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Group\Investor Relations\IR Repository\06 Share &amp; stock exchange\1. Bekaert share\"/>
    </mc:Choice>
  </mc:AlternateContent>
  <xr:revisionPtr revIDLastSave="0" documentId="13_ncr:1_{8D3D542D-A707-46B2-87F2-78627C4F8C47}" xr6:coauthVersionLast="47" xr6:coauthVersionMax="47" xr10:uidLastSave="{00000000-0000-0000-0000-000000000000}"/>
  <bookViews>
    <workbookView xWindow="-36840" yWindow="-1050" windowWidth="23445" windowHeight="20595" xr2:uid="{00000000-000D-0000-FFFF-FFFF00000000}"/>
  </bookViews>
  <sheets>
    <sheet name="Share price Internet" sheetId="1" r:id="rId1"/>
  </sheets>
  <definedNames>
    <definedName name="_xlnm.Print_Titles" localSheetId="0">'Share price Internet'!$1:$2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772" i="1" l="1"/>
  <c r="C11769" i="1"/>
  <c r="C11176" i="1"/>
  <c r="C11172" i="1"/>
  <c r="C11153" i="1" l="1"/>
  <c r="C11152" i="1"/>
  <c r="C11151" i="1"/>
  <c r="C11140" i="1"/>
  <c r="C11069" i="1" l="1"/>
  <c r="C11067" i="1"/>
  <c r="C11065" i="1"/>
  <c r="C11064" i="1"/>
  <c r="C11048" i="1" l="1"/>
  <c r="C11047" i="1"/>
  <c r="C11044" i="1"/>
  <c r="C11031" i="1" l="1"/>
  <c r="C11028" i="1"/>
  <c r="C11025" i="1"/>
  <c r="C11024" i="1"/>
  <c r="C11023" i="1"/>
  <c r="C11020" i="1"/>
  <c r="C11018" i="1"/>
  <c r="C11015" i="1"/>
  <c r="C10917" i="1" l="1"/>
  <c r="C10897" i="1"/>
  <c r="C10880" i="1" l="1"/>
  <c r="C10867" i="1"/>
  <c r="C10790" i="1" l="1"/>
  <c r="C10725" i="1"/>
  <c r="C10719" i="1"/>
  <c r="C10389" i="1" l="1"/>
  <c r="C10365" i="1" l="1"/>
  <c r="C10300" i="1" l="1"/>
  <c r="C10295" i="1"/>
</calcChain>
</file>

<file path=xl/sharedStrings.xml><?xml version="1.0" encoding="utf-8"?>
<sst xmlns="http://schemas.openxmlformats.org/spreadsheetml/2006/main" count="7" uniqueCount="7">
  <si>
    <t>Date</t>
  </si>
  <si>
    <t>Share price</t>
  </si>
  <si>
    <t>Volumes</t>
  </si>
  <si>
    <t>Ordinary shares</t>
  </si>
  <si>
    <t>Strips</t>
  </si>
  <si>
    <t>price</t>
  </si>
  <si>
    <t>volumes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</si>
</sst>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#,##0.00_ ;\-#,##0.00\ "/>
    <numFmt numFmtId="165" formatCode="#\ ###\ ###"/>
    <numFmt numFmtId="166" formatCode="0.000"/>
    <numFmt numFmtId="167" formatCode="#\ ###\ ##0"/>
    <numFmt numFmtId="168" formatCode="[$-409]mmmm\-yy;@"/>
    <numFmt numFmtId="169" formatCode="dd/mm/yyyy;@"/>
    <numFmt numFmtId="170" formatCode="#,##0.000"/>
    <numFmt numFmtId="171" formatCode="#\ ##0"/>
  </numFmts>
  <fonts count="196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Body Font"/>
      <family val="2"/>
    </font>
    <font>
      <sz val="9"/>
      <color theme="1"/>
      <name val="Body Font"/>
      <family val="2"/>
    </font>
    <font>
      <sz val="9"/>
      <color theme="1"/>
      <name val="Body Font"/>
      <family val="2"/>
    </font>
    <font>
      <sz val="9"/>
      <color theme="1"/>
      <name val="Body Font"/>
      <family val="2"/>
    </font>
    <font>
      <sz val="9"/>
      <color theme="1"/>
      <name val="Body Font"/>
      <family val="2"/>
    </font>
    <font>
      <sz val="9"/>
      <color theme="1"/>
      <name val="Body Font"/>
      <family val="2"/>
    </font>
    <font>
      <sz val="9"/>
      <color theme="1"/>
      <name val="Body Font"/>
      <family val="2"/>
    </font>
    <font>
      <sz val="9"/>
      <color theme="1"/>
      <name val="Body Font"/>
      <family val="2"/>
    </font>
    <font>
      <sz val="9"/>
      <color theme="1"/>
      <name val="Body Font"/>
      <family val="2"/>
    </font>
    <font>
      <sz val="9"/>
      <color theme="1"/>
      <name val="Body Font"/>
      <family val="2"/>
    </font>
    <font>
      <sz val="9"/>
      <color theme="1"/>
      <name val="Body Font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9C0006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rgb="FF3F3F76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rgb="FFFA7D00"/>
      <name val="Calibri"/>
      <family val="2"/>
      <scheme val="minor"/>
    </font>
    <font>
      <sz val="9"/>
      <color rgb="FFFA7D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7F7F7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5"/>
      <color theme="3"/>
      <name val="Body Font"/>
      <family val="2"/>
    </font>
    <font>
      <b/>
      <sz val="13"/>
      <color theme="3"/>
      <name val="Body Font"/>
      <family val="2"/>
    </font>
    <font>
      <b/>
      <sz val="11"/>
      <color theme="3"/>
      <name val="Body Font"/>
      <family val="2"/>
    </font>
    <font>
      <sz val="9"/>
      <color rgb="FF006100"/>
      <name val="Body Font"/>
      <family val="2"/>
    </font>
    <font>
      <sz val="9"/>
      <color rgb="FF9C0006"/>
      <name val="Body Font"/>
      <family val="2"/>
    </font>
    <font>
      <sz val="9"/>
      <color rgb="FF9C6500"/>
      <name val="Body Font"/>
      <family val="2"/>
    </font>
    <font>
      <sz val="9"/>
      <color rgb="FF3F3F76"/>
      <name val="Body Font"/>
      <family val="2"/>
    </font>
    <font>
      <b/>
      <sz val="9"/>
      <color rgb="FF3F3F3F"/>
      <name val="Body Font"/>
      <family val="2"/>
    </font>
    <font>
      <b/>
      <sz val="9"/>
      <color rgb="FFFA7D00"/>
      <name val="Body Font"/>
      <family val="2"/>
    </font>
    <font>
      <sz val="9"/>
      <color rgb="FFFA7D00"/>
      <name val="Body Font"/>
      <family val="2"/>
    </font>
    <font>
      <b/>
      <sz val="9"/>
      <color theme="0"/>
      <name val="Body Font"/>
      <family val="2"/>
    </font>
    <font>
      <sz val="9"/>
      <color rgb="FFFF0000"/>
      <name val="Body Font"/>
      <family val="2"/>
    </font>
    <font>
      <i/>
      <sz val="9"/>
      <color rgb="FF7F7F7F"/>
      <name val="Body Font"/>
      <family val="2"/>
    </font>
    <font>
      <b/>
      <sz val="9"/>
      <color theme="1"/>
      <name val="Body Font"/>
      <family val="2"/>
    </font>
    <font>
      <sz val="9"/>
      <color theme="0"/>
      <name val="Body Font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8"/>
      <color theme="1"/>
      <name val="Arial"/>
      <family val="2"/>
    </font>
    <font>
      <sz val="8"/>
      <color rgb="FF25263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36512">
    <xf numFmtId="0" fontId="0" fillId="0" borderId="0"/>
    <xf numFmtId="0" fontId="128" fillId="2" borderId="0" applyNumberFormat="0" applyBorder="0" applyAlignment="0" applyProtection="0"/>
    <xf numFmtId="0" fontId="128" fillId="3" borderId="0" applyNumberFormat="0" applyBorder="0" applyAlignment="0" applyProtection="0"/>
    <xf numFmtId="0" fontId="128" fillId="4" borderId="0" applyNumberFormat="0" applyBorder="0" applyAlignment="0" applyProtection="0"/>
    <xf numFmtId="0" fontId="128" fillId="5" borderId="0" applyNumberFormat="0" applyBorder="0" applyAlignment="0" applyProtection="0"/>
    <xf numFmtId="0" fontId="128" fillId="6" borderId="0" applyNumberFormat="0" applyBorder="0" applyAlignment="0" applyProtection="0"/>
    <xf numFmtId="0" fontId="128" fillId="7" borderId="0" applyNumberFormat="0" applyBorder="0" applyAlignment="0" applyProtection="0"/>
    <xf numFmtId="0" fontId="128" fillId="8" borderId="0" applyNumberFormat="0" applyBorder="0" applyAlignment="0" applyProtection="0"/>
    <xf numFmtId="0" fontId="128" fillId="9" borderId="0" applyNumberFormat="0" applyBorder="0" applyAlignment="0" applyProtection="0"/>
    <xf numFmtId="0" fontId="128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8" borderId="0" applyNumberFormat="0" applyBorder="0" applyAlignment="0" applyProtection="0"/>
    <xf numFmtId="0" fontId="128" fillId="11" borderId="0" applyNumberFormat="0" applyBorder="0" applyAlignment="0" applyProtection="0"/>
    <xf numFmtId="0" fontId="129" fillId="12" borderId="0" applyNumberFormat="0" applyBorder="0" applyAlignment="0" applyProtection="0"/>
    <xf numFmtId="0" fontId="129" fillId="9" borderId="0" applyNumberFormat="0" applyBorder="0" applyAlignment="0" applyProtection="0"/>
    <xf numFmtId="0" fontId="129" fillId="10" borderId="0" applyNumberFormat="0" applyBorder="0" applyAlignment="0" applyProtection="0"/>
    <xf numFmtId="0" fontId="129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9" borderId="0" applyNumberFormat="0" applyBorder="0" applyAlignment="0" applyProtection="0"/>
    <xf numFmtId="0" fontId="130" fillId="3" borderId="0" applyNumberFormat="0" applyBorder="0" applyAlignment="0" applyProtection="0"/>
    <xf numFmtId="0" fontId="131" fillId="20" borderId="1" applyNumberFormat="0" applyAlignment="0" applyProtection="0"/>
    <xf numFmtId="0" fontId="132" fillId="21" borderId="2" applyNumberFormat="0" applyAlignment="0" applyProtection="0"/>
    <xf numFmtId="0" fontId="133" fillId="0" borderId="0" applyNumberFormat="0" applyFill="0" applyBorder="0" applyAlignment="0" applyProtection="0"/>
    <xf numFmtId="0" fontId="134" fillId="4" borderId="0" applyNumberFormat="0" applyBorder="0" applyAlignment="0" applyProtection="0"/>
    <xf numFmtId="0" fontId="135" fillId="0" borderId="3" applyNumberFormat="0" applyFill="0" applyAlignment="0" applyProtection="0"/>
    <xf numFmtId="0" fontId="136" fillId="0" borderId="4" applyNumberFormat="0" applyFill="0" applyAlignment="0" applyProtection="0"/>
    <xf numFmtId="0" fontId="137" fillId="0" borderId="5" applyNumberFormat="0" applyFill="0" applyAlignment="0" applyProtection="0"/>
    <xf numFmtId="0" fontId="137" fillId="0" borderId="0" applyNumberFormat="0" applyFill="0" applyBorder="0" applyAlignment="0" applyProtection="0"/>
    <xf numFmtId="0" fontId="138" fillId="7" borderId="1" applyNumberFormat="0" applyAlignment="0" applyProtection="0"/>
    <xf numFmtId="0" fontId="139" fillId="0" borderId="6" applyNumberFormat="0" applyFill="0" applyAlignment="0" applyProtection="0"/>
    <xf numFmtId="0" fontId="140" fillId="22" borderId="0" applyNumberFormat="0" applyBorder="0" applyAlignment="0" applyProtection="0"/>
    <xf numFmtId="0" fontId="123" fillId="0" borderId="0"/>
    <xf numFmtId="0" fontId="122" fillId="0" borderId="0"/>
    <xf numFmtId="0" fontId="125" fillId="0" borderId="0"/>
    <xf numFmtId="0" fontId="123" fillId="0" borderId="0"/>
    <xf numFmtId="0" fontId="125" fillId="0" borderId="0"/>
    <xf numFmtId="0" fontId="128" fillId="23" borderId="7" applyNumberFormat="0" applyFont="0" applyAlignment="0" applyProtection="0"/>
    <xf numFmtId="0" fontId="141" fillId="20" borderId="8" applyNumberFormat="0" applyAlignment="0" applyProtection="0"/>
    <xf numFmtId="0" fontId="142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44" fillId="0" borderId="0" applyNumberFormat="0" applyFill="0" applyBorder="0" applyAlignment="0" applyProtection="0"/>
    <xf numFmtId="0" fontId="122" fillId="0" borderId="0"/>
    <xf numFmtId="9" fontId="124" fillId="0" borderId="0" applyFont="0" applyFill="0" applyBorder="0" applyAlignment="0" applyProtection="0"/>
    <xf numFmtId="0" fontId="121" fillId="0" borderId="0"/>
    <xf numFmtId="0" fontId="145" fillId="0" borderId="0" applyNumberFormat="0" applyFill="0" applyBorder="0" applyAlignment="0" applyProtection="0"/>
    <xf numFmtId="0" fontId="146" fillId="0" borderId="17" applyNumberFormat="0" applyFill="0" applyAlignment="0" applyProtection="0"/>
    <xf numFmtId="0" fontId="147" fillId="0" borderId="18" applyNumberFormat="0" applyFill="0" applyAlignment="0" applyProtection="0"/>
    <xf numFmtId="0" fontId="148" fillId="0" borderId="19" applyNumberFormat="0" applyFill="0" applyAlignment="0" applyProtection="0"/>
    <xf numFmtId="0" fontId="148" fillId="0" borderId="0" applyNumberFormat="0" applyFill="0" applyBorder="0" applyAlignment="0" applyProtection="0"/>
    <xf numFmtId="0" fontId="149" fillId="24" borderId="0" applyNumberFormat="0" applyBorder="0" applyAlignment="0" applyProtection="0"/>
    <xf numFmtId="0" fontId="150" fillId="25" borderId="0" applyNumberFormat="0" applyBorder="0" applyAlignment="0" applyProtection="0"/>
    <xf numFmtId="0" fontId="151" fillId="26" borderId="0" applyNumberFormat="0" applyBorder="0" applyAlignment="0" applyProtection="0"/>
    <xf numFmtId="0" fontId="152" fillId="27" borderId="20" applyNumberFormat="0" applyAlignment="0" applyProtection="0"/>
    <xf numFmtId="0" fontId="153" fillId="28" borderId="21" applyNumberFormat="0" applyAlignment="0" applyProtection="0"/>
    <xf numFmtId="0" fontId="154" fillId="28" borderId="20" applyNumberFormat="0" applyAlignment="0" applyProtection="0"/>
    <xf numFmtId="0" fontId="155" fillId="0" borderId="22" applyNumberFormat="0" applyFill="0" applyAlignment="0" applyProtection="0"/>
    <xf numFmtId="0" fontId="156" fillId="29" borderId="23" applyNumberFormat="0" applyAlignment="0" applyProtection="0"/>
    <xf numFmtId="0" fontId="157" fillId="0" borderId="0" applyNumberFormat="0" applyFill="0" applyBorder="0" applyAlignment="0" applyProtection="0"/>
    <xf numFmtId="0" fontId="121" fillId="30" borderId="24" applyNumberFormat="0" applyFont="0" applyAlignment="0" applyProtection="0"/>
    <xf numFmtId="0" fontId="158" fillId="0" borderId="0" applyNumberFormat="0" applyFill="0" applyBorder="0" applyAlignment="0" applyProtection="0"/>
    <xf numFmtId="0" fontId="159" fillId="0" borderId="25" applyNumberFormat="0" applyFill="0" applyAlignment="0" applyProtection="0"/>
    <xf numFmtId="0" fontId="160" fillId="31" borderId="0" applyNumberFormat="0" applyBorder="0" applyAlignment="0" applyProtection="0"/>
    <xf numFmtId="0" fontId="121" fillId="32" borderId="0" applyNumberFormat="0" applyBorder="0" applyAlignment="0" applyProtection="0"/>
    <xf numFmtId="0" fontId="121" fillId="33" borderId="0" applyNumberFormat="0" applyBorder="0" applyAlignment="0" applyProtection="0"/>
    <xf numFmtId="0" fontId="160" fillId="34" borderId="0" applyNumberFormat="0" applyBorder="0" applyAlignment="0" applyProtection="0"/>
    <xf numFmtId="0" fontId="160" fillId="35" borderId="0" applyNumberFormat="0" applyBorder="0" applyAlignment="0" applyProtection="0"/>
    <xf numFmtId="0" fontId="121" fillId="36" borderId="0" applyNumberFormat="0" applyBorder="0" applyAlignment="0" applyProtection="0"/>
    <xf numFmtId="0" fontId="121" fillId="37" borderId="0" applyNumberFormat="0" applyBorder="0" applyAlignment="0" applyProtection="0"/>
    <xf numFmtId="0" fontId="160" fillId="38" borderId="0" applyNumberFormat="0" applyBorder="0" applyAlignment="0" applyProtection="0"/>
    <xf numFmtId="0" fontId="160" fillId="39" borderId="0" applyNumberFormat="0" applyBorder="0" applyAlignment="0" applyProtection="0"/>
    <xf numFmtId="0" fontId="121" fillId="40" borderId="0" applyNumberFormat="0" applyBorder="0" applyAlignment="0" applyProtection="0"/>
    <xf numFmtId="0" fontId="121" fillId="41" borderId="0" applyNumberFormat="0" applyBorder="0" applyAlignment="0" applyProtection="0"/>
    <xf numFmtId="0" fontId="160" fillId="42" borderId="0" applyNumberFormat="0" applyBorder="0" applyAlignment="0" applyProtection="0"/>
    <xf numFmtId="0" fontId="160" fillId="43" borderId="0" applyNumberFormat="0" applyBorder="0" applyAlignment="0" applyProtection="0"/>
    <xf numFmtId="0" fontId="121" fillId="44" borderId="0" applyNumberFormat="0" applyBorder="0" applyAlignment="0" applyProtection="0"/>
    <xf numFmtId="0" fontId="121" fillId="45" borderId="0" applyNumberFormat="0" applyBorder="0" applyAlignment="0" applyProtection="0"/>
    <xf numFmtId="0" fontId="160" fillId="46" borderId="0" applyNumberFormat="0" applyBorder="0" applyAlignment="0" applyProtection="0"/>
    <xf numFmtId="0" fontId="160" fillId="47" borderId="0" applyNumberFormat="0" applyBorder="0" applyAlignment="0" applyProtection="0"/>
    <xf numFmtId="0" fontId="121" fillId="48" borderId="0" applyNumberFormat="0" applyBorder="0" applyAlignment="0" applyProtection="0"/>
    <xf numFmtId="0" fontId="121" fillId="49" borderId="0" applyNumberFormat="0" applyBorder="0" applyAlignment="0" applyProtection="0"/>
    <xf numFmtId="0" fontId="160" fillId="50" borderId="0" applyNumberFormat="0" applyBorder="0" applyAlignment="0" applyProtection="0"/>
    <xf numFmtId="0" fontId="160" fillId="51" borderId="0" applyNumberFormat="0" applyBorder="0" applyAlignment="0" applyProtection="0"/>
    <xf numFmtId="0" fontId="121" fillId="52" borderId="0" applyNumberFormat="0" applyBorder="0" applyAlignment="0" applyProtection="0"/>
    <xf numFmtId="0" fontId="121" fillId="53" borderId="0" applyNumberFormat="0" applyBorder="0" applyAlignment="0" applyProtection="0"/>
    <xf numFmtId="0" fontId="160" fillId="54" borderId="0" applyNumberFormat="0" applyBorder="0" applyAlignment="0" applyProtection="0"/>
    <xf numFmtId="0" fontId="121" fillId="0" borderId="0"/>
    <xf numFmtId="0" fontId="121" fillId="30" borderId="24" applyNumberFormat="0" applyFont="0" applyAlignment="0" applyProtection="0"/>
    <xf numFmtId="0" fontId="121" fillId="32" borderId="0" applyNumberFormat="0" applyBorder="0" applyAlignment="0" applyProtection="0"/>
    <xf numFmtId="0" fontId="121" fillId="33" borderId="0" applyNumberFormat="0" applyBorder="0" applyAlignment="0" applyProtection="0"/>
    <xf numFmtId="0" fontId="121" fillId="36" borderId="0" applyNumberFormat="0" applyBorder="0" applyAlignment="0" applyProtection="0"/>
    <xf numFmtId="0" fontId="121" fillId="37" borderId="0" applyNumberFormat="0" applyBorder="0" applyAlignment="0" applyProtection="0"/>
    <xf numFmtId="0" fontId="121" fillId="40" borderId="0" applyNumberFormat="0" applyBorder="0" applyAlignment="0" applyProtection="0"/>
    <xf numFmtId="0" fontId="121" fillId="41" borderId="0" applyNumberFormat="0" applyBorder="0" applyAlignment="0" applyProtection="0"/>
    <xf numFmtId="0" fontId="121" fillId="44" borderId="0" applyNumberFormat="0" applyBorder="0" applyAlignment="0" applyProtection="0"/>
    <xf numFmtId="0" fontId="121" fillId="45" borderId="0" applyNumberFormat="0" applyBorder="0" applyAlignment="0" applyProtection="0"/>
    <xf numFmtId="0" fontId="121" fillId="48" borderId="0" applyNumberFormat="0" applyBorder="0" applyAlignment="0" applyProtection="0"/>
    <xf numFmtId="0" fontId="121" fillId="49" borderId="0" applyNumberFormat="0" applyBorder="0" applyAlignment="0" applyProtection="0"/>
    <xf numFmtId="0" fontId="121" fillId="52" borderId="0" applyNumberFormat="0" applyBorder="0" applyAlignment="0" applyProtection="0"/>
    <xf numFmtId="0" fontId="121" fillId="53" borderId="0" applyNumberFormat="0" applyBorder="0" applyAlignment="0" applyProtection="0"/>
    <xf numFmtId="0" fontId="120" fillId="0" borderId="0"/>
    <xf numFmtId="0" fontId="120" fillId="30" borderId="24" applyNumberFormat="0" applyFont="0" applyAlignment="0" applyProtection="0"/>
    <xf numFmtId="0" fontId="120" fillId="32" borderId="0" applyNumberFormat="0" applyBorder="0" applyAlignment="0" applyProtection="0"/>
    <xf numFmtId="0" fontId="120" fillId="33" borderId="0" applyNumberFormat="0" applyBorder="0" applyAlignment="0" applyProtection="0"/>
    <xf numFmtId="0" fontId="120" fillId="36" borderId="0" applyNumberFormat="0" applyBorder="0" applyAlignment="0" applyProtection="0"/>
    <xf numFmtId="0" fontId="120" fillId="37" borderId="0" applyNumberFormat="0" applyBorder="0" applyAlignment="0" applyProtection="0"/>
    <xf numFmtId="0" fontId="120" fillId="40" borderId="0" applyNumberFormat="0" applyBorder="0" applyAlignment="0" applyProtection="0"/>
    <xf numFmtId="0" fontId="120" fillId="41" borderId="0" applyNumberFormat="0" applyBorder="0" applyAlignment="0" applyProtection="0"/>
    <xf numFmtId="0" fontId="120" fillId="44" borderId="0" applyNumberFormat="0" applyBorder="0" applyAlignment="0" applyProtection="0"/>
    <xf numFmtId="0" fontId="120" fillId="45" borderId="0" applyNumberFormat="0" applyBorder="0" applyAlignment="0" applyProtection="0"/>
    <xf numFmtId="0" fontId="120" fillId="48" borderId="0" applyNumberFormat="0" applyBorder="0" applyAlignment="0" applyProtection="0"/>
    <xf numFmtId="0" fontId="120" fillId="49" borderId="0" applyNumberFormat="0" applyBorder="0" applyAlignment="0" applyProtection="0"/>
    <xf numFmtId="0" fontId="120" fillId="52" borderId="0" applyNumberFormat="0" applyBorder="0" applyAlignment="0" applyProtection="0"/>
    <xf numFmtId="0" fontId="120" fillId="53" borderId="0" applyNumberFormat="0" applyBorder="0" applyAlignment="0" applyProtection="0"/>
    <xf numFmtId="0" fontId="120" fillId="0" borderId="0"/>
    <xf numFmtId="0" fontId="120" fillId="30" borderId="24" applyNumberFormat="0" applyFont="0" applyAlignment="0" applyProtection="0"/>
    <xf numFmtId="0" fontId="120" fillId="32" borderId="0" applyNumberFormat="0" applyBorder="0" applyAlignment="0" applyProtection="0"/>
    <xf numFmtId="0" fontId="120" fillId="33" borderId="0" applyNumberFormat="0" applyBorder="0" applyAlignment="0" applyProtection="0"/>
    <xf numFmtId="0" fontId="120" fillId="36" borderId="0" applyNumberFormat="0" applyBorder="0" applyAlignment="0" applyProtection="0"/>
    <xf numFmtId="0" fontId="120" fillId="37" borderId="0" applyNumberFormat="0" applyBorder="0" applyAlignment="0" applyProtection="0"/>
    <xf numFmtId="0" fontId="120" fillId="40" borderId="0" applyNumberFormat="0" applyBorder="0" applyAlignment="0" applyProtection="0"/>
    <xf numFmtId="0" fontId="120" fillId="41" borderId="0" applyNumberFormat="0" applyBorder="0" applyAlignment="0" applyProtection="0"/>
    <xf numFmtId="0" fontId="120" fillId="44" borderId="0" applyNumberFormat="0" applyBorder="0" applyAlignment="0" applyProtection="0"/>
    <xf numFmtId="0" fontId="120" fillId="45" borderId="0" applyNumberFormat="0" applyBorder="0" applyAlignment="0" applyProtection="0"/>
    <xf numFmtId="0" fontId="120" fillId="48" borderId="0" applyNumberFormat="0" applyBorder="0" applyAlignment="0" applyProtection="0"/>
    <xf numFmtId="0" fontId="120" fillId="49" borderId="0" applyNumberFormat="0" applyBorder="0" applyAlignment="0" applyProtection="0"/>
    <xf numFmtId="0" fontId="120" fillId="52" borderId="0" applyNumberFormat="0" applyBorder="0" applyAlignment="0" applyProtection="0"/>
    <xf numFmtId="0" fontId="120" fillId="53" borderId="0" applyNumberFormat="0" applyBorder="0" applyAlignment="0" applyProtection="0"/>
    <xf numFmtId="0" fontId="119" fillId="0" borderId="0"/>
    <xf numFmtId="0" fontId="119" fillId="30" borderId="24" applyNumberFormat="0" applyFont="0" applyAlignment="0" applyProtection="0"/>
    <xf numFmtId="0" fontId="119" fillId="32" borderId="0" applyNumberFormat="0" applyBorder="0" applyAlignment="0" applyProtection="0"/>
    <xf numFmtId="0" fontId="119" fillId="33" borderId="0" applyNumberFormat="0" applyBorder="0" applyAlignment="0" applyProtection="0"/>
    <xf numFmtId="0" fontId="119" fillId="36" borderId="0" applyNumberFormat="0" applyBorder="0" applyAlignment="0" applyProtection="0"/>
    <xf numFmtId="0" fontId="119" fillId="37" borderId="0" applyNumberFormat="0" applyBorder="0" applyAlignment="0" applyProtection="0"/>
    <xf numFmtId="0" fontId="119" fillId="40" borderId="0" applyNumberFormat="0" applyBorder="0" applyAlignment="0" applyProtection="0"/>
    <xf numFmtId="0" fontId="119" fillId="41" borderId="0" applyNumberFormat="0" applyBorder="0" applyAlignment="0" applyProtection="0"/>
    <xf numFmtId="0" fontId="119" fillId="44" borderId="0" applyNumberFormat="0" applyBorder="0" applyAlignment="0" applyProtection="0"/>
    <xf numFmtId="0" fontId="119" fillId="45" borderId="0" applyNumberFormat="0" applyBorder="0" applyAlignment="0" applyProtection="0"/>
    <xf numFmtId="0" fontId="119" fillId="48" borderId="0" applyNumberFormat="0" applyBorder="0" applyAlignment="0" applyProtection="0"/>
    <xf numFmtId="0" fontId="119" fillId="49" borderId="0" applyNumberFormat="0" applyBorder="0" applyAlignment="0" applyProtection="0"/>
    <xf numFmtId="0" fontId="119" fillId="52" borderId="0" applyNumberFormat="0" applyBorder="0" applyAlignment="0" applyProtection="0"/>
    <xf numFmtId="0" fontId="119" fillId="53" borderId="0" applyNumberFormat="0" applyBorder="0" applyAlignment="0" applyProtection="0"/>
    <xf numFmtId="0" fontId="119" fillId="0" borderId="0"/>
    <xf numFmtId="0" fontId="119" fillId="30" borderId="24" applyNumberFormat="0" applyFont="0" applyAlignment="0" applyProtection="0"/>
    <xf numFmtId="0" fontId="119" fillId="32" borderId="0" applyNumberFormat="0" applyBorder="0" applyAlignment="0" applyProtection="0"/>
    <xf numFmtId="0" fontId="119" fillId="33" borderId="0" applyNumberFormat="0" applyBorder="0" applyAlignment="0" applyProtection="0"/>
    <xf numFmtId="0" fontId="119" fillId="36" borderId="0" applyNumberFormat="0" applyBorder="0" applyAlignment="0" applyProtection="0"/>
    <xf numFmtId="0" fontId="119" fillId="37" borderId="0" applyNumberFormat="0" applyBorder="0" applyAlignment="0" applyProtection="0"/>
    <xf numFmtId="0" fontId="119" fillId="40" borderId="0" applyNumberFormat="0" applyBorder="0" applyAlignment="0" applyProtection="0"/>
    <xf numFmtId="0" fontId="119" fillId="41" borderId="0" applyNumberFormat="0" applyBorder="0" applyAlignment="0" applyProtection="0"/>
    <xf numFmtId="0" fontId="119" fillId="44" borderId="0" applyNumberFormat="0" applyBorder="0" applyAlignment="0" applyProtection="0"/>
    <xf numFmtId="0" fontId="119" fillId="45" borderId="0" applyNumberFormat="0" applyBorder="0" applyAlignment="0" applyProtection="0"/>
    <xf numFmtId="0" fontId="119" fillId="48" borderId="0" applyNumberFormat="0" applyBorder="0" applyAlignment="0" applyProtection="0"/>
    <xf numFmtId="0" fontId="119" fillId="49" borderId="0" applyNumberFormat="0" applyBorder="0" applyAlignment="0" applyProtection="0"/>
    <xf numFmtId="0" fontId="119" fillId="52" borderId="0" applyNumberFormat="0" applyBorder="0" applyAlignment="0" applyProtection="0"/>
    <xf numFmtId="0" fontId="119" fillId="53" borderId="0" applyNumberFormat="0" applyBorder="0" applyAlignment="0" applyProtection="0"/>
    <xf numFmtId="0" fontId="119" fillId="0" borderId="0"/>
    <xf numFmtId="0" fontId="119" fillId="30" borderId="24" applyNumberFormat="0" applyFont="0" applyAlignment="0" applyProtection="0"/>
    <xf numFmtId="0" fontId="119" fillId="32" borderId="0" applyNumberFormat="0" applyBorder="0" applyAlignment="0" applyProtection="0"/>
    <xf numFmtId="0" fontId="119" fillId="33" borderId="0" applyNumberFormat="0" applyBorder="0" applyAlignment="0" applyProtection="0"/>
    <xf numFmtId="0" fontId="119" fillId="36" borderId="0" applyNumberFormat="0" applyBorder="0" applyAlignment="0" applyProtection="0"/>
    <xf numFmtId="0" fontId="119" fillId="37" borderId="0" applyNumberFormat="0" applyBorder="0" applyAlignment="0" applyProtection="0"/>
    <xf numFmtId="0" fontId="119" fillId="40" borderId="0" applyNumberFormat="0" applyBorder="0" applyAlignment="0" applyProtection="0"/>
    <xf numFmtId="0" fontId="119" fillId="41" borderId="0" applyNumberFormat="0" applyBorder="0" applyAlignment="0" applyProtection="0"/>
    <xf numFmtId="0" fontId="119" fillId="44" borderId="0" applyNumberFormat="0" applyBorder="0" applyAlignment="0" applyProtection="0"/>
    <xf numFmtId="0" fontId="119" fillId="45" borderId="0" applyNumberFormat="0" applyBorder="0" applyAlignment="0" applyProtection="0"/>
    <xf numFmtId="0" fontId="119" fillId="48" borderId="0" applyNumberFormat="0" applyBorder="0" applyAlignment="0" applyProtection="0"/>
    <xf numFmtId="0" fontId="119" fillId="49" borderId="0" applyNumberFormat="0" applyBorder="0" applyAlignment="0" applyProtection="0"/>
    <xf numFmtId="0" fontId="119" fillId="52" borderId="0" applyNumberFormat="0" applyBorder="0" applyAlignment="0" applyProtection="0"/>
    <xf numFmtId="0" fontId="119" fillId="53" borderId="0" applyNumberFormat="0" applyBorder="0" applyAlignment="0" applyProtection="0"/>
    <xf numFmtId="0" fontId="118" fillId="0" borderId="0"/>
    <xf numFmtId="0" fontId="118" fillId="30" borderId="24" applyNumberFormat="0" applyFont="0" applyAlignment="0" applyProtection="0"/>
    <xf numFmtId="0" fontId="118" fillId="32" borderId="0" applyNumberFormat="0" applyBorder="0" applyAlignment="0" applyProtection="0"/>
    <xf numFmtId="0" fontId="118" fillId="33" borderId="0" applyNumberFormat="0" applyBorder="0" applyAlignment="0" applyProtection="0"/>
    <xf numFmtId="0" fontId="118" fillId="36" borderId="0" applyNumberFormat="0" applyBorder="0" applyAlignment="0" applyProtection="0"/>
    <xf numFmtId="0" fontId="118" fillId="37" borderId="0" applyNumberFormat="0" applyBorder="0" applyAlignment="0" applyProtection="0"/>
    <xf numFmtId="0" fontId="118" fillId="40" borderId="0" applyNumberFormat="0" applyBorder="0" applyAlignment="0" applyProtection="0"/>
    <xf numFmtId="0" fontId="118" fillId="41" borderId="0" applyNumberFormat="0" applyBorder="0" applyAlignment="0" applyProtection="0"/>
    <xf numFmtId="0" fontId="118" fillId="44" borderId="0" applyNumberFormat="0" applyBorder="0" applyAlignment="0" applyProtection="0"/>
    <xf numFmtId="0" fontId="118" fillId="45" borderId="0" applyNumberFormat="0" applyBorder="0" applyAlignment="0" applyProtection="0"/>
    <xf numFmtId="0" fontId="118" fillId="48" borderId="0" applyNumberFormat="0" applyBorder="0" applyAlignment="0" applyProtection="0"/>
    <xf numFmtId="0" fontId="118" fillId="49" borderId="0" applyNumberFormat="0" applyBorder="0" applyAlignment="0" applyProtection="0"/>
    <xf numFmtId="0" fontId="118" fillId="52" borderId="0" applyNumberFormat="0" applyBorder="0" applyAlignment="0" applyProtection="0"/>
    <xf numFmtId="0" fontId="118" fillId="53" borderId="0" applyNumberFormat="0" applyBorder="0" applyAlignment="0" applyProtection="0"/>
    <xf numFmtId="0" fontId="118" fillId="0" borderId="0"/>
    <xf numFmtId="0" fontId="118" fillId="30" borderId="24" applyNumberFormat="0" applyFont="0" applyAlignment="0" applyProtection="0"/>
    <xf numFmtId="0" fontId="118" fillId="32" borderId="0" applyNumberFormat="0" applyBorder="0" applyAlignment="0" applyProtection="0"/>
    <xf numFmtId="0" fontId="118" fillId="33" borderId="0" applyNumberFormat="0" applyBorder="0" applyAlignment="0" applyProtection="0"/>
    <xf numFmtId="0" fontId="118" fillId="36" borderId="0" applyNumberFormat="0" applyBorder="0" applyAlignment="0" applyProtection="0"/>
    <xf numFmtId="0" fontId="118" fillId="37" borderId="0" applyNumberFormat="0" applyBorder="0" applyAlignment="0" applyProtection="0"/>
    <xf numFmtId="0" fontId="118" fillId="40" borderId="0" applyNumberFormat="0" applyBorder="0" applyAlignment="0" applyProtection="0"/>
    <xf numFmtId="0" fontId="118" fillId="41" borderId="0" applyNumberFormat="0" applyBorder="0" applyAlignment="0" applyProtection="0"/>
    <xf numFmtId="0" fontId="118" fillId="44" borderId="0" applyNumberFormat="0" applyBorder="0" applyAlignment="0" applyProtection="0"/>
    <xf numFmtId="0" fontId="118" fillId="45" borderId="0" applyNumberFormat="0" applyBorder="0" applyAlignment="0" applyProtection="0"/>
    <xf numFmtId="0" fontId="118" fillId="48" borderId="0" applyNumberFormat="0" applyBorder="0" applyAlignment="0" applyProtection="0"/>
    <xf numFmtId="0" fontId="118" fillId="49" borderId="0" applyNumberFormat="0" applyBorder="0" applyAlignment="0" applyProtection="0"/>
    <xf numFmtId="0" fontId="118" fillId="52" borderId="0" applyNumberFormat="0" applyBorder="0" applyAlignment="0" applyProtection="0"/>
    <xf numFmtId="0" fontId="118" fillId="53" borderId="0" applyNumberFormat="0" applyBorder="0" applyAlignment="0" applyProtection="0"/>
    <xf numFmtId="0" fontId="118" fillId="0" borderId="0"/>
    <xf numFmtId="0" fontId="118" fillId="30" borderId="24" applyNumberFormat="0" applyFont="0" applyAlignment="0" applyProtection="0"/>
    <xf numFmtId="0" fontId="118" fillId="32" borderId="0" applyNumberFormat="0" applyBorder="0" applyAlignment="0" applyProtection="0"/>
    <xf numFmtId="0" fontId="118" fillId="33" borderId="0" applyNumberFormat="0" applyBorder="0" applyAlignment="0" applyProtection="0"/>
    <xf numFmtId="0" fontId="118" fillId="36" borderId="0" applyNumberFormat="0" applyBorder="0" applyAlignment="0" applyProtection="0"/>
    <xf numFmtId="0" fontId="118" fillId="37" borderId="0" applyNumberFormat="0" applyBorder="0" applyAlignment="0" applyProtection="0"/>
    <xf numFmtId="0" fontId="118" fillId="40" borderId="0" applyNumberFormat="0" applyBorder="0" applyAlignment="0" applyProtection="0"/>
    <xf numFmtId="0" fontId="118" fillId="41" borderId="0" applyNumberFormat="0" applyBorder="0" applyAlignment="0" applyProtection="0"/>
    <xf numFmtId="0" fontId="118" fillId="44" borderId="0" applyNumberFormat="0" applyBorder="0" applyAlignment="0" applyProtection="0"/>
    <xf numFmtId="0" fontId="118" fillId="45" borderId="0" applyNumberFormat="0" applyBorder="0" applyAlignment="0" applyProtection="0"/>
    <xf numFmtId="0" fontId="118" fillId="48" borderId="0" applyNumberFormat="0" applyBorder="0" applyAlignment="0" applyProtection="0"/>
    <xf numFmtId="0" fontId="118" fillId="49" borderId="0" applyNumberFormat="0" applyBorder="0" applyAlignment="0" applyProtection="0"/>
    <xf numFmtId="0" fontId="118" fillId="52" borderId="0" applyNumberFormat="0" applyBorder="0" applyAlignment="0" applyProtection="0"/>
    <xf numFmtId="0" fontId="118" fillId="53" borderId="0" applyNumberFormat="0" applyBorder="0" applyAlignment="0" applyProtection="0"/>
    <xf numFmtId="0" fontId="118" fillId="0" borderId="0"/>
    <xf numFmtId="0" fontId="118" fillId="30" borderId="24" applyNumberFormat="0" applyFont="0" applyAlignment="0" applyProtection="0"/>
    <xf numFmtId="0" fontId="118" fillId="32" borderId="0" applyNumberFormat="0" applyBorder="0" applyAlignment="0" applyProtection="0"/>
    <xf numFmtId="0" fontId="118" fillId="33" borderId="0" applyNumberFormat="0" applyBorder="0" applyAlignment="0" applyProtection="0"/>
    <xf numFmtId="0" fontId="118" fillId="36" borderId="0" applyNumberFormat="0" applyBorder="0" applyAlignment="0" applyProtection="0"/>
    <xf numFmtId="0" fontId="118" fillId="37" borderId="0" applyNumberFormat="0" applyBorder="0" applyAlignment="0" applyProtection="0"/>
    <xf numFmtId="0" fontId="118" fillId="40" borderId="0" applyNumberFormat="0" applyBorder="0" applyAlignment="0" applyProtection="0"/>
    <xf numFmtId="0" fontId="118" fillId="41" borderId="0" applyNumberFormat="0" applyBorder="0" applyAlignment="0" applyProtection="0"/>
    <xf numFmtId="0" fontId="118" fillId="44" borderId="0" applyNumberFormat="0" applyBorder="0" applyAlignment="0" applyProtection="0"/>
    <xf numFmtId="0" fontId="118" fillId="45" borderId="0" applyNumberFormat="0" applyBorder="0" applyAlignment="0" applyProtection="0"/>
    <xf numFmtId="0" fontId="118" fillId="48" borderId="0" applyNumberFormat="0" applyBorder="0" applyAlignment="0" applyProtection="0"/>
    <xf numFmtId="0" fontId="118" fillId="49" borderId="0" applyNumberFormat="0" applyBorder="0" applyAlignment="0" applyProtection="0"/>
    <xf numFmtId="0" fontId="118" fillId="52" borderId="0" applyNumberFormat="0" applyBorder="0" applyAlignment="0" applyProtection="0"/>
    <xf numFmtId="0" fontId="118" fillId="53" borderId="0" applyNumberFormat="0" applyBorder="0" applyAlignment="0" applyProtection="0"/>
    <xf numFmtId="0" fontId="118" fillId="0" borderId="0"/>
    <xf numFmtId="0" fontId="118" fillId="30" borderId="24" applyNumberFormat="0" applyFont="0" applyAlignment="0" applyProtection="0"/>
    <xf numFmtId="0" fontId="118" fillId="32" borderId="0" applyNumberFormat="0" applyBorder="0" applyAlignment="0" applyProtection="0"/>
    <xf numFmtId="0" fontId="118" fillId="33" borderId="0" applyNumberFormat="0" applyBorder="0" applyAlignment="0" applyProtection="0"/>
    <xf numFmtId="0" fontId="118" fillId="36" borderId="0" applyNumberFormat="0" applyBorder="0" applyAlignment="0" applyProtection="0"/>
    <xf numFmtId="0" fontId="118" fillId="37" borderId="0" applyNumberFormat="0" applyBorder="0" applyAlignment="0" applyProtection="0"/>
    <xf numFmtId="0" fontId="118" fillId="40" borderId="0" applyNumberFormat="0" applyBorder="0" applyAlignment="0" applyProtection="0"/>
    <xf numFmtId="0" fontId="118" fillId="41" borderId="0" applyNumberFormat="0" applyBorder="0" applyAlignment="0" applyProtection="0"/>
    <xf numFmtId="0" fontId="118" fillId="44" borderId="0" applyNumberFormat="0" applyBorder="0" applyAlignment="0" applyProtection="0"/>
    <xf numFmtId="0" fontId="118" fillId="45" borderId="0" applyNumberFormat="0" applyBorder="0" applyAlignment="0" applyProtection="0"/>
    <xf numFmtId="0" fontId="118" fillId="48" borderId="0" applyNumberFormat="0" applyBorder="0" applyAlignment="0" applyProtection="0"/>
    <xf numFmtId="0" fontId="118" fillId="49" borderId="0" applyNumberFormat="0" applyBorder="0" applyAlignment="0" applyProtection="0"/>
    <xf numFmtId="0" fontId="118" fillId="52" borderId="0" applyNumberFormat="0" applyBorder="0" applyAlignment="0" applyProtection="0"/>
    <xf numFmtId="0" fontId="118" fillId="53" borderId="0" applyNumberFormat="0" applyBorder="0" applyAlignment="0" applyProtection="0"/>
    <xf numFmtId="0" fontId="122" fillId="0" borderId="0"/>
    <xf numFmtId="9" fontId="124" fillId="0" borderId="0" applyFont="0" applyFill="0" applyBorder="0" applyAlignment="0" applyProtection="0"/>
    <xf numFmtId="0" fontId="125" fillId="0" borderId="0"/>
    <xf numFmtId="0" fontId="118" fillId="0" borderId="0"/>
    <xf numFmtId="0" fontId="118" fillId="30" borderId="24" applyNumberFormat="0" applyFont="0" applyAlignment="0" applyProtection="0"/>
    <xf numFmtId="0" fontId="145" fillId="0" borderId="0" applyNumberFormat="0" applyFill="0" applyBorder="0" applyAlignment="0" applyProtection="0"/>
    <xf numFmtId="0" fontId="117" fillId="0" borderId="0"/>
    <xf numFmtId="0" fontId="161" fillId="0" borderId="17" applyNumberFormat="0" applyFill="0" applyAlignment="0" applyProtection="0"/>
    <xf numFmtId="0" fontId="162" fillId="0" borderId="18" applyNumberFormat="0" applyFill="0" applyAlignment="0" applyProtection="0"/>
    <xf numFmtId="0" fontId="163" fillId="0" borderId="19" applyNumberFormat="0" applyFill="0" applyAlignment="0" applyProtection="0"/>
    <xf numFmtId="0" fontId="163" fillId="0" borderId="0" applyNumberFormat="0" applyFill="0" applyBorder="0" applyAlignment="0" applyProtection="0"/>
    <xf numFmtId="0" fontId="164" fillId="24" borderId="0" applyNumberFormat="0" applyBorder="0" applyAlignment="0" applyProtection="0"/>
    <xf numFmtId="0" fontId="165" fillId="25" borderId="0" applyNumberFormat="0" applyBorder="0" applyAlignment="0" applyProtection="0"/>
    <xf numFmtId="0" fontId="166" fillId="26" borderId="0" applyNumberFormat="0" applyBorder="0" applyAlignment="0" applyProtection="0"/>
    <xf numFmtId="0" fontId="167" fillId="27" borderId="20" applyNumberFormat="0" applyAlignment="0" applyProtection="0"/>
    <xf numFmtId="0" fontId="168" fillId="28" borderId="21" applyNumberFormat="0" applyAlignment="0" applyProtection="0"/>
    <xf numFmtId="0" fontId="169" fillId="28" borderId="20" applyNumberFormat="0" applyAlignment="0" applyProtection="0"/>
    <xf numFmtId="0" fontId="170" fillId="0" borderId="22" applyNumberFormat="0" applyFill="0" applyAlignment="0" applyProtection="0"/>
    <xf numFmtId="0" fontId="171" fillId="29" borderId="23" applyNumberFormat="0" applyAlignment="0" applyProtection="0"/>
    <xf numFmtId="0" fontId="172" fillId="0" borderId="0" applyNumberFormat="0" applyFill="0" applyBorder="0" applyAlignment="0" applyProtection="0"/>
    <xf numFmtId="0" fontId="117" fillId="30" borderId="24" applyNumberFormat="0" applyFont="0" applyAlignment="0" applyProtection="0"/>
    <xf numFmtId="0" fontId="173" fillId="0" borderId="0" applyNumberFormat="0" applyFill="0" applyBorder="0" applyAlignment="0" applyProtection="0"/>
    <xf numFmtId="0" fontId="174" fillId="0" borderId="25" applyNumberFormat="0" applyFill="0" applyAlignment="0" applyProtection="0"/>
    <xf numFmtId="0" fontId="175" fillId="31" borderId="0" applyNumberFormat="0" applyBorder="0" applyAlignment="0" applyProtection="0"/>
    <xf numFmtId="0" fontId="117" fillId="32" borderId="0" applyNumberFormat="0" applyBorder="0" applyAlignment="0" applyProtection="0"/>
    <xf numFmtId="0" fontId="117" fillId="33" borderId="0" applyNumberFormat="0" applyBorder="0" applyAlignment="0" applyProtection="0"/>
    <xf numFmtId="0" fontId="175" fillId="34" borderId="0" applyNumberFormat="0" applyBorder="0" applyAlignment="0" applyProtection="0"/>
    <xf numFmtId="0" fontId="175" fillId="35" borderId="0" applyNumberFormat="0" applyBorder="0" applyAlignment="0" applyProtection="0"/>
    <xf numFmtId="0" fontId="117" fillId="36" borderId="0" applyNumberFormat="0" applyBorder="0" applyAlignment="0" applyProtection="0"/>
    <xf numFmtId="0" fontId="117" fillId="37" borderId="0" applyNumberFormat="0" applyBorder="0" applyAlignment="0" applyProtection="0"/>
    <xf numFmtId="0" fontId="175" fillId="38" borderId="0" applyNumberFormat="0" applyBorder="0" applyAlignment="0" applyProtection="0"/>
    <xf numFmtId="0" fontId="175" fillId="39" borderId="0" applyNumberFormat="0" applyBorder="0" applyAlignment="0" applyProtection="0"/>
    <xf numFmtId="0" fontId="117" fillId="40" borderId="0" applyNumberFormat="0" applyBorder="0" applyAlignment="0" applyProtection="0"/>
    <xf numFmtId="0" fontId="117" fillId="41" borderId="0" applyNumberFormat="0" applyBorder="0" applyAlignment="0" applyProtection="0"/>
    <xf numFmtId="0" fontId="175" fillId="42" borderId="0" applyNumberFormat="0" applyBorder="0" applyAlignment="0" applyProtection="0"/>
    <xf numFmtId="0" fontId="175" fillId="43" borderId="0" applyNumberFormat="0" applyBorder="0" applyAlignment="0" applyProtection="0"/>
    <xf numFmtId="0" fontId="117" fillId="44" borderId="0" applyNumberFormat="0" applyBorder="0" applyAlignment="0" applyProtection="0"/>
    <xf numFmtId="0" fontId="117" fillId="45" borderId="0" applyNumberFormat="0" applyBorder="0" applyAlignment="0" applyProtection="0"/>
    <xf numFmtId="0" fontId="175" fillId="46" borderId="0" applyNumberFormat="0" applyBorder="0" applyAlignment="0" applyProtection="0"/>
    <xf numFmtId="0" fontId="175" fillId="47" borderId="0" applyNumberFormat="0" applyBorder="0" applyAlignment="0" applyProtection="0"/>
    <xf numFmtId="0" fontId="117" fillId="48" borderId="0" applyNumberFormat="0" applyBorder="0" applyAlignment="0" applyProtection="0"/>
    <xf numFmtId="0" fontId="117" fillId="49" borderId="0" applyNumberFormat="0" applyBorder="0" applyAlignment="0" applyProtection="0"/>
    <xf numFmtId="0" fontId="175" fillId="50" borderId="0" applyNumberFormat="0" applyBorder="0" applyAlignment="0" applyProtection="0"/>
    <xf numFmtId="0" fontId="175" fillId="51" borderId="0" applyNumberFormat="0" applyBorder="0" applyAlignment="0" applyProtection="0"/>
    <xf numFmtId="0" fontId="117" fillId="52" borderId="0" applyNumberFormat="0" applyBorder="0" applyAlignment="0" applyProtection="0"/>
    <xf numFmtId="0" fontId="117" fillId="53" borderId="0" applyNumberFormat="0" applyBorder="0" applyAlignment="0" applyProtection="0"/>
    <xf numFmtId="0" fontId="175" fillId="54" borderId="0" applyNumberFormat="0" applyBorder="0" applyAlignment="0" applyProtection="0"/>
    <xf numFmtId="0" fontId="116" fillId="0" borderId="0"/>
    <xf numFmtId="0" fontId="116" fillId="30" borderId="24" applyNumberFormat="0" applyFont="0" applyAlignment="0" applyProtection="0"/>
    <xf numFmtId="0" fontId="116" fillId="32" borderId="0" applyNumberFormat="0" applyBorder="0" applyAlignment="0" applyProtection="0"/>
    <xf numFmtId="0" fontId="116" fillId="33" borderId="0" applyNumberFormat="0" applyBorder="0" applyAlignment="0" applyProtection="0"/>
    <xf numFmtId="0" fontId="116" fillId="36" borderId="0" applyNumberFormat="0" applyBorder="0" applyAlignment="0" applyProtection="0"/>
    <xf numFmtId="0" fontId="116" fillId="37" borderId="0" applyNumberFormat="0" applyBorder="0" applyAlignment="0" applyProtection="0"/>
    <xf numFmtId="0" fontId="116" fillId="40" borderId="0" applyNumberFormat="0" applyBorder="0" applyAlignment="0" applyProtection="0"/>
    <xf numFmtId="0" fontId="116" fillId="41" borderId="0" applyNumberFormat="0" applyBorder="0" applyAlignment="0" applyProtection="0"/>
    <xf numFmtId="0" fontId="116" fillId="44" borderId="0" applyNumberFormat="0" applyBorder="0" applyAlignment="0" applyProtection="0"/>
    <xf numFmtId="0" fontId="116" fillId="45" borderId="0" applyNumberFormat="0" applyBorder="0" applyAlignment="0" applyProtection="0"/>
    <xf numFmtId="0" fontId="116" fillId="48" borderId="0" applyNumberFormat="0" applyBorder="0" applyAlignment="0" applyProtection="0"/>
    <xf numFmtId="0" fontId="116" fillId="49" borderId="0" applyNumberFormat="0" applyBorder="0" applyAlignment="0" applyProtection="0"/>
    <xf numFmtId="0" fontId="116" fillId="52" borderId="0" applyNumberFormat="0" applyBorder="0" applyAlignment="0" applyProtection="0"/>
    <xf numFmtId="0" fontId="116" fillId="53" borderId="0" applyNumberFormat="0" applyBorder="0" applyAlignment="0" applyProtection="0"/>
    <xf numFmtId="0" fontId="127" fillId="0" borderId="0"/>
    <xf numFmtId="0" fontId="115" fillId="0" borderId="0"/>
    <xf numFmtId="0" fontId="115" fillId="30" borderId="24" applyNumberFormat="0" applyFont="0" applyAlignment="0" applyProtection="0"/>
    <xf numFmtId="0" fontId="115" fillId="32" borderId="0" applyNumberFormat="0" applyBorder="0" applyAlignment="0" applyProtection="0"/>
    <xf numFmtId="0" fontId="115" fillId="33" borderId="0" applyNumberFormat="0" applyBorder="0" applyAlignment="0" applyProtection="0"/>
    <xf numFmtId="0" fontId="115" fillId="36" borderId="0" applyNumberFormat="0" applyBorder="0" applyAlignment="0" applyProtection="0"/>
    <xf numFmtId="0" fontId="115" fillId="37" borderId="0" applyNumberFormat="0" applyBorder="0" applyAlignment="0" applyProtection="0"/>
    <xf numFmtId="0" fontId="115" fillId="40" borderId="0" applyNumberFormat="0" applyBorder="0" applyAlignment="0" applyProtection="0"/>
    <xf numFmtId="0" fontId="115" fillId="41" borderId="0" applyNumberFormat="0" applyBorder="0" applyAlignment="0" applyProtection="0"/>
    <xf numFmtId="0" fontId="115" fillId="44" borderId="0" applyNumberFormat="0" applyBorder="0" applyAlignment="0" applyProtection="0"/>
    <xf numFmtId="0" fontId="115" fillId="45" borderId="0" applyNumberFormat="0" applyBorder="0" applyAlignment="0" applyProtection="0"/>
    <xf numFmtId="0" fontId="115" fillId="48" borderId="0" applyNumberFormat="0" applyBorder="0" applyAlignment="0" applyProtection="0"/>
    <xf numFmtId="0" fontId="115" fillId="49" borderId="0" applyNumberFormat="0" applyBorder="0" applyAlignment="0" applyProtection="0"/>
    <xf numFmtId="0" fontId="115" fillId="52" borderId="0" applyNumberFormat="0" applyBorder="0" applyAlignment="0" applyProtection="0"/>
    <xf numFmtId="0" fontId="115" fillId="53" borderId="0" applyNumberFormat="0" applyBorder="0" applyAlignment="0" applyProtection="0"/>
    <xf numFmtId="0" fontId="114" fillId="0" borderId="0"/>
    <xf numFmtId="0" fontId="114" fillId="30" borderId="24" applyNumberFormat="0" applyFont="0" applyAlignment="0" applyProtection="0"/>
    <xf numFmtId="0" fontId="114" fillId="32" borderId="0" applyNumberFormat="0" applyBorder="0" applyAlignment="0" applyProtection="0"/>
    <xf numFmtId="0" fontId="114" fillId="33" borderId="0" applyNumberFormat="0" applyBorder="0" applyAlignment="0" applyProtection="0"/>
    <xf numFmtId="0" fontId="114" fillId="36" borderId="0" applyNumberFormat="0" applyBorder="0" applyAlignment="0" applyProtection="0"/>
    <xf numFmtId="0" fontId="114" fillId="37" borderId="0" applyNumberFormat="0" applyBorder="0" applyAlignment="0" applyProtection="0"/>
    <xf numFmtId="0" fontId="114" fillId="40" borderId="0" applyNumberFormat="0" applyBorder="0" applyAlignment="0" applyProtection="0"/>
    <xf numFmtId="0" fontId="114" fillId="41" borderId="0" applyNumberFormat="0" applyBorder="0" applyAlignment="0" applyProtection="0"/>
    <xf numFmtId="0" fontId="114" fillId="44" borderId="0" applyNumberFormat="0" applyBorder="0" applyAlignment="0" applyProtection="0"/>
    <xf numFmtId="0" fontId="114" fillId="45" borderId="0" applyNumberFormat="0" applyBorder="0" applyAlignment="0" applyProtection="0"/>
    <xf numFmtId="0" fontId="114" fillId="48" borderId="0" applyNumberFormat="0" applyBorder="0" applyAlignment="0" applyProtection="0"/>
    <xf numFmtId="0" fontId="114" fillId="49" borderId="0" applyNumberFormat="0" applyBorder="0" applyAlignment="0" applyProtection="0"/>
    <xf numFmtId="0" fontId="114" fillId="52" borderId="0" applyNumberFormat="0" applyBorder="0" applyAlignment="0" applyProtection="0"/>
    <xf numFmtId="0" fontId="114" fillId="53" borderId="0" applyNumberFormat="0" applyBorder="0" applyAlignment="0" applyProtection="0"/>
    <xf numFmtId="0" fontId="113" fillId="0" borderId="0"/>
    <xf numFmtId="0" fontId="113" fillId="30" borderId="24" applyNumberFormat="0" applyFont="0" applyAlignment="0" applyProtection="0"/>
    <xf numFmtId="0" fontId="113" fillId="32" borderId="0" applyNumberFormat="0" applyBorder="0" applyAlignment="0" applyProtection="0"/>
    <xf numFmtId="0" fontId="113" fillId="33" borderId="0" applyNumberFormat="0" applyBorder="0" applyAlignment="0" applyProtection="0"/>
    <xf numFmtId="0" fontId="113" fillId="36" borderId="0" applyNumberFormat="0" applyBorder="0" applyAlignment="0" applyProtection="0"/>
    <xf numFmtId="0" fontId="113" fillId="37" borderId="0" applyNumberFormat="0" applyBorder="0" applyAlignment="0" applyProtection="0"/>
    <xf numFmtId="0" fontId="113" fillId="40" borderId="0" applyNumberFormat="0" applyBorder="0" applyAlignment="0" applyProtection="0"/>
    <xf numFmtId="0" fontId="113" fillId="41" borderId="0" applyNumberFormat="0" applyBorder="0" applyAlignment="0" applyProtection="0"/>
    <xf numFmtId="0" fontId="113" fillId="44" borderId="0" applyNumberFormat="0" applyBorder="0" applyAlignment="0" applyProtection="0"/>
    <xf numFmtId="0" fontId="113" fillId="45" borderId="0" applyNumberFormat="0" applyBorder="0" applyAlignment="0" applyProtection="0"/>
    <xf numFmtId="0" fontId="113" fillId="48" borderId="0" applyNumberFormat="0" applyBorder="0" applyAlignment="0" applyProtection="0"/>
    <xf numFmtId="0" fontId="113" fillId="49" borderId="0" applyNumberFormat="0" applyBorder="0" applyAlignment="0" applyProtection="0"/>
    <xf numFmtId="0" fontId="113" fillId="52" borderId="0" applyNumberFormat="0" applyBorder="0" applyAlignment="0" applyProtection="0"/>
    <xf numFmtId="0" fontId="113" fillId="53" borderId="0" applyNumberFormat="0" applyBorder="0" applyAlignment="0" applyProtection="0"/>
    <xf numFmtId="0" fontId="112" fillId="0" borderId="0"/>
    <xf numFmtId="0" fontId="112" fillId="30" borderId="24" applyNumberFormat="0" applyFont="0" applyAlignment="0" applyProtection="0"/>
    <xf numFmtId="0" fontId="112" fillId="32" borderId="0" applyNumberFormat="0" applyBorder="0" applyAlignment="0" applyProtection="0"/>
    <xf numFmtId="0" fontId="112" fillId="33" borderId="0" applyNumberFormat="0" applyBorder="0" applyAlignment="0" applyProtection="0"/>
    <xf numFmtId="0" fontId="112" fillId="36" borderId="0" applyNumberFormat="0" applyBorder="0" applyAlignment="0" applyProtection="0"/>
    <xf numFmtId="0" fontId="112" fillId="37" borderId="0" applyNumberFormat="0" applyBorder="0" applyAlignment="0" applyProtection="0"/>
    <xf numFmtId="0" fontId="112" fillId="40" borderId="0" applyNumberFormat="0" applyBorder="0" applyAlignment="0" applyProtection="0"/>
    <xf numFmtId="0" fontId="112" fillId="41" borderId="0" applyNumberFormat="0" applyBorder="0" applyAlignment="0" applyProtection="0"/>
    <xf numFmtId="0" fontId="112" fillId="44" borderId="0" applyNumberFormat="0" applyBorder="0" applyAlignment="0" applyProtection="0"/>
    <xf numFmtId="0" fontId="112" fillId="45" borderId="0" applyNumberFormat="0" applyBorder="0" applyAlignment="0" applyProtection="0"/>
    <xf numFmtId="0" fontId="112" fillId="48" borderId="0" applyNumberFormat="0" applyBorder="0" applyAlignment="0" applyProtection="0"/>
    <xf numFmtId="0" fontId="112" fillId="49" borderId="0" applyNumberFormat="0" applyBorder="0" applyAlignment="0" applyProtection="0"/>
    <xf numFmtId="0" fontId="112" fillId="52" borderId="0" applyNumberFormat="0" applyBorder="0" applyAlignment="0" applyProtection="0"/>
    <xf numFmtId="0" fontId="112" fillId="53" borderId="0" applyNumberFormat="0" applyBorder="0" applyAlignment="0" applyProtection="0"/>
    <xf numFmtId="0" fontId="111" fillId="0" borderId="0"/>
    <xf numFmtId="0" fontId="111" fillId="30" borderId="24" applyNumberFormat="0" applyFont="0" applyAlignment="0" applyProtection="0"/>
    <xf numFmtId="0" fontId="111" fillId="32" borderId="0" applyNumberFormat="0" applyBorder="0" applyAlignment="0" applyProtection="0"/>
    <xf numFmtId="0" fontId="111" fillId="33" borderId="0" applyNumberFormat="0" applyBorder="0" applyAlignment="0" applyProtection="0"/>
    <xf numFmtId="0" fontId="111" fillId="36" borderId="0" applyNumberFormat="0" applyBorder="0" applyAlignment="0" applyProtection="0"/>
    <xf numFmtId="0" fontId="111" fillId="37" borderId="0" applyNumberFormat="0" applyBorder="0" applyAlignment="0" applyProtection="0"/>
    <xf numFmtId="0" fontId="111" fillId="40" borderId="0" applyNumberFormat="0" applyBorder="0" applyAlignment="0" applyProtection="0"/>
    <xf numFmtId="0" fontId="111" fillId="41" borderId="0" applyNumberFormat="0" applyBorder="0" applyAlignment="0" applyProtection="0"/>
    <xf numFmtId="0" fontId="111" fillId="44" borderId="0" applyNumberFormat="0" applyBorder="0" applyAlignment="0" applyProtection="0"/>
    <xf numFmtId="0" fontId="111" fillId="45" borderId="0" applyNumberFormat="0" applyBorder="0" applyAlignment="0" applyProtection="0"/>
    <xf numFmtId="0" fontId="111" fillId="48" borderId="0" applyNumberFormat="0" applyBorder="0" applyAlignment="0" applyProtection="0"/>
    <xf numFmtId="0" fontId="111" fillId="49" borderId="0" applyNumberFormat="0" applyBorder="0" applyAlignment="0" applyProtection="0"/>
    <xf numFmtId="0" fontId="111" fillId="52" borderId="0" applyNumberFormat="0" applyBorder="0" applyAlignment="0" applyProtection="0"/>
    <xf numFmtId="0" fontId="111" fillId="53" borderId="0" applyNumberFormat="0" applyBorder="0" applyAlignment="0" applyProtection="0"/>
    <xf numFmtId="0" fontId="110" fillId="0" borderId="0"/>
    <xf numFmtId="0" fontId="110" fillId="30" borderId="24" applyNumberFormat="0" applyFont="0" applyAlignment="0" applyProtection="0"/>
    <xf numFmtId="0" fontId="110" fillId="32" borderId="0" applyNumberFormat="0" applyBorder="0" applyAlignment="0" applyProtection="0"/>
    <xf numFmtId="0" fontId="110" fillId="33" borderId="0" applyNumberFormat="0" applyBorder="0" applyAlignment="0" applyProtection="0"/>
    <xf numFmtId="0" fontId="110" fillId="36" borderId="0" applyNumberFormat="0" applyBorder="0" applyAlignment="0" applyProtection="0"/>
    <xf numFmtId="0" fontId="110" fillId="37" borderId="0" applyNumberFormat="0" applyBorder="0" applyAlignment="0" applyProtection="0"/>
    <xf numFmtId="0" fontId="110" fillId="40" borderId="0" applyNumberFormat="0" applyBorder="0" applyAlignment="0" applyProtection="0"/>
    <xf numFmtId="0" fontId="110" fillId="41" borderId="0" applyNumberFormat="0" applyBorder="0" applyAlignment="0" applyProtection="0"/>
    <xf numFmtId="0" fontId="110" fillId="44" borderId="0" applyNumberFormat="0" applyBorder="0" applyAlignment="0" applyProtection="0"/>
    <xf numFmtId="0" fontId="110" fillId="45" borderId="0" applyNumberFormat="0" applyBorder="0" applyAlignment="0" applyProtection="0"/>
    <xf numFmtId="0" fontId="110" fillId="48" borderId="0" applyNumberFormat="0" applyBorder="0" applyAlignment="0" applyProtection="0"/>
    <xf numFmtId="0" fontId="110" fillId="49" borderId="0" applyNumberFormat="0" applyBorder="0" applyAlignment="0" applyProtection="0"/>
    <xf numFmtId="0" fontId="110" fillId="52" borderId="0" applyNumberFormat="0" applyBorder="0" applyAlignment="0" applyProtection="0"/>
    <xf numFmtId="0" fontId="110" fillId="53" borderId="0" applyNumberFormat="0" applyBorder="0" applyAlignment="0" applyProtection="0"/>
    <xf numFmtId="0" fontId="125" fillId="0" borderId="0"/>
    <xf numFmtId="0" fontId="110" fillId="0" borderId="0"/>
    <xf numFmtId="0" fontId="110" fillId="30" borderId="24" applyNumberFormat="0" applyFont="0" applyAlignment="0" applyProtection="0"/>
    <xf numFmtId="0" fontId="110" fillId="32" borderId="0" applyNumberFormat="0" applyBorder="0" applyAlignment="0" applyProtection="0"/>
    <xf numFmtId="0" fontId="110" fillId="33" borderId="0" applyNumberFormat="0" applyBorder="0" applyAlignment="0" applyProtection="0"/>
    <xf numFmtId="0" fontId="110" fillId="36" borderId="0" applyNumberFormat="0" applyBorder="0" applyAlignment="0" applyProtection="0"/>
    <xf numFmtId="0" fontId="110" fillId="37" borderId="0" applyNumberFormat="0" applyBorder="0" applyAlignment="0" applyProtection="0"/>
    <xf numFmtId="0" fontId="110" fillId="40" borderId="0" applyNumberFormat="0" applyBorder="0" applyAlignment="0" applyProtection="0"/>
    <xf numFmtId="0" fontId="110" fillId="41" borderId="0" applyNumberFormat="0" applyBorder="0" applyAlignment="0" applyProtection="0"/>
    <xf numFmtId="0" fontId="110" fillId="44" borderId="0" applyNumberFormat="0" applyBorder="0" applyAlignment="0" applyProtection="0"/>
    <xf numFmtId="0" fontId="110" fillId="45" borderId="0" applyNumberFormat="0" applyBorder="0" applyAlignment="0" applyProtection="0"/>
    <xf numFmtId="0" fontId="110" fillId="48" borderId="0" applyNumberFormat="0" applyBorder="0" applyAlignment="0" applyProtection="0"/>
    <xf numFmtId="0" fontId="110" fillId="49" borderId="0" applyNumberFormat="0" applyBorder="0" applyAlignment="0" applyProtection="0"/>
    <xf numFmtId="0" fontId="110" fillId="52" borderId="0" applyNumberFormat="0" applyBorder="0" applyAlignment="0" applyProtection="0"/>
    <xf numFmtId="0" fontId="110" fillId="53" borderId="0" applyNumberFormat="0" applyBorder="0" applyAlignment="0" applyProtection="0"/>
    <xf numFmtId="0" fontId="110" fillId="0" borderId="0"/>
    <xf numFmtId="0" fontId="110" fillId="30" borderId="24" applyNumberFormat="0" applyFont="0" applyAlignment="0" applyProtection="0"/>
    <xf numFmtId="0" fontId="110" fillId="32" borderId="0" applyNumberFormat="0" applyBorder="0" applyAlignment="0" applyProtection="0"/>
    <xf numFmtId="0" fontId="110" fillId="33" borderId="0" applyNumberFormat="0" applyBorder="0" applyAlignment="0" applyProtection="0"/>
    <xf numFmtId="0" fontId="110" fillId="36" borderId="0" applyNumberFormat="0" applyBorder="0" applyAlignment="0" applyProtection="0"/>
    <xf numFmtId="0" fontId="110" fillId="37" borderId="0" applyNumberFormat="0" applyBorder="0" applyAlignment="0" applyProtection="0"/>
    <xf numFmtId="0" fontId="110" fillId="40" borderId="0" applyNumberFormat="0" applyBorder="0" applyAlignment="0" applyProtection="0"/>
    <xf numFmtId="0" fontId="110" fillId="41" borderId="0" applyNumberFormat="0" applyBorder="0" applyAlignment="0" applyProtection="0"/>
    <xf numFmtId="0" fontId="110" fillId="44" borderId="0" applyNumberFormat="0" applyBorder="0" applyAlignment="0" applyProtection="0"/>
    <xf numFmtId="0" fontId="110" fillId="45" borderId="0" applyNumberFormat="0" applyBorder="0" applyAlignment="0" applyProtection="0"/>
    <xf numFmtId="0" fontId="110" fillId="48" borderId="0" applyNumberFormat="0" applyBorder="0" applyAlignment="0" applyProtection="0"/>
    <xf numFmtId="0" fontId="110" fillId="49" borderId="0" applyNumberFormat="0" applyBorder="0" applyAlignment="0" applyProtection="0"/>
    <xf numFmtId="0" fontId="110" fillId="52" borderId="0" applyNumberFormat="0" applyBorder="0" applyAlignment="0" applyProtection="0"/>
    <xf numFmtId="0" fontId="110" fillId="53" borderId="0" applyNumberFormat="0" applyBorder="0" applyAlignment="0" applyProtection="0"/>
    <xf numFmtId="0" fontId="109" fillId="0" borderId="0"/>
    <xf numFmtId="0" fontId="109" fillId="30" borderId="24" applyNumberFormat="0" applyFont="0" applyAlignment="0" applyProtection="0"/>
    <xf numFmtId="0" fontId="109" fillId="32" borderId="0" applyNumberFormat="0" applyBorder="0" applyAlignment="0" applyProtection="0"/>
    <xf numFmtId="0" fontId="109" fillId="33" borderId="0" applyNumberFormat="0" applyBorder="0" applyAlignment="0" applyProtection="0"/>
    <xf numFmtId="0" fontId="109" fillId="36" borderId="0" applyNumberFormat="0" applyBorder="0" applyAlignment="0" applyProtection="0"/>
    <xf numFmtId="0" fontId="109" fillId="37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52" borderId="0" applyNumberFormat="0" applyBorder="0" applyAlignment="0" applyProtection="0"/>
    <xf numFmtId="0" fontId="109" fillId="53" borderId="0" applyNumberFormat="0" applyBorder="0" applyAlignment="0" applyProtection="0"/>
    <xf numFmtId="0" fontId="109" fillId="0" borderId="0"/>
    <xf numFmtId="0" fontId="109" fillId="30" borderId="24" applyNumberFormat="0" applyFont="0" applyAlignment="0" applyProtection="0"/>
    <xf numFmtId="0" fontId="109" fillId="32" borderId="0" applyNumberFormat="0" applyBorder="0" applyAlignment="0" applyProtection="0"/>
    <xf numFmtId="0" fontId="109" fillId="33" borderId="0" applyNumberFormat="0" applyBorder="0" applyAlignment="0" applyProtection="0"/>
    <xf numFmtId="0" fontId="109" fillId="36" borderId="0" applyNumberFormat="0" applyBorder="0" applyAlignment="0" applyProtection="0"/>
    <xf numFmtId="0" fontId="109" fillId="37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52" borderId="0" applyNumberFormat="0" applyBorder="0" applyAlignment="0" applyProtection="0"/>
    <xf numFmtId="0" fontId="109" fillId="53" borderId="0" applyNumberFormat="0" applyBorder="0" applyAlignment="0" applyProtection="0"/>
    <xf numFmtId="0" fontId="109" fillId="0" borderId="0"/>
    <xf numFmtId="0" fontId="109" fillId="30" borderId="24" applyNumberFormat="0" applyFont="0" applyAlignment="0" applyProtection="0"/>
    <xf numFmtId="0" fontId="109" fillId="32" borderId="0" applyNumberFormat="0" applyBorder="0" applyAlignment="0" applyProtection="0"/>
    <xf numFmtId="0" fontId="109" fillId="33" borderId="0" applyNumberFormat="0" applyBorder="0" applyAlignment="0" applyProtection="0"/>
    <xf numFmtId="0" fontId="109" fillId="36" borderId="0" applyNumberFormat="0" applyBorder="0" applyAlignment="0" applyProtection="0"/>
    <xf numFmtId="0" fontId="109" fillId="37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52" borderId="0" applyNumberFormat="0" applyBorder="0" applyAlignment="0" applyProtection="0"/>
    <xf numFmtId="0" fontId="109" fillId="53" borderId="0" applyNumberFormat="0" applyBorder="0" applyAlignment="0" applyProtection="0"/>
    <xf numFmtId="0" fontId="124" fillId="0" borderId="0"/>
    <xf numFmtId="0" fontId="108" fillId="0" borderId="0"/>
    <xf numFmtId="0" fontId="108" fillId="30" borderId="24" applyNumberFormat="0" applyFont="0" applyAlignment="0" applyProtection="0"/>
    <xf numFmtId="0" fontId="108" fillId="32" borderId="0" applyNumberFormat="0" applyBorder="0" applyAlignment="0" applyProtection="0"/>
    <xf numFmtId="0" fontId="108" fillId="33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52" borderId="0" applyNumberFormat="0" applyBorder="0" applyAlignment="0" applyProtection="0"/>
    <xf numFmtId="0" fontId="108" fillId="53" borderId="0" applyNumberFormat="0" applyBorder="0" applyAlignment="0" applyProtection="0"/>
    <xf numFmtId="0" fontId="127" fillId="0" borderId="0"/>
    <xf numFmtId="0" fontId="108" fillId="0" borderId="0"/>
    <xf numFmtId="0" fontId="108" fillId="30" borderId="24" applyNumberFormat="0" applyFont="0" applyAlignment="0" applyProtection="0"/>
    <xf numFmtId="0" fontId="108" fillId="32" borderId="0" applyNumberFormat="0" applyBorder="0" applyAlignment="0" applyProtection="0"/>
    <xf numFmtId="0" fontId="108" fillId="33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52" borderId="0" applyNumberFormat="0" applyBorder="0" applyAlignment="0" applyProtection="0"/>
    <xf numFmtId="0" fontId="108" fillId="53" borderId="0" applyNumberFormat="0" applyBorder="0" applyAlignment="0" applyProtection="0"/>
    <xf numFmtId="0" fontId="108" fillId="0" borderId="0"/>
    <xf numFmtId="0" fontId="108" fillId="30" borderId="24" applyNumberFormat="0" applyFont="0" applyAlignment="0" applyProtection="0"/>
    <xf numFmtId="0" fontId="108" fillId="32" borderId="0" applyNumberFormat="0" applyBorder="0" applyAlignment="0" applyProtection="0"/>
    <xf numFmtId="0" fontId="108" fillId="33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52" borderId="0" applyNumberFormat="0" applyBorder="0" applyAlignment="0" applyProtection="0"/>
    <xf numFmtId="0" fontId="108" fillId="53" borderId="0" applyNumberFormat="0" applyBorder="0" applyAlignment="0" applyProtection="0"/>
    <xf numFmtId="0" fontId="107" fillId="0" borderId="0"/>
    <xf numFmtId="0" fontId="107" fillId="30" borderId="24" applyNumberFormat="0" applyFont="0" applyAlignment="0" applyProtection="0"/>
    <xf numFmtId="0" fontId="107" fillId="32" borderId="0" applyNumberFormat="0" applyBorder="0" applyAlignment="0" applyProtection="0"/>
    <xf numFmtId="0" fontId="107" fillId="33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52" borderId="0" applyNumberFormat="0" applyBorder="0" applyAlignment="0" applyProtection="0"/>
    <xf numFmtId="0" fontId="107" fillId="53" borderId="0" applyNumberFormat="0" applyBorder="0" applyAlignment="0" applyProtection="0"/>
    <xf numFmtId="0" fontId="107" fillId="0" borderId="0"/>
    <xf numFmtId="0" fontId="107" fillId="30" borderId="24" applyNumberFormat="0" applyFont="0" applyAlignment="0" applyProtection="0"/>
    <xf numFmtId="0" fontId="107" fillId="32" borderId="0" applyNumberFormat="0" applyBorder="0" applyAlignment="0" applyProtection="0"/>
    <xf numFmtId="0" fontId="107" fillId="33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52" borderId="0" applyNumberFormat="0" applyBorder="0" applyAlignment="0" applyProtection="0"/>
    <xf numFmtId="0" fontId="107" fillId="53" borderId="0" applyNumberFormat="0" applyBorder="0" applyAlignment="0" applyProtection="0"/>
    <xf numFmtId="0" fontId="107" fillId="0" borderId="0"/>
    <xf numFmtId="0" fontId="107" fillId="30" borderId="24" applyNumberFormat="0" applyFont="0" applyAlignment="0" applyProtection="0"/>
    <xf numFmtId="0" fontId="107" fillId="32" borderId="0" applyNumberFormat="0" applyBorder="0" applyAlignment="0" applyProtection="0"/>
    <xf numFmtId="0" fontId="107" fillId="33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52" borderId="0" applyNumberFormat="0" applyBorder="0" applyAlignment="0" applyProtection="0"/>
    <xf numFmtId="0" fontId="107" fillId="53" borderId="0" applyNumberFormat="0" applyBorder="0" applyAlignment="0" applyProtection="0"/>
    <xf numFmtId="0" fontId="106" fillId="0" borderId="0"/>
    <xf numFmtId="0" fontId="106" fillId="30" borderId="24" applyNumberFormat="0" applyFont="0" applyAlignment="0" applyProtection="0"/>
    <xf numFmtId="0" fontId="106" fillId="32" borderId="0" applyNumberFormat="0" applyBorder="0" applyAlignment="0" applyProtection="0"/>
    <xf numFmtId="0" fontId="106" fillId="33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44" borderId="0" applyNumberFormat="0" applyBorder="0" applyAlignment="0" applyProtection="0"/>
    <xf numFmtId="0" fontId="106" fillId="45" borderId="0" applyNumberFormat="0" applyBorder="0" applyAlignment="0" applyProtection="0"/>
    <xf numFmtId="0" fontId="106" fillId="48" borderId="0" applyNumberFormat="0" applyBorder="0" applyAlignment="0" applyProtection="0"/>
    <xf numFmtId="0" fontId="106" fillId="49" borderId="0" applyNumberFormat="0" applyBorder="0" applyAlignment="0" applyProtection="0"/>
    <xf numFmtId="0" fontId="106" fillId="52" borderId="0" applyNumberFormat="0" applyBorder="0" applyAlignment="0" applyProtection="0"/>
    <xf numFmtId="0" fontId="106" fillId="53" borderId="0" applyNumberFormat="0" applyBorder="0" applyAlignment="0" applyProtection="0"/>
    <xf numFmtId="0" fontId="106" fillId="0" borderId="0"/>
    <xf numFmtId="0" fontId="106" fillId="30" borderId="24" applyNumberFormat="0" applyFont="0" applyAlignment="0" applyProtection="0"/>
    <xf numFmtId="0" fontId="106" fillId="32" borderId="0" applyNumberFormat="0" applyBorder="0" applyAlignment="0" applyProtection="0"/>
    <xf numFmtId="0" fontId="106" fillId="33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44" borderId="0" applyNumberFormat="0" applyBorder="0" applyAlignment="0" applyProtection="0"/>
    <xf numFmtId="0" fontId="106" fillId="45" borderId="0" applyNumberFormat="0" applyBorder="0" applyAlignment="0" applyProtection="0"/>
    <xf numFmtId="0" fontId="106" fillId="48" borderId="0" applyNumberFormat="0" applyBorder="0" applyAlignment="0" applyProtection="0"/>
    <xf numFmtId="0" fontId="106" fillId="49" borderId="0" applyNumberFormat="0" applyBorder="0" applyAlignment="0" applyProtection="0"/>
    <xf numFmtId="0" fontId="106" fillId="52" borderId="0" applyNumberFormat="0" applyBorder="0" applyAlignment="0" applyProtection="0"/>
    <xf numFmtId="0" fontId="106" fillId="53" borderId="0" applyNumberFormat="0" applyBorder="0" applyAlignment="0" applyProtection="0"/>
    <xf numFmtId="0" fontId="106" fillId="0" borderId="0"/>
    <xf numFmtId="0" fontId="106" fillId="30" borderId="24" applyNumberFormat="0" applyFont="0" applyAlignment="0" applyProtection="0"/>
    <xf numFmtId="0" fontId="106" fillId="32" borderId="0" applyNumberFormat="0" applyBorder="0" applyAlignment="0" applyProtection="0"/>
    <xf numFmtId="0" fontId="106" fillId="33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44" borderId="0" applyNumberFormat="0" applyBorder="0" applyAlignment="0" applyProtection="0"/>
    <xf numFmtId="0" fontId="106" fillId="45" borderId="0" applyNumberFormat="0" applyBorder="0" applyAlignment="0" applyProtection="0"/>
    <xf numFmtId="0" fontId="106" fillId="48" borderId="0" applyNumberFormat="0" applyBorder="0" applyAlignment="0" applyProtection="0"/>
    <xf numFmtId="0" fontId="106" fillId="49" borderId="0" applyNumberFormat="0" applyBorder="0" applyAlignment="0" applyProtection="0"/>
    <xf numFmtId="0" fontId="106" fillId="52" borderId="0" applyNumberFormat="0" applyBorder="0" applyAlignment="0" applyProtection="0"/>
    <xf numFmtId="0" fontId="106" fillId="53" borderId="0" applyNumberFormat="0" applyBorder="0" applyAlignment="0" applyProtection="0"/>
    <xf numFmtId="0" fontId="106" fillId="0" borderId="0"/>
    <xf numFmtId="0" fontId="106" fillId="30" borderId="24" applyNumberFormat="0" applyFont="0" applyAlignment="0" applyProtection="0"/>
    <xf numFmtId="0" fontId="106" fillId="32" borderId="0" applyNumberFormat="0" applyBorder="0" applyAlignment="0" applyProtection="0"/>
    <xf numFmtId="0" fontId="106" fillId="33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44" borderId="0" applyNumberFormat="0" applyBorder="0" applyAlignment="0" applyProtection="0"/>
    <xf numFmtId="0" fontId="106" fillId="45" borderId="0" applyNumberFormat="0" applyBorder="0" applyAlignment="0" applyProtection="0"/>
    <xf numFmtId="0" fontId="106" fillId="48" borderId="0" applyNumberFormat="0" applyBorder="0" applyAlignment="0" applyProtection="0"/>
    <xf numFmtId="0" fontId="106" fillId="49" borderId="0" applyNumberFormat="0" applyBorder="0" applyAlignment="0" applyProtection="0"/>
    <xf numFmtId="0" fontId="106" fillId="52" borderId="0" applyNumberFormat="0" applyBorder="0" applyAlignment="0" applyProtection="0"/>
    <xf numFmtId="0" fontId="106" fillId="53" borderId="0" applyNumberFormat="0" applyBorder="0" applyAlignment="0" applyProtection="0"/>
    <xf numFmtId="0" fontId="106" fillId="0" borderId="0"/>
    <xf numFmtId="0" fontId="106" fillId="30" borderId="24" applyNumberFormat="0" applyFont="0" applyAlignment="0" applyProtection="0"/>
    <xf numFmtId="0" fontId="106" fillId="32" borderId="0" applyNumberFormat="0" applyBorder="0" applyAlignment="0" applyProtection="0"/>
    <xf numFmtId="0" fontId="106" fillId="33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44" borderId="0" applyNumberFormat="0" applyBorder="0" applyAlignment="0" applyProtection="0"/>
    <xf numFmtId="0" fontId="106" fillId="45" borderId="0" applyNumberFormat="0" applyBorder="0" applyAlignment="0" applyProtection="0"/>
    <xf numFmtId="0" fontId="106" fillId="48" borderId="0" applyNumberFormat="0" applyBorder="0" applyAlignment="0" applyProtection="0"/>
    <xf numFmtId="0" fontId="106" fillId="49" borderId="0" applyNumberFormat="0" applyBorder="0" applyAlignment="0" applyProtection="0"/>
    <xf numFmtId="0" fontId="106" fillId="52" borderId="0" applyNumberFormat="0" applyBorder="0" applyAlignment="0" applyProtection="0"/>
    <xf numFmtId="0" fontId="106" fillId="53" borderId="0" applyNumberFormat="0" applyBorder="0" applyAlignment="0" applyProtection="0"/>
    <xf numFmtId="0" fontId="106" fillId="0" borderId="0"/>
    <xf numFmtId="0" fontId="106" fillId="30" borderId="24" applyNumberFormat="0" applyFont="0" applyAlignment="0" applyProtection="0"/>
    <xf numFmtId="0" fontId="105" fillId="0" borderId="0"/>
    <xf numFmtId="0" fontId="105" fillId="30" borderId="24" applyNumberFormat="0" applyFont="0" applyAlignment="0" applyProtection="0"/>
    <xf numFmtId="0" fontId="105" fillId="32" borderId="0" applyNumberFormat="0" applyBorder="0" applyAlignment="0" applyProtection="0"/>
    <xf numFmtId="0" fontId="105" fillId="33" borderId="0" applyNumberFormat="0" applyBorder="0" applyAlignment="0" applyProtection="0"/>
    <xf numFmtId="0" fontId="105" fillId="36" borderId="0" applyNumberFormat="0" applyBorder="0" applyAlignment="0" applyProtection="0"/>
    <xf numFmtId="0" fontId="105" fillId="37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52" borderId="0" applyNumberFormat="0" applyBorder="0" applyAlignment="0" applyProtection="0"/>
    <xf numFmtId="0" fontId="105" fillId="53" borderId="0" applyNumberFormat="0" applyBorder="0" applyAlignment="0" applyProtection="0"/>
    <xf numFmtId="0" fontId="105" fillId="0" borderId="0"/>
    <xf numFmtId="0" fontId="105" fillId="30" borderId="24" applyNumberFormat="0" applyFont="0" applyAlignment="0" applyProtection="0"/>
    <xf numFmtId="0" fontId="105" fillId="32" borderId="0" applyNumberFormat="0" applyBorder="0" applyAlignment="0" applyProtection="0"/>
    <xf numFmtId="0" fontId="105" fillId="33" borderId="0" applyNumberFormat="0" applyBorder="0" applyAlignment="0" applyProtection="0"/>
    <xf numFmtId="0" fontId="105" fillId="36" borderId="0" applyNumberFormat="0" applyBorder="0" applyAlignment="0" applyProtection="0"/>
    <xf numFmtId="0" fontId="105" fillId="37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52" borderId="0" applyNumberFormat="0" applyBorder="0" applyAlignment="0" applyProtection="0"/>
    <xf numFmtId="0" fontId="105" fillId="53" borderId="0" applyNumberFormat="0" applyBorder="0" applyAlignment="0" applyProtection="0"/>
    <xf numFmtId="0" fontId="105" fillId="0" borderId="0"/>
    <xf numFmtId="0" fontId="105" fillId="30" borderId="24" applyNumberFormat="0" applyFont="0" applyAlignment="0" applyProtection="0"/>
    <xf numFmtId="0" fontId="105" fillId="32" borderId="0" applyNumberFormat="0" applyBorder="0" applyAlignment="0" applyProtection="0"/>
    <xf numFmtId="0" fontId="105" fillId="33" borderId="0" applyNumberFormat="0" applyBorder="0" applyAlignment="0" applyProtection="0"/>
    <xf numFmtId="0" fontId="105" fillId="36" borderId="0" applyNumberFormat="0" applyBorder="0" applyAlignment="0" applyProtection="0"/>
    <xf numFmtId="0" fontId="105" fillId="37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52" borderId="0" applyNumberFormat="0" applyBorder="0" applyAlignment="0" applyProtection="0"/>
    <xf numFmtId="0" fontId="105" fillId="53" borderId="0" applyNumberFormat="0" applyBorder="0" applyAlignment="0" applyProtection="0"/>
    <xf numFmtId="0" fontId="105" fillId="0" borderId="0"/>
    <xf numFmtId="0" fontId="105" fillId="30" borderId="24" applyNumberFormat="0" applyFont="0" applyAlignment="0" applyProtection="0"/>
    <xf numFmtId="0" fontId="105" fillId="32" borderId="0" applyNumberFormat="0" applyBorder="0" applyAlignment="0" applyProtection="0"/>
    <xf numFmtId="0" fontId="105" fillId="33" borderId="0" applyNumberFormat="0" applyBorder="0" applyAlignment="0" applyProtection="0"/>
    <xf numFmtId="0" fontId="105" fillId="36" borderId="0" applyNumberFormat="0" applyBorder="0" applyAlignment="0" applyProtection="0"/>
    <xf numFmtId="0" fontId="105" fillId="37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52" borderId="0" applyNumberFormat="0" applyBorder="0" applyAlignment="0" applyProtection="0"/>
    <xf numFmtId="0" fontId="105" fillId="53" borderId="0" applyNumberFormat="0" applyBorder="0" applyAlignment="0" applyProtection="0"/>
    <xf numFmtId="0" fontId="105" fillId="0" borderId="0"/>
    <xf numFmtId="0" fontId="105" fillId="30" borderId="24" applyNumberFormat="0" applyFont="0" applyAlignment="0" applyProtection="0"/>
    <xf numFmtId="0" fontId="105" fillId="32" borderId="0" applyNumberFormat="0" applyBorder="0" applyAlignment="0" applyProtection="0"/>
    <xf numFmtId="0" fontId="105" fillId="33" borderId="0" applyNumberFormat="0" applyBorder="0" applyAlignment="0" applyProtection="0"/>
    <xf numFmtId="0" fontId="105" fillId="36" borderId="0" applyNumberFormat="0" applyBorder="0" applyAlignment="0" applyProtection="0"/>
    <xf numFmtId="0" fontId="105" fillId="37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52" borderId="0" applyNumberFormat="0" applyBorder="0" applyAlignment="0" applyProtection="0"/>
    <xf numFmtId="0" fontId="105" fillId="53" borderId="0" applyNumberFormat="0" applyBorder="0" applyAlignment="0" applyProtection="0"/>
    <xf numFmtId="0" fontId="105" fillId="0" borderId="0"/>
    <xf numFmtId="0" fontId="105" fillId="30" borderId="24" applyNumberFormat="0" applyFont="0" applyAlignment="0" applyProtection="0"/>
    <xf numFmtId="0" fontId="104" fillId="0" borderId="0"/>
    <xf numFmtId="0" fontId="104" fillId="30" borderId="24" applyNumberFormat="0" applyFont="0" applyAlignment="0" applyProtection="0"/>
    <xf numFmtId="0" fontId="104" fillId="32" borderId="0" applyNumberFormat="0" applyBorder="0" applyAlignment="0" applyProtection="0"/>
    <xf numFmtId="0" fontId="104" fillId="33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52" borderId="0" applyNumberFormat="0" applyBorder="0" applyAlignment="0" applyProtection="0"/>
    <xf numFmtId="0" fontId="104" fillId="53" borderId="0" applyNumberFormat="0" applyBorder="0" applyAlignment="0" applyProtection="0"/>
    <xf numFmtId="0" fontId="104" fillId="0" borderId="0"/>
    <xf numFmtId="0" fontId="104" fillId="30" borderId="24" applyNumberFormat="0" applyFont="0" applyAlignment="0" applyProtection="0"/>
    <xf numFmtId="0" fontId="104" fillId="32" borderId="0" applyNumberFormat="0" applyBorder="0" applyAlignment="0" applyProtection="0"/>
    <xf numFmtId="0" fontId="104" fillId="33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52" borderId="0" applyNumberFormat="0" applyBorder="0" applyAlignment="0" applyProtection="0"/>
    <xf numFmtId="0" fontId="104" fillId="53" borderId="0" applyNumberFormat="0" applyBorder="0" applyAlignment="0" applyProtection="0"/>
    <xf numFmtId="0" fontId="104" fillId="0" borderId="0"/>
    <xf numFmtId="0" fontId="104" fillId="30" borderId="24" applyNumberFormat="0" applyFont="0" applyAlignment="0" applyProtection="0"/>
    <xf numFmtId="0" fontId="104" fillId="32" borderId="0" applyNumberFormat="0" applyBorder="0" applyAlignment="0" applyProtection="0"/>
    <xf numFmtId="0" fontId="104" fillId="33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52" borderId="0" applyNumberFormat="0" applyBorder="0" applyAlignment="0" applyProtection="0"/>
    <xf numFmtId="0" fontId="104" fillId="53" borderId="0" applyNumberFormat="0" applyBorder="0" applyAlignment="0" applyProtection="0"/>
    <xf numFmtId="0" fontId="104" fillId="0" borderId="0"/>
    <xf numFmtId="0" fontId="104" fillId="30" borderId="24" applyNumberFormat="0" applyFont="0" applyAlignment="0" applyProtection="0"/>
    <xf numFmtId="0" fontId="104" fillId="32" borderId="0" applyNumberFormat="0" applyBorder="0" applyAlignment="0" applyProtection="0"/>
    <xf numFmtId="0" fontId="104" fillId="33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52" borderId="0" applyNumberFormat="0" applyBorder="0" applyAlignment="0" applyProtection="0"/>
    <xf numFmtId="0" fontId="104" fillId="53" borderId="0" applyNumberFormat="0" applyBorder="0" applyAlignment="0" applyProtection="0"/>
    <xf numFmtId="0" fontId="104" fillId="0" borderId="0"/>
    <xf numFmtId="0" fontId="104" fillId="30" borderId="24" applyNumberFormat="0" applyFont="0" applyAlignment="0" applyProtection="0"/>
    <xf numFmtId="0" fontId="104" fillId="32" borderId="0" applyNumberFormat="0" applyBorder="0" applyAlignment="0" applyProtection="0"/>
    <xf numFmtId="0" fontId="104" fillId="33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52" borderId="0" applyNumberFormat="0" applyBorder="0" applyAlignment="0" applyProtection="0"/>
    <xf numFmtId="0" fontId="104" fillId="53" borderId="0" applyNumberFormat="0" applyBorder="0" applyAlignment="0" applyProtection="0"/>
    <xf numFmtId="0" fontId="104" fillId="0" borderId="0"/>
    <xf numFmtId="0" fontId="104" fillId="30" borderId="24" applyNumberFormat="0" applyFont="0" applyAlignment="0" applyProtection="0"/>
    <xf numFmtId="0" fontId="103" fillId="0" borderId="0"/>
    <xf numFmtId="0" fontId="103" fillId="30" borderId="24" applyNumberFormat="0" applyFont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0" borderId="0"/>
    <xf numFmtId="0" fontId="103" fillId="30" borderId="24" applyNumberFormat="0" applyFont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0" borderId="0"/>
    <xf numFmtId="0" fontId="103" fillId="30" borderId="24" applyNumberFormat="0" applyFont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0" borderId="0"/>
    <xf numFmtId="0" fontId="103" fillId="30" borderId="24" applyNumberFormat="0" applyFont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0" borderId="0"/>
    <xf numFmtId="0" fontId="103" fillId="30" borderId="24" applyNumberFormat="0" applyFont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0" borderId="0"/>
    <xf numFmtId="0" fontId="103" fillId="30" borderId="24" applyNumberFormat="0" applyFont="0" applyAlignment="0" applyProtection="0"/>
    <xf numFmtId="0" fontId="102" fillId="0" borderId="0"/>
    <xf numFmtId="0" fontId="102" fillId="30" borderId="24" applyNumberFormat="0" applyFont="0" applyAlignment="0" applyProtection="0"/>
    <xf numFmtId="0" fontId="102" fillId="32" borderId="0" applyNumberFormat="0" applyBorder="0" applyAlignment="0" applyProtection="0"/>
    <xf numFmtId="0" fontId="102" fillId="33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44" borderId="0" applyNumberFormat="0" applyBorder="0" applyAlignment="0" applyProtection="0"/>
    <xf numFmtId="0" fontId="102" fillId="45" borderId="0" applyNumberFormat="0" applyBorder="0" applyAlignment="0" applyProtection="0"/>
    <xf numFmtId="0" fontId="102" fillId="48" borderId="0" applyNumberFormat="0" applyBorder="0" applyAlignment="0" applyProtection="0"/>
    <xf numFmtId="0" fontId="102" fillId="49" borderId="0" applyNumberFormat="0" applyBorder="0" applyAlignment="0" applyProtection="0"/>
    <xf numFmtId="0" fontId="102" fillId="52" borderId="0" applyNumberFormat="0" applyBorder="0" applyAlignment="0" applyProtection="0"/>
    <xf numFmtId="0" fontId="102" fillId="53" borderId="0" applyNumberFormat="0" applyBorder="0" applyAlignment="0" applyProtection="0"/>
    <xf numFmtId="0" fontId="102" fillId="0" borderId="0"/>
    <xf numFmtId="0" fontId="102" fillId="30" borderId="24" applyNumberFormat="0" applyFont="0" applyAlignment="0" applyProtection="0"/>
    <xf numFmtId="0" fontId="102" fillId="32" borderId="0" applyNumberFormat="0" applyBorder="0" applyAlignment="0" applyProtection="0"/>
    <xf numFmtId="0" fontId="102" fillId="33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44" borderId="0" applyNumberFormat="0" applyBorder="0" applyAlignment="0" applyProtection="0"/>
    <xf numFmtId="0" fontId="102" fillId="45" borderId="0" applyNumberFormat="0" applyBorder="0" applyAlignment="0" applyProtection="0"/>
    <xf numFmtId="0" fontId="102" fillId="48" borderId="0" applyNumberFormat="0" applyBorder="0" applyAlignment="0" applyProtection="0"/>
    <xf numFmtId="0" fontId="102" fillId="49" borderId="0" applyNumberFormat="0" applyBorder="0" applyAlignment="0" applyProtection="0"/>
    <xf numFmtId="0" fontId="102" fillId="52" borderId="0" applyNumberFormat="0" applyBorder="0" applyAlignment="0" applyProtection="0"/>
    <xf numFmtId="0" fontId="102" fillId="53" borderId="0" applyNumberFormat="0" applyBorder="0" applyAlignment="0" applyProtection="0"/>
    <xf numFmtId="0" fontId="102" fillId="0" borderId="0"/>
    <xf numFmtId="0" fontId="102" fillId="30" borderId="24" applyNumberFormat="0" applyFont="0" applyAlignment="0" applyProtection="0"/>
    <xf numFmtId="0" fontId="102" fillId="32" borderId="0" applyNumberFormat="0" applyBorder="0" applyAlignment="0" applyProtection="0"/>
    <xf numFmtId="0" fontId="102" fillId="33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44" borderId="0" applyNumberFormat="0" applyBorder="0" applyAlignment="0" applyProtection="0"/>
    <xf numFmtId="0" fontId="102" fillId="45" borderId="0" applyNumberFormat="0" applyBorder="0" applyAlignment="0" applyProtection="0"/>
    <xf numFmtId="0" fontId="102" fillId="48" borderId="0" applyNumberFormat="0" applyBorder="0" applyAlignment="0" applyProtection="0"/>
    <xf numFmtId="0" fontId="102" fillId="49" borderId="0" applyNumberFormat="0" applyBorder="0" applyAlignment="0" applyProtection="0"/>
    <xf numFmtId="0" fontId="102" fillId="52" borderId="0" applyNumberFormat="0" applyBorder="0" applyAlignment="0" applyProtection="0"/>
    <xf numFmtId="0" fontId="102" fillId="53" borderId="0" applyNumberFormat="0" applyBorder="0" applyAlignment="0" applyProtection="0"/>
    <xf numFmtId="0" fontId="102" fillId="0" borderId="0"/>
    <xf numFmtId="0" fontId="102" fillId="30" borderId="24" applyNumberFormat="0" applyFont="0" applyAlignment="0" applyProtection="0"/>
    <xf numFmtId="0" fontId="102" fillId="32" borderId="0" applyNumberFormat="0" applyBorder="0" applyAlignment="0" applyProtection="0"/>
    <xf numFmtId="0" fontId="102" fillId="33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44" borderId="0" applyNumberFormat="0" applyBorder="0" applyAlignment="0" applyProtection="0"/>
    <xf numFmtId="0" fontId="102" fillId="45" borderId="0" applyNumberFormat="0" applyBorder="0" applyAlignment="0" applyProtection="0"/>
    <xf numFmtId="0" fontId="102" fillId="48" borderId="0" applyNumberFormat="0" applyBorder="0" applyAlignment="0" applyProtection="0"/>
    <xf numFmtId="0" fontId="102" fillId="49" borderId="0" applyNumberFormat="0" applyBorder="0" applyAlignment="0" applyProtection="0"/>
    <xf numFmtId="0" fontId="102" fillId="52" borderId="0" applyNumberFormat="0" applyBorder="0" applyAlignment="0" applyProtection="0"/>
    <xf numFmtId="0" fontId="102" fillId="53" borderId="0" applyNumberFormat="0" applyBorder="0" applyAlignment="0" applyProtection="0"/>
    <xf numFmtId="0" fontId="102" fillId="0" borderId="0"/>
    <xf numFmtId="0" fontId="102" fillId="30" borderId="24" applyNumberFormat="0" applyFont="0" applyAlignment="0" applyProtection="0"/>
    <xf numFmtId="0" fontId="102" fillId="32" borderId="0" applyNumberFormat="0" applyBorder="0" applyAlignment="0" applyProtection="0"/>
    <xf numFmtId="0" fontId="102" fillId="33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44" borderId="0" applyNumberFormat="0" applyBorder="0" applyAlignment="0" applyProtection="0"/>
    <xf numFmtId="0" fontId="102" fillId="45" borderId="0" applyNumberFormat="0" applyBorder="0" applyAlignment="0" applyProtection="0"/>
    <xf numFmtId="0" fontId="102" fillId="48" borderId="0" applyNumberFormat="0" applyBorder="0" applyAlignment="0" applyProtection="0"/>
    <xf numFmtId="0" fontId="102" fillId="49" borderId="0" applyNumberFormat="0" applyBorder="0" applyAlignment="0" applyProtection="0"/>
    <xf numFmtId="0" fontId="102" fillId="52" borderId="0" applyNumberFormat="0" applyBorder="0" applyAlignment="0" applyProtection="0"/>
    <xf numFmtId="0" fontId="102" fillId="53" borderId="0" applyNumberFormat="0" applyBorder="0" applyAlignment="0" applyProtection="0"/>
    <xf numFmtId="0" fontId="102" fillId="0" borderId="0"/>
    <xf numFmtId="0" fontId="102" fillId="30" borderId="24" applyNumberFormat="0" applyFont="0" applyAlignment="0" applyProtection="0"/>
    <xf numFmtId="0" fontId="101" fillId="0" borderId="0"/>
    <xf numFmtId="0" fontId="101" fillId="30" borderId="24" applyNumberFormat="0" applyFont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52" borderId="0" applyNumberFormat="0" applyBorder="0" applyAlignment="0" applyProtection="0"/>
    <xf numFmtId="0" fontId="101" fillId="53" borderId="0" applyNumberFormat="0" applyBorder="0" applyAlignment="0" applyProtection="0"/>
    <xf numFmtId="0" fontId="101" fillId="0" borderId="0"/>
    <xf numFmtId="0" fontId="101" fillId="30" borderId="24" applyNumberFormat="0" applyFont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52" borderId="0" applyNumberFormat="0" applyBorder="0" applyAlignment="0" applyProtection="0"/>
    <xf numFmtId="0" fontId="101" fillId="53" borderId="0" applyNumberFormat="0" applyBorder="0" applyAlignment="0" applyProtection="0"/>
    <xf numFmtId="0" fontId="101" fillId="0" borderId="0"/>
    <xf numFmtId="0" fontId="101" fillId="30" borderId="24" applyNumberFormat="0" applyFont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52" borderId="0" applyNumberFormat="0" applyBorder="0" applyAlignment="0" applyProtection="0"/>
    <xf numFmtId="0" fontId="101" fillId="53" borderId="0" applyNumberFormat="0" applyBorder="0" applyAlignment="0" applyProtection="0"/>
    <xf numFmtId="0" fontId="101" fillId="0" borderId="0"/>
    <xf numFmtId="0" fontId="101" fillId="30" borderId="24" applyNumberFormat="0" applyFont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52" borderId="0" applyNumberFormat="0" applyBorder="0" applyAlignment="0" applyProtection="0"/>
    <xf numFmtId="0" fontId="101" fillId="53" borderId="0" applyNumberFormat="0" applyBorder="0" applyAlignment="0" applyProtection="0"/>
    <xf numFmtId="0" fontId="101" fillId="0" borderId="0"/>
    <xf numFmtId="0" fontId="101" fillId="30" borderId="24" applyNumberFormat="0" applyFont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52" borderId="0" applyNumberFormat="0" applyBorder="0" applyAlignment="0" applyProtection="0"/>
    <xf numFmtId="0" fontId="101" fillId="53" borderId="0" applyNumberFormat="0" applyBorder="0" applyAlignment="0" applyProtection="0"/>
    <xf numFmtId="0" fontId="101" fillId="0" borderId="0"/>
    <xf numFmtId="0" fontId="101" fillId="30" borderId="24" applyNumberFormat="0" applyFont="0" applyAlignment="0" applyProtection="0"/>
    <xf numFmtId="0" fontId="100" fillId="0" borderId="0"/>
    <xf numFmtId="0" fontId="100" fillId="30" borderId="24" applyNumberFormat="0" applyFont="0" applyAlignment="0" applyProtection="0"/>
    <xf numFmtId="0" fontId="100" fillId="32" borderId="0" applyNumberFormat="0" applyBorder="0" applyAlignment="0" applyProtection="0"/>
    <xf numFmtId="0" fontId="100" fillId="33" borderId="0" applyNumberFormat="0" applyBorder="0" applyAlignment="0" applyProtection="0"/>
    <xf numFmtId="0" fontId="100" fillId="36" borderId="0" applyNumberFormat="0" applyBorder="0" applyAlignment="0" applyProtection="0"/>
    <xf numFmtId="0" fontId="100" fillId="37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52" borderId="0" applyNumberFormat="0" applyBorder="0" applyAlignment="0" applyProtection="0"/>
    <xf numFmtId="0" fontId="100" fillId="53" borderId="0" applyNumberFormat="0" applyBorder="0" applyAlignment="0" applyProtection="0"/>
    <xf numFmtId="0" fontId="100" fillId="0" borderId="0"/>
    <xf numFmtId="0" fontId="100" fillId="30" borderId="24" applyNumberFormat="0" applyFont="0" applyAlignment="0" applyProtection="0"/>
    <xf numFmtId="0" fontId="100" fillId="32" borderId="0" applyNumberFormat="0" applyBorder="0" applyAlignment="0" applyProtection="0"/>
    <xf numFmtId="0" fontId="100" fillId="33" borderId="0" applyNumberFormat="0" applyBorder="0" applyAlignment="0" applyProtection="0"/>
    <xf numFmtId="0" fontId="100" fillId="36" borderId="0" applyNumberFormat="0" applyBorder="0" applyAlignment="0" applyProtection="0"/>
    <xf numFmtId="0" fontId="100" fillId="37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52" borderId="0" applyNumberFormat="0" applyBorder="0" applyAlignment="0" applyProtection="0"/>
    <xf numFmtId="0" fontId="100" fillId="53" borderId="0" applyNumberFormat="0" applyBorder="0" applyAlignment="0" applyProtection="0"/>
    <xf numFmtId="0" fontId="100" fillId="0" borderId="0"/>
    <xf numFmtId="0" fontId="100" fillId="30" borderId="24" applyNumberFormat="0" applyFont="0" applyAlignment="0" applyProtection="0"/>
    <xf numFmtId="0" fontId="100" fillId="32" borderId="0" applyNumberFormat="0" applyBorder="0" applyAlignment="0" applyProtection="0"/>
    <xf numFmtId="0" fontId="100" fillId="33" borderId="0" applyNumberFormat="0" applyBorder="0" applyAlignment="0" applyProtection="0"/>
    <xf numFmtId="0" fontId="100" fillId="36" borderId="0" applyNumberFormat="0" applyBorder="0" applyAlignment="0" applyProtection="0"/>
    <xf numFmtId="0" fontId="100" fillId="37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52" borderId="0" applyNumberFormat="0" applyBorder="0" applyAlignment="0" applyProtection="0"/>
    <xf numFmtId="0" fontId="100" fillId="53" borderId="0" applyNumberFormat="0" applyBorder="0" applyAlignment="0" applyProtection="0"/>
    <xf numFmtId="0" fontId="100" fillId="0" borderId="0"/>
    <xf numFmtId="0" fontId="100" fillId="30" borderId="24" applyNumberFormat="0" applyFont="0" applyAlignment="0" applyProtection="0"/>
    <xf numFmtId="0" fontId="100" fillId="32" borderId="0" applyNumberFormat="0" applyBorder="0" applyAlignment="0" applyProtection="0"/>
    <xf numFmtId="0" fontId="100" fillId="33" borderId="0" applyNumberFormat="0" applyBorder="0" applyAlignment="0" applyProtection="0"/>
    <xf numFmtId="0" fontId="100" fillId="36" borderId="0" applyNumberFormat="0" applyBorder="0" applyAlignment="0" applyProtection="0"/>
    <xf numFmtId="0" fontId="100" fillId="37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52" borderId="0" applyNumberFormat="0" applyBorder="0" applyAlignment="0" applyProtection="0"/>
    <xf numFmtId="0" fontId="100" fillId="53" borderId="0" applyNumberFormat="0" applyBorder="0" applyAlignment="0" applyProtection="0"/>
    <xf numFmtId="0" fontId="100" fillId="0" borderId="0"/>
    <xf numFmtId="0" fontId="100" fillId="30" borderId="24" applyNumberFormat="0" applyFont="0" applyAlignment="0" applyProtection="0"/>
    <xf numFmtId="0" fontId="100" fillId="32" borderId="0" applyNumberFormat="0" applyBorder="0" applyAlignment="0" applyProtection="0"/>
    <xf numFmtId="0" fontId="100" fillId="33" borderId="0" applyNumberFormat="0" applyBorder="0" applyAlignment="0" applyProtection="0"/>
    <xf numFmtId="0" fontId="100" fillId="36" borderId="0" applyNumberFormat="0" applyBorder="0" applyAlignment="0" applyProtection="0"/>
    <xf numFmtId="0" fontId="100" fillId="37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52" borderId="0" applyNumberFormat="0" applyBorder="0" applyAlignment="0" applyProtection="0"/>
    <xf numFmtId="0" fontId="100" fillId="53" borderId="0" applyNumberFormat="0" applyBorder="0" applyAlignment="0" applyProtection="0"/>
    <xf numFmtId="0" fontId="100" fillId="0" borderId="0"/>
    <xf numFmtId="0" fontId="100" fillId="30" borderId="24" applyNumberFormat="0" applyFont="0" applyAlignment="0" applyProtection="0"/>
    <xf numFmtId="0" fontId="99" fillId="0" borderId="0"/>
    <xf numFmtId="0" fontId="99" fillId="30" borderId="24" applyNumberFormat="0" applyFont="0" applyAlignment="0" applyProtection="0"/>
    <xf numFmtId="0" fontId="99" fillId="32" borderId="0" applyNumberFormat="0" applyBorder="0" applyAlignment="0" applyProtection="0"/>
    <xf numFmtId="0" fontId="99" fillId="33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52" borderId="0" applyNumberFormat="0" applyBorder="0" applyAlignment="0" applyProtection="0"/>
    <xf numFmtId="0" fontId="99" fillId="53" borderId="0" applyNumberFormat="0" applyBorder="0" applyAlignment="0" applyProtection="0"/>
    <xf numFmtId="0" fontId="99" fillId="0" borderId="0"/>
    <xf numFmtId="0" fontId="99" fillId="30" borderId="24" applyNumberFormat="0" applyFont="0" applyAlignment="0" applyProtection="0"/>
    <xf numFmtId="0" fontId="99" fillId="32" borderId="0" applyNumberFormat="0" applyBorder="0" applyAlignment="0" applyProtection="0"/>
    <xf numFmtId="0" fontId="99" fillId="33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52" borderId="0" applyNumberFormat="0" applyBorder="0" applyAlignment="0" applyProtection="0"/>
    <xf numFmtId="0" fontId="99" fillId="53" borderId="0" applyNumberFormat="0" applyBorder="0" applyAlignment="0" applyProtection="0"/>
    <xf numFmtId="0" fontId="99" fillId="0" borderId="0"/>
    <xf numFmtId="0" fontId="99" fillId="30" borderId="24" applyNumberFormat="0" applyFont="0" applyAlignment="0" applyProtection="0"/>
    <xf numFmtId="0" fontId="99" fillId="32" borderId="0" applyNumberFormat="0" applyBorder="0" applyAlignment="0" applyProtection="0"/>
    <xf numFmtId="0" fontId="99" fillId="33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52" borderId="0" applyNumberFormat="0" applyBorder="0" applyAlignment="0" applyProtection="0"/>
    <xf numFmtId="0" fontId="99" fillId="53" borderId="0" applyNumberFormat="0" applyBorder="0" applyAlignment="0" applyProtection="0"/>
    <xf numFmtId="0" fontId="99" fillId="0" borderId="0"/>
    <xf numFmtId="0" fontId="99" fillId="30" borderId="24" applyNumberFormat="0" applyFont="0" applyAlignment="0" applyProtection="0"/>
    <xf numFmtId="0" fontId="99" fillId="32" borderId="0" applyNumberFormat="0" applyBorder="0" applyAlignment="0" applyProtection="0"/>
    <xf numFmtId="0" fontId="99" fillId="33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52" borderId="0" applyNumberFormat="0" applyBorder="0" applyAlignment="0" applyProtection="0"/>
    <xf numFmtId="0" fontId="99" fillId="53" borderId="0" applyNumberFormat="0" applyBorder="0" applyAlignment="0" applyProtection="0"/>
    <xf numFmtId="0" fontId="99" fillId="0" borderId="0"/>
    <xf numFmtId="0" fontId="99" fillId="30" borderId="24" applyNumberFormat="0" applyFont="0" applyAlignment="0" applyProtection="0"/>
    <xf numFmtId="0" fontId="99" fillId="32" borderId="0" applyNumberFormat="0" applyBorder="0" applyAlignment="0" applyProtection="0"/>
    <xf numFmtId="0" fontId="99" fillId="33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52" borderId="0" applyNumberFormat="0" applyBorder="0" applyAlignment="0" applyProtection="0"/>
    <xf numFmtId="0" fontId="99" fillId="53" borderId="0" applyNumberFormat="0" applyBorder="0" applyAlignment="0" applyProtection="0"/>
    <xf numFmtId="0" fontId="99" fillId="0" borderId="0"/>
    <xf numFmtId="0" fontId="99" fillId="30" borderId="24" applyNumberFormat="0" applyFont="0" applyAlignment="0" applyProtection="0"/>
    <xf numFmtId="0" fontId="98" fillId="0" borderId="0"/>
    <xf numFmtId="0" fontId="98" fillId="30" borderId="24" applyNumberFormat="0" applyFont="0" applyAlignment="0" applyProtection="0"/>
    <xf numFmtId="0" fontId="98" fillId="32" borderId="0" applyNumberFormat="0" applyBorder="0" applyAlignment="0" applyProtection="0"/>
    <xf numFmtId="0" fontId="98" fillId="33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52" borderId="0" applyNumberFormat="0" applyBorder="0" applyAlignment="0" applyProtection="0"/>
    <xf numFmtId="0" fontId="98" fillId="53" borderId="0" applyNumberFormat="0" applyBorder="0" applyAlignment="0" applyProtection="0"/>
    <xf numFmtId="0" fontId="98" fillId="0" borderId="0"/>
    <xf numFmtId="0" fontId="98" fillId="30" borderId="24" applyNumberFormat="0" applyFont="0" applyAlignment="0" applyProtection="0"/>
    <xf numFmtId="0" fontId="98" fillId="32" borderId="0" applyNumberFormat="0" applyBorder="0" applyAlignment="0" applyProtection="0"/>
    <xf numFmtId="0" fontId="98" fillId="33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52" borderId="0" applyNumberFormat="0" applyBorder="0" applyAlignment="0" applyProtection="0"/>
    <xf numFmtId="0" fontId="98" fillId="53" borderId="0" applyNumberFormat="0" applyBorder="0" applyAlignment="0" applyProtection="0"/>
    <xf numFmtId="0" fontId="98" fillId="0" borderId="0"/>
    <xf numFmtId="0" fontId="98" fillId="30" borderId="24" applyNumberFormat="0" applyFont="0" applyAlignment="0" applyProtection="0"/>
    <xf numFmtId="0" fontId="98" fillId="32" borderId="0" applyNumberFormat="0" applyBorder="0" applyAlignment="0" applyProtection="0"/>
    <xf numFmtId="0" fontId="98" fillId="33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52" borderId="0" applyNumberFormat="0" applyBorder="0" applyAlignment="0" applyProtection="0"/>
    <xf numFmtId="0" fontId="98" fillId="53" borderId="0" applyNumberFormat="0" applyBorder="0" applyAlignment="0" applyProtection="0"/>
    <xf numFmtId="0" fontId="98" fillId="0" borderId="0"/>
    <xf numFmtId="0" fontId="98" fillId="30" borderId="24" applyNumberFormat="0" applyFont="0" applyAlignment="0" applyProtection="0"/>
    <xf numFmtId="0" fontId="98" fillId="32" borderId="0" applyNumberFormat="0" applyBorder="0" applyAlignment="0" applyProtection="0"/>
    <xf numFmtId="0" fontId="98" fillId="33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52" borderId="0" applyNumberFormat="0" applyBorder="0" applyAlignment="0" applyProtection="0"/>
    <xf numFmtId="0" fontId="98" fillId="53" borderId="0" applyNumberFormat="0" applyBorder="0" applyAlignment="0" applyProtection="0"/>
    <xf numFmtId="0" fontId="98" fillId="0" borderId="0"/>
    <xf numFmtId="0" fontId="98" fillId="30" borderId="24" applyNumberFormat="0" applyFont="0" applyAlignment="0" applyProtection="0"/>
    <xf numFmtId="0" fontId="98" fillId="32" borderId="0" applyNumberFormat="0" applyBorder="0" applyAlignment="0" applyProtection="0"/>
    <xf numFmtId="0" fontId="98" fillId="33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52" borderId="0" applyNumberFormat="0" applyBorder="0" applyAlignment="0" applyProtection="0"/>
    <xf numFmtId="0" fontId="98" fillId="53" borderId="0" applyNumberFormat="0" applyBorder="0" applyAlignment="0" applyProtection="0"/>
    <xf numFmtId="0" fontId="98" fillId="0" borderId="0"/>
    <xf numFmtId="0" fontId="98" fillId="30" borderId="24" applyNumberFormat="0" applyFont="0" applyAlignment="0" applyProtection="0"/>
    <xf numFmtId="0" fontId="97" fillId="0" borderId="0"/>
    <xf numFmtId="0" fontId="97" fillId="30" borderId="24" applyNumberFormat="0" applyFont="0" applyAlignment="0" applyProtection="0"/>
    <xf numFmtId="0" fontId="97" fillId="32" borderId="0" applyNumberFormat="0" applyBorder="0" applyAlignment="0" applyProtection="0"/>
    <xf numFmtId="0" fontId="97" fillId="33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2" borderId="0" applyNumberFormat="0" applyBorder="0" applyAlignment="0" applyProtection="0"/>
    <xf numFmtId="0" fontId="97" fillId="53" borderId="0" applyNumberFormat="0" applyBorder="0" applyAlignment="0" applyProtection="0"/>
    <xf numFmtId="0" fontId="97" fillId="0" borderId="0"/>
    <xf numFmtId="0" fontId="97" fillId="30" borderId="24" applyNumberFormat="0" applyFont="0" applyAlignment="0" applyProtection="0"/>
    <xf numFmtId="0" fontId="97" fillId="32" borderId="0" applyNumberFormat="0" applyBorder="0" applyAlignment="0" applyProtection="0"/>
    <xf numFmtId="0" fontId="97" fillId="33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2" borderId="0" applyNumberFormat="0" applyBorder="0" applyAlignment="0" applyProtection="0"/>
    <xf numFmtId="0" fontId="97" fillId="53" borderId="0" applyNumberFormat="0" applyBorder="0" applyAlignment="0" applyProtection="0"/>
    <xf numFmtId="0" fontId="97" fillId="0" borderId="0"/>
    <xf numFmtId="0" fontId="97" fillId="30" borderId="24" applyNumberFormat="0" applyFont="0" applyAlignment="0" applyProtection="0"/>
    <xf numFmtId="0" fontId="97" fillId="32" borderId="0" applyNumberFormat="0" applyBorder="0" applyAlignment="0" applyProtection="0"/>
    <xf numFmtId="0" fontId="97" fillId="33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2" borderId="0" applyNumberFormat="0" applyBorder="0" applyAlignment="0" applyProtection="0"/>
    <xf numFmtId="0" fontId="97" fillId="53" borderId="0" applyNumberFormat="0" applyBorder="0" applyAlignment="0" applyProtection="0"/>
    <xf numFmtId="0" fontId="97" fillId="0" borderId="0"/>
    <xf numFmtId="0" fontId="97" fillId="30" borderId="24" applyNumberFormat="0" applyFont="0" applyAlignment="0" applyProtection="0"/>
    <xf numFmtId="0" fontId="97" fillId="32" borderId="0" applyNumberFormat="0" applyBorder="0" applyAlignment="0" applyProtection="0"/>
    <xf numFmtId="0" fontId="97" fillId="33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2" borderId="0" applyNumberFormat="0" applyBorder="0" applyAlignment="0" applyProtection="0"/>
    <xf numFmtId="0" fontId="97" fillId="53" borderId="0" applyNumberFormat="0" applyBorder="0" applyAlignment="0" applyProtection="0"/>
    <xf numFmtId="0" fontId="97" fillId="0" borderId="0"/>
    <xf numFmtId="0" fontId="97" fillId="30" borderId="24" applyNumberFormat="0" applyFont="0" applyAlignment="0" applyProtection="0"/>
    <xf numFmtId="0" fontId="97" fillId="32" borderId="0" applyNumberFormat="0" applyBorder="0" applyAlignment="0" applyProtection="0"/>
    <xf numFmtId="0" fontId="97" fillId="33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2" borderId="0" applyNumberFormat="0" applyBorder="0" applyAlignment="0" applyProtection="0"/>
    <xf numFmtId="0" fontId="97" fillId="53" borderId="0" applyNumberFormat="0" applyBorder="0" applyAlignment="0" applyProtection="0"/>
    <xf numFmtId="0" fontId="97" fillId="0" borderId="0"/>
    <xf numFmtId="0" fontId="97" fillId="30" borderId="24" applyNumberFormat="0" applyFont="0" applyAlignment="0" applyProtection="0"/>
    <xf numFmtId="0" fontId="96" fillId="0" borderId="0"/>
    <xf numFmtId="0" fontId="96" fillId="30" borderId="24" applyNumberFormat="0" applyFont="0" applyAlignment="0" applyProtection="0"/>
    <xf numFmtId="0" fontId="96" fillId="32" borderId="0" applyNumberFormat="0" applyBorder="0" applyAlignment="0" applyProtection="0"/>
    <xf numFmtId="0" fontId="96" fillId="33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96" fillId="48" borderId="0" applyNumberFormat="0" applyBorder="0" applyAlignment="0" applyProtection="0"/>
    <xf numFmtId="0" fontId="96" fillId="49" borderId="0" applyNumberFormat="0" applyBorder="0" applyAlignment="0" applyProtection="0"/>
    <xf numFmtId="0" fontId="96" fillId="52" borderId="0" applyNumberFormat="0" applyBorder="0" applyAlignment="0" applyProtection="0"/>
    <xf numFmtId="0" fontId="96" fillId="53" borderId="0" applyNumberFormat="0" applyBorder="0" applyAlignment="0" applyProtection="0"/>
    <xf numFmtId="0" fontId="96" fillId="0" borderId="0"/>
    <xf numFmtId="0" fontId="96" fillId="30" borderId="24" applyNumberFormat="0" applyFont="0" applyAlignment="0" applyProtection="0"/>
    <xf numFmtId="0" fontId="96" fillId="32" borderId="0" applyNumberFormat="0" applyBorder="0" applyAlignment="0" applyProtection="0"/>
    <xf numFmtId="0" fontId="96" fillId="33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96" fillId="48" borderId="0" applyNumberFormat="0" applyBorder="0" applyAlignment="0" applyProtection="0"/>
    <xf numFmtId="0" fontId="96" fillId="49" borderId="0" applyNumberFormat="0" applyBorder="0" applyAlignment="0" applyProtection="0"/>
    <xf numFmtId="0" fontId="96" fillId="52" borderId="0" applyNumberFormat="0" applyBorder="0" applyAlignment="0" applyProtection="0"/>
    <xf numFmtId="0" fontId="96" fillId="53" borderId="0" applyNumberFormat="0" applyBorder="0" applyAlignment="0" applyProtection="0"/>
    <xf numFmtId="0" fontId="96" fillId="0" borderId="0"/>
    <xf numFmtId="0" fontId="96" fillId="30" borderId="24" applyNumberFormat="0" applyFont="0" applyAlignment="0" applyProtection="0"/>
    <xf numFmtId="0" fontId="96" fillId="32" borderId="0" applyNumberFormat="0" applyBorder="0" applyAlignment="0" applyProtection="0"/>
    <xf numFmtId="0" fontId="96" fillId="33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96" fillId="48" borderId="0" applyNumberFormat="0" applyBorder="0" applyAlignment="0" applyProtection="0"/>
    <xf numFmtId="0" fontId="96" fillId="49" borderId="0" applyNumberFormat="0" applyBorder="0" applyAlignment="0" applyProtection="0"/>
    <xf numFmtId="0" fontId="96" fillId="52" borderId="0" applyNumberFormat="0" applyBorder="0" applyAlignment="0" applyProtection="0"/>
    <xf numFmtId="0" fontId="96" fillId="53" borderId="0" applyNumberFormat="0" applyBorder="0" applyAlignment="0" applyProtection="0"/>
    <xf numFmtId="0" fontId="96" fillId="0" borderId="0"/>
    <xf numFmtId="0" fontId="96" fillId="30" borderId="24" applyNumberFormat="0" applyFont="0" applyAlignment="0" applyProtection="0"/>
    <xf numFmtId="0" fontId="96" fillId="32" borderId="0" applyNumberFormat="0" applyBorder="0" applyAlignment="0" applyProtection="0"/>
    <xf numFmtId="0" fontId="96" fillId="33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96" fillId="48" borderId="0" applyNumberFormat="0" applyBorder="0" applyAlignment="0" applyProtection="0"/>
    <xf numFmtId="0" fontId="96" fillId="49" borderId="0" applyNumberFormat="0" applyBorder="0" applyAlignment="0" applyProtection="0"/>
    <xf numFmtId="0" fontId="96" fillId="52" borderId="0" applyNumberFormat="0" applyBorder="0" applyAlignment="0" applyProtection="0"/>
    <xf numFmtId="0" fontId="96" fillId="53" borderId="0" applyNumberFormat="0" applyBorder="0" applyAlignment="0" applyProtection="0"/>
    <xf numFmtId="0" fontId="96" fillId="0" borderId="0"/>
    <xf numFmtId="0" fontId="96" fillId="30" borderId="24" applyNumberFormat="0" applyFont="0" applyAlignment="0" applyProtection="0"/>
    <xf numFmtId="0" fontId="96" fillId="32" borderId="0" applyNumberFormat="0" applyBorder="0" applyAlignment="0" applyProtection="0"/>
    <xf numFmtId="0" fontId="96" fillId="33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96" fillId="48" borderId="0" applyNumberFormat="0" applyBorder="0" applyAlignment="0" applyProtection="0"/>
    <xf numFmtId="0" fontId="96" fillId="49" borderId="0" applyNumberFormat="0" applyBorder="0" applyAlignment="0" applyProtection="0"/>
    <xf numFmtId="0" fontId="96" fillId="52" borderId="0" applyNumberFormat="0" applyBorder="0" applyAlignment="0" applyProtection="0"/>
    <xf numFmtId="0" fontId="96" fillId="53" borderId="0" applyNumberFormat="0" applyBorder="0" applyAlignment="0" applyProtection="0"/>
    <xf numFmtId="0" fontId="96" fillId="0" borderId="0"/>
    <xf numFmtId="0" fontId="96" fillId="30" borderId="24" applyNumberFormat="0" applyFont="0" applyAlignment="0" applyProtection="0"/>
    <xf numFmtId="0" fontId="95" fillId="0" borderId="0"/>
    <xf numFmtId="0" fontId="95" fillId="30" borderId="24" applyNumberFormat="0" applyFont="0" applyAlignment="0" applyProtection="0"/>
    <xf numFmtId="0" fontId="95" fillId="32" borderId="0" applyNumberFormat="0" applyBorder="0" applyAlignment="0" applyProtection="0"/>
    <xf numFmtId="0" fontId="95" fillId="33" borderId="0" applyNumberFormat="0" applyBorder="0" applyAlignment="0" applyProtection="0"/>
    <xf numFmtId="0" fontId="95" fillId="36" borderId="0" applyNumberFormat="0" applyBorder="0" applyAlignment="0" applyProtection="0"/>
    <xf numFmtId="0" fontId="95" fillId="37" borderId="0" applyNumberFormat="0" applyBorder="0" applyAlignment="0" applyProtection="0"/>
    <xf numFmtId="0" fontId="95" fillId="40" borderId="0" applyNumberFormat="0" applyBorder="0" applyAlignment="0" applyProtection="0"/>
    <xf numFmtId="0" fontId="95" fillId="41" borderId="0" applyNumberFormat="0" applyBorder="0" applyAlignment="0" applyProtection="0"/>
    <xf numFmtId="0" fontId="95" fillId="44" borderId="0" applyNumberFormat="0" applyBorder="0" applyAlignment="0" applyProtection="0"/>
    <xf numFmtId="0" fontId="95" fillId="45" borderId="0" applyNumberFormat="0" applyBorder="0" applyAlignment="0" applyProtection="0"/>
    <xf numFmtId="0" fontId="95" fillId="48" borderId="0" applyNumberFormat="0" applyBorder="0" applyAlignment="0" applyProtection="0"/>
    <xf numFmtId="0" fontId="95" fillId="49" borderId="0" applyNumberFormat="0" applyBorder="0" applyAlignment="0" applyProtection="0"/>
    <xf numFmtId="0" fontId="95" fillId="52" borderId="0" applyNumberFormat="0" applyBorder="0" applyAlignment="0" applyProtection="0"/>
    <xf numFmtId="0" fontId="95" fillId="53" borderId="0" applyNumberFormat="0" applyBorder="0" applyAlignment="0" applyProtection="0"/>
    <xf numFmtId="0" fontId="95" fillId="0" borderId="0"/>
    <xf numFmtId="0" fontId="95" fillId="30" borderId="24" applyNumberFormat="0" applyFont="0" applyAlignment="0" applyProtection="0"/>
    <xf numFmtId="0" fontId="95" fillId="32" borderId="0" applyNumberFormat="0" applyBorder="0" applyAlignment="0" applyProtection="0"/>
    <xf numFmtId="0" fontId="95" fillId="33" borderId="0" applyNumberFormat="0" applyBorder="0" applyAlignment="0" applyProtection="0"/>
    <xf numFmtId="0" fontId="95" fillId="36" borderId="0" applyNumberFormat="0" applyBorder="0" applyAlignment="0" applyProtection="0"/>
    <xf numFmtId="0" fontId="95" fillId="37" borderId="0" applyNumberFormat="0" applyBorder="0" applyAlignment="0" applyProtection="0"/>
    <xf numFmtId="0" fontId="95" fillId="40" borderId="0" applyNumberFormat="0" applyBorder="0" applyAlignment="0" applyProtection="0"/>
    <xf numFmtId="0" fontId="95" fillId="41" borderId="0" applyNumberFormat="0" applyBorder="0" applyAlignment="0" applyProtection="0"/>
    <xf numFmtId="0" fontId="95" fillId="44" borderId="0" applyNumberFormat="0" applyBorder="0" applyAlignment="0" applyProtection="0"/>
    <xf numFmtId="0" fontId="95" fillId="45" borderId="0" applyNumberFormat="0" applyBorder="0" applyAlignment="0" applyProtection="0"/>
    <xf numFmtId="0" fontId="95" fillId="48" borderId="0" applyNumberFormat="0" applyBorder="0" applyAlignment="0" applyProtection="0"/>
    <xf numFmtId="0" fontId="95" fillId="49" borderId="0" applyNumberFormat="0" applyBorder="0" applyAlignment="0" applyProtection="0"/>
    <xf numFmtId="0" fontId="95" fillId="52" borderId="0" applyNumberFormat="0" applyBorder="0" applyAlignment="0" applyProtection="0"/>
    <xf numFmtId="0" fontId="95" fillId="53" borderId="0" applyNumberFormat="0" applyBorder="0" applyAlignment="0" applyProtection="0"/>
    <xf numFmtId="0" fontId="95" fillId="0" borderId="0"/>
    <xf numFmtId="0" fontId="95" fillId="30" borderId="24" applyNumberFormat="0" applyFont="0" applyAlignment="0" applyProtection="0"/>
    <xf numFmtId="0" fontId="95" fillId="32" borderId="0" applyNumberFormat="0" applyBorder="0" applyAlignment="0" applyProtection="0"/>
    <xf numFmtId="0" fontId="95" fillId="33" borderId="0" applyNumberFormat="0" applyBorder="0" applyAlignment="0" applyProtection="0"/>
    <xf numFmtId="0" fontId="95" fillId="36" borderId="0" applyNumberFormat="0" applyBorder="0" applyAlignment="0" applyProtection="0"/>
    <xf numFmtId="0" fontId="95" fillId="37" borderId="0" applyNumberFormat="0" applyBorder="0" applyAlignment="0" applyProtection="0"/>
    <xf numFmtId="0" fontId="95" fillId="40" borderId="0" applyNumberFormat="0" applyBorder="0" applyAlignment="0" applyProtection="0"/>
    <xf numFmtId="0" fontId="95" fillId="41" borderId="0" applyNumberFormat="0" applyBorder="0" applyAlignment="0" applyProtection="0"/>
    <xf numFmtId="0" fontId="95" fillId="44" borderId="0" applyNumberFormat="0" applyBorder="0" applyAlignment="0" applyProtection="0"/>
    <xf numFmtId="0" fontId="95" fillId="45" borderId="0" applyNumberFormat="0" applyBorder="0" applyAlignment="0" applyProtection="0"/>
    <xf numFmtId="0" fontId="95" fillId="48" borderId="0" applyNumberFormat="0" applyBorder="0" applyAlignment="0" applyProtection="0"/>
    <xf numFmtId="0" fontId="95" fillId="49" borderId="0" applyNumberFormat="0" applyBorder="0" applyAlignment="0" applyProtection="0"/>
    <xf numFmtId="0" fontId="95" fillId="52" borderId="0" applyNumberFormat="0" applyBorder="0" applyAlignment="0" applyProtection="0"/>
    <xf numFmtId="0" fontId="95" fillId="53" borderId="0" applyNumberFormat="0" applyBorder="0" applyAlignment="0" applyProtection="0"/>
    <xf numFmtId="0" fontId="95" fillId="0" borderId="0"/>
    <xf numFmtId="0" fontId="95" fillId="30" borderId="24" applyNumberFormat="0" applyFont="0" applyAlignment="0" applyProtection="0"/>
    <xf numFmtId="0" fontId="95" fillId="32" borderId="0" applyNumberFormat="0" applyBorder="0" applyAlignment="0" applyProtection="0"/>
    <xf numFmtId="0" fontId="95" fillId="33" borderId="0" applyNumberFormat="0" applyBorder="0" applyAlignment="0" applyProtection="0"/>
    <xf numFmtId="0" fontId="95" fillId="36" borderId="0" applyNumberFormat="0" applyBorder="0" applyAlignment="0" applyProtection="0"/>
    <xf numFmtId="0" fontId="95" fillId="37" borderId="0" applyNumberFormat="0" applyBorder="0" applyAlignment="0" applyProtection="0"/>
    <xf numFmtId="0" fontId="95" fillId="40" borderId="0" applyNumberFormat="0" applyBorder="0" applyAlignment="0" applyProtection="0"/>
    <xf numFmtId="0" fontId="95" fillId="41" borderId="0" applyNumberFormat="0" applyBorder="0" applyAlignment="0" applyProtection="0"/>
    <xf numFmtId="0" fontId="95" fillId="44" borderId="0" applyNumberFormat="0" applyBorder="0" applyAlignment="0" applyProtection="0"/>
    <xf numFmtId="0" fontId="95" fillId="45" borderId="0" applyNumberFormat="0" applyBorder="0" applyAlignment="0" applyProtection="0"/>
    <xf numFmtId="0" fontId="95" fillId="48" borderId="0" applyNumberFormat="0" applyBorder="0" applyAlignment="0" applyProtection="0"/>
    <xf numFmtId="0" fontId="95" fillId="49" borderId="0" applyNumberFormat="0" applyBorder="0" applyAlignment="0" applyProtection="0"/>
    <xf numFmtId="0" fontId="95" fillId="52" borderId="0" applyNumberFormat="0" applyBorder="0" applyAlignment="0" applyProtection="0"/>
    <xf numFmtId="0" fontId="95" fillId="53" borderId="0" applyNumberFormat="0" applyBorder="0" applyAlignment="0" applyProtection="0"/>
    <xf numFmtId="0" fontId="95" fillId="0" borderId="0"/>
    <xf numFmtId="0" fontId="95" fillId="30" borderId="24" applyNumberFormat="0" applyFont="0" applyAlignment="0" applyProtection="0"/>
    <xf numFmtId="0" fontId="95" fillId="32" borderId="0" applyNumberFormat="0" applyBorder="0" applyAlignment="0" applyProtection="0"/>
    <xf numFmtId="0" fontId="95" fillId="33" borderId="0" applyNumberFormat="0" applyBorder="0" applyAlignment="0" applyProtection="0"/>
    <xf numFmtId="0" fontId="95" fillId="36" borderId="0" applyNumberFormat="0" applyBorder="0" applyAlignment="0" applyProtection="0"/>
    <xf numFmtId="0" fontId="95" fillId="37" borderId="0" applyNumberFormat="0" applyBorder="0" applyAlignment="0" applyProtection="0"/>
    <xf numFmtId="0" fontId="95" fillId="40" borderId="0" applyNumberFormat="0" applyBorder="0" applyAlignment="0" applyProtection="0"/>
    <xf numFmtId="0" fontId="95" fillId="41" borderId="0" applyNumberFormat="0" applyBorder="0" applyAlignment="0" applyProtection="0"/>
    <xf numFmtId="0" fontId="95" fillId="44" borderId="0" applyNumberFormat="0" applyBorder="0" applyAlignment="0" applyProtection="0"/>
    <xf numFmtId="0" fontId="95" fillId="45" borderId="0" applyNumberFormat="0" applyBorder="0" applyAlignment="0" applyProtection="0"/>
    <xf numFmtId="0" fontId="95" fillId="48" borderId="0" applyNumberFormat="0" applyBorder="0" applyAlignment="0" applyProtection="0"/>
    <xf numFmtId="0" fontId="95" fillId="49" borderId="0" applyNumberFormat="0" applyBorder="0" applyAlignment="0" applyProtection="0"/>
    <xf numFmtId="0" fontId="95" fillId="52" borderId="0" applyNumberFormat="0" applyBorder="0" applyAlignment="0" applyProtection="0"/>
    <xf numFmtId="0" fontId="95" fillId="53" borderId="0" applyNumberFormat="0" applyBorder="0" applyAlignment="0" applyProtection="0"/>
    <xf numFmtId="0" fontId="95" fillId="0" borderId="0"/>
    <xf numFmtId="0" fontId="95" fillId="30" borderId="24" applyNumberFormat="0" applyFont="0" applyAlignment="0" applyProtection="0"/>
    <xf numFmtId="0" fontId="95" fillId="0" borderId="0"/>
    <xf numFmtId="0" fontId="122" fillId="0" borderId="0"/>
    <xf numFmtId="0" fontId="124" fillId="0" borderId="0"/>
    <xf numFmtId="0" fontId="94" fillId="0" borderId="0"/>
    <xf numFmtId="0" fontId="94" fillId="30" borderId="24" applyNumberFormat="0" applyFont="0" applyAlignment="0" applyProtection="0"/>
    <xf numFmtId="0" fontId="94" fillId="32" borderId="0" applyNumberFormat="0" applyBorder="0" applyAlignment="0" applyProtection="0"/>
    <xf numFmtId="0" fontId="94" fillId="33" borderId="0" applyNumberFormat="0" applyBorder="0" applyAlignment="0" applyProtection="0"/>
    <xf numFmtId="0" fontId="94" fillId="36" borderId="0" applyNumberFormat="0" applyBorder="0" applyAlignment="0" applyProtection="0"/>
    <xf numFmtId="0" fontId="94" fillId="37" borderId="0" applyNumberFormat="0" applyBorder="0" applyAlignment="0" applyProtection="0"/>
    <xf numFmtId="0" fontId="94" fillId="40" borderId="0" applyNumberFormat="0" applyBorder="0" applyAlignment="0" applyProtection="0"/>
    <xf numFmtId="0" fontId="94" fillId="41" borderId="0" applyNumberFormat="0" applyBorder="0" applyAlignment="0" applyProtection="0"/>
    <xf numFmtId="0" fontId="94" fillId="44" borderId="0" applyNumberFormat="0" applyBorder="0" applyAlignment="0" applyProtection="0"/>
    <xf numFmtId="0" fontId="94" fillId="45" borderId="0" applyNumberFormat="0" applyBorder="0" applyAlignment="0" applyProtection="0"/>
    <xf numFmtId="0" fontId="94" fillId="48" borderId="0" applyNumberFormat="0" applyBorder="0" applyAlignment="0" applyProtection="0"/>
    <xf numFmtId="0" fontId="94" fillId="49" borderId="0" applyNumberFormat="0" applyBorder="0" applyAlignment="0" applyProtection="0"/>
    <xf numFmtId="0" fontId="94" fillId="52" borderId="0" applyNumberFormat="0" applyBorder="0" applyAlignment="0" applyProtection="0"/>
    <xf numFmtId="0" fontId="94" fillId="53" borderId="0" applyNumberFormat="0" applyBorder="0" applyAlignment="0" applyProtection="0"/>
    <xf numFmtId="0" fontId="94" fillId="0" borderId="0"/>
    <xf numFmtId="0" fontId="94" fillId="30" borderId="24" applyNumberFormat="0" applyFont="0" applyAlignment="0" applyProtection="0"/>
    <xf numFmtId="0" fontId="94" fillId="32" borderId="0" applyNumberFormat="0" applyBorder="0" applyAlignment="0" applyProtection="0"/>
    <xf numFmtId="0" fontId="94" fillId="33" borderId="0" applyNumberFormat="0" applyBorder="0" applyAlignment="0" applyProtection="0"/>
    <xf numFmtId="0" fontId="94" fillId="36" borderId="0" applyNumberFormat="0" applyBorder="0" applyAlignment="0" applyProtection="0"/>
    <xf numFmtId="0" fontId="94" fillId="37" borderId="0" applyNumberFormat="0" applyBorder="0" applyAlignment="0" applyProtection="0"/>
    <xf numFmtId="0" fontId="94" fillId="40" borderId="0" applyNumberFormat="0" applyBorder="0" applyAlignment="0" applyProtection="0"/>
    <xf numFmtId="0" fontId="94" fillId="41" borderId="0" applyNumberFormat="0" applyBorder="0" applyAlignment="0" applyProtection="0"/>
    <xf numFmtId="0" fontId="94" fillId="44" borderId="0" applyNumberFormat="0" applyBorder="0" applyAlignment="0" applyProtection="0"/>
    <xf numFmtId="0" fontId="94" fillId="45" borderId="0" applyNumberFormat="0" applyBorder="0" applyAlignment="0" applyProtection="0"/>
    <xf numFmtId="0" fontId="94" fillId="48" borderId="0" applyNumberFormat="0" applyBorder="0" applyAlignment="0" applyProtection="0"/>
    <xf numFmtId="0" fontId="94" fillId="49" borderId="0" applyNumberFormat="0" applyBorder="0" applyAlignment="0" applyProtection="0"/>
    <xf numFmtId="0" fontId="94" fillId="52" borderId="0" applyNumberFormat="0" applyBorder="0" applyAlignment="0" applyProtection="0"/>
    <xf numFmtId="0" fontId="94" fillId="53" borderId="0" applyNumberFormat="0" applyBorder="0" applyAlignment="0" applyProtection="0"/>
    <xf numFmtId="0" fontId="94" fillId="0" borderId="0"/>
    <xf numFmtId="0" fontId="94" fillId="30" borderId="24" applyNumberFormat="0" applyFont="0" applyAlignment="0" applyProtection="0"/>
    <xf numFmtId="0" fontId="94" fillId="32" borderId="0" applyNumberFormat="0" applyBorder="0" applyAlignment="0" applyProtection="0"/>
    <xf numFmtId="0" fontId="94" fillId="33" borderId="0" applyNumberFormat="0" applyBorder="0" applyAlignment="0" applyProtection="0"/>
    <xf numFmtId="0" fontId="94" fillId="36" borderId="0" applyNumberFormat="0" applyBorder="0" applyAlignment="0" applyProtection="0"/>
    <xf numFmtId="0" fontId="94" fillId="37" borderId="0" applyNumberFormat="0" applyBorder="0" applyAlignment="0" applyProtection="0"/>
    <xf numFmtId="0" fontId="94" fillId="40" borderId="0" applyNumberFormat="0" applyBorder="0" applyAlignment="0" applyProtection="0"/>
    <xf numFmtId="0" fontId="94" fillId="41" borderId="0" applyNumberFormat="0" applyBorder="0" applyAlignment="0" applyProtection="0"/>
    <xf numFmtId="0" fontId="94" fillId="44" borderId="0" applyNumberFormat="0" applyBorder="0" applyAlignment="0" applyProtection="0"/>
    <xf numFmtId="0" fontId="94" fillId="45" borderId="0" applyNumberFormat="0" applyBorder="0" applyAlignment="0" applyProtection="0"/>
    <xf numFmtId="0" fontId="94" fillId="48" borderId="0" applyNumberFormat="0" applyBorder="0" applyAlignment="0" applyProtection="0"/>
    <xf numFmtId="0" fontId="94" fillId="49" borderId="0" applyNumberFormat="0" applyBorder="0" applyAlignment="0" applyProtection="0"/>
    <xf numFmtId="0" fontId="94" fillId="52" borderId="0" applyNumberFormat="0" applyBorder="0" applyAlignment="0" applyProtection="0"/>
    <xf numFmtId="0" fontId="94" fillId="53" borderId="0" applyNumberFormat="0" applyBorder="0" applyAlignment="0" applyProtection="0"/>
    <xf numFmtId="0" fontId="94" fillId="0" borderId="0"/>
    <xf numFmtId="0" fontId="94" fillId="30" borderId="24" applyNumberFormat="0" applyFont="0" applyAlignment="0" applyProtection="0"/>
    <xf numFmtId="0" fontId="94" fillId="32" borderId="0" applyNumberFormat="0" applyBorder="0" applyAlignment="0" applyProtection="0"/>
    <xf numFmtId="0" fontId="94" fillId="33" borderId="0" applyNumberFormat="0" applyBorder="0" applyAlignment="0" applyProtection="0"/>
    <xf numFmtId="0" fontId="94" fillId="36" borderId="0" applyNumberFormat="0" applyBorder="0" applyAlignment="0" applyProtection="0"/>
    <xf numFmtId="0" fontId="94" fillId="37" borderId="0" applyNumberFormat="0" applyBorder="0" applyAlignment="0" applyProtection="0"/>
    <xf numFmtId="0" fontId="94" fillId="40" borderId="0" applyNumberFormat="0" applyBorder="0" applyAlignment="0" applyProtection="0"/>
    <xf numFmtId="0" fontId="94" fillId="41" borderId="0" applyNumberFormat="0" applyBorder="0" applyAlignment="0" applyProtection="0"/>
    <xf numFmtId="0" fontId="94" fillId="44" borderId="0" applyNumberFormat="0" applyBorder="0" applyAlignment="0" applyProtection="0"/>
    <xf numFmtId="0" fontId="94" fillId="45" borderId="0" applyNumberFormat="0" applyBorder="0" applyAlignment="0" applyProtection="0"/>
    <xf numFmtId="0" fontId="94" fillId="48" borderId="0" applyNumberFormat="0" applyBorder="0" applyAlignment="0" applyProtection="0"/>
    <xf numFmtId="0" fontId="94" fillId="49" borderId="0" applyNumberFormat="0" applyBorder="0" applyAlignment="0" applyProtection="0"/>
    <xf numFmtId="0" fontId="94" fillId="52" borderId="0" applyNumberFormat="0" applyBorder="0" applyAlignment="0" applyProtection="0"/>
    <xf numFmtId="0" fontId="94" fillId="53" borderId="0" applyNumberFormat="0" applyBorder="0" applyAlignment="0" applyProtection="0"/>
    <xf numFmtId="0" fontId="94" fillId="0" borderId="0"/>
    <xf numFmtId="0" fontId="94" fillId="30" borderId="24" applyNumberFormat="0" applyFont="0" applyAlignment="0" applyProtection="0"/>
    <xf numFmtId="0" fontId="94" fillId="32" borderId="0" applyNumberFormat="0" applyBorder="0" applyAlignment="0" applyProtection="0"/>
    <xf numFmtId="0" fontId="94" fillId="33" borderId="0" applyNumberFormat="0" applyBorder="0" applyAlignment="0" applyProtection="0"/>
    <xf numFmtId="0" fontId="94" fillId="36" borderId="0" applyNumberFormat="0" applyBorder="0" applyAlignment="0" applyProtection="0"/>
    <xf numFmtId="0" fontId="94" fillId="37" borderId="0" applyNumberFormat="0" applyBorder="0" applyAlignment="0" applyProtection="0"/>
    <xf numFmtId="0" fontId="94" fillId="40" borderId="0" applyNumberFormat="0" applyBorder="0" applyAlignment="0" applyProtection="0"/>
    <xf numFmtId="0" fontId="94" fillId="41" borderId="0" applyNumberFormat="0" applyBorder="0" applyAlignment="0" applyProtection="0"/>
    <xf numFmtId="0" fontId="94" fillId="44" borderId="0" applyNumberFormat="0" applyBorder="0" applyAlignment="0" applyProtection="0"/>
    <xf numFmtId="0" fontId="94" fillId="45" borderId="0" applyNumberFormat="0" applyBorder="0" applyAlignment="0" applyProtection="0"/>
    <xf numFmtId="0" fontId="94" fillId="48" borderId="0" applyNumberFormat="0" applyBorder="0" applyAlignment="0" applyProtection="0"/>
    <xf numFmtId="0" fontId="94" fillId="49" borderId="0" applyNumberFormat="0" applyBorder="0" applyAlignment="0" applyProtection="0"/>
    <xf numFmtId="0" fontId="94" fillId="52" borderId="0" applyNumberFormat="0" applyBorder="0" applyAlignment="0" applyProtection="0"/>
    <xf numFmtId="0" fontId="94" fillId="53" borderId="0" applyNumberFormat="0" applyBorder="0" applyAlignment="0" applyProtection="0"/>
    <xf numFmtId="0" fontId="94" fillId="0" borderId="0"/>
    <xf numFmtId="0" fontId="94" fillId="30" borderId="24" applyNumberFormat="0" applyFont="0" applyAlignment="0" applyProtection="0"/>
    <xf numFmtId="0" fontId="94" fillId="0" borderId="0"/>
    <xf numFmtId="0" fontId="124" fillId="0" borderId="0"/>
    <xf numFmtId="0" fontId="93" fillId="0" borderId="0"/>
    <xf numFmtId="0" fontId="93" fillId="30" borderId="24" applyNumberFormat="0" applyFont="0" applyAlignment="0" applyProtection="0"/>
    <xf numFmtId="0" fontId="93" fillId="32" borderId="0" applyNumberFormat="0" applyBorder="0" applyAlignment="0" applyProtection="0"/>
    <xf numFmtId="0" fontId="93" fillId="33" borderId="0" applyNumberFormat="0" applyBorder="0" applyAlignment="0" applyProtection="0"/>
    <xf numFmtId="0" fontId="93" fillId="36" borderId="0" applyNumberFormat="0" applyBorder="0" applyAlignment="0" applyProtection="0"/>
    <xf numFmtId="0" fontId="93" fillId="37" borderId="0" applyNumberFormat="0" applyBorder="0" applyAlignment="0" applyProtection="0"/>
    <xf numFmtId="0" fontId="93" fillId="40" borderId="0" applyNumberFormat="0" applyBorder="0" applyAlignment="0" applyProtection="0"/>
    <xf numFmtId="0" fontId="93" fillId="41" borderId="0" applyNumberFormat="0" applyBorder="0" applyAlignment="0" applyProtection="0"/>
    <xf numFmtId="0" fontId="93" fillId="44" borderId="0" applyNumberFormat="0" applyBorder="0" applyAlignment="0" applyProtection="0"/>
    <xf numFmtId="0" fontId="93" fillId="45" borderId="0" applyNumberFormat="0" applyBorder="0" applyAlignment="0" applyProtection="0"/>
    <xf numFmtId="0" fontId="93" fillId="48" borderId="0" applyNumberFormat="0" applyBorder="0" applyAlignment="0" applyProtection="0"/>
    <xf numFmtId="0" fontId="93" fillId="49" borderId="0" applyNumberFormat="0" applyBorder="0" applyAlignment="0" applyProtection="0"/>
    <xf numFmtId="0" fontId="93" fillId="52" borderId="0" applyNumberFormat="0" applyBorder="0" applyAlignment="0" applyProtection="0"/>
    <xf numFmtId="0" fontId="93" fillId="53" borderId="0" applyNumberFormat="0" applyBorder="0" applyAlignment="0" applyProtection="0"/>
    <xf numFmtId="0" fontId="93" fillId="0" borderId="0"/>
    <xf numFmtId="0" fontId="93" fillId="30" borderId="24" applyNumberFormat="0" applyFont="0" applyAlignment="0" applyProtection="0"/>
    <xf numFmtId="0" fontId="93" fillId="32" borderId="0" applyNumberFormat="0" applyBorder="0" applyAlignment="0" applyProtection="0"/>
    <xf numFmtId="0" fontId="93" fillId="33" borderId="0" applyNumberFormat="0" applyBorder="0" applyAlignment="0" applyProtection="0"/>
    <xf numFmtId="0" fontId="93" fillId="36" borderId="0" applyNumberFormat="0" applyBorder="0" applyAlignment="0" applyProtection="0"/>
    <xf numFmtId="0" fontId="93" fillId="37" borderId="0" applyNumberFormat="0" applyBorder="0" applyAlignment="0" applyProtection="0"/>
    <xf numFmtId="0" fontId="93" fillId="40" borderId="0" applyNumberFormat="0" applyBorder="0" applyAlignment="0" applyProtection="0"/>
    <xf numFmtId="0" fontId="93" fillId="41" borderId="0" applyNumberFormat="0" applyBorder="0" applyAlignment="0" applyProtection="0"/>
    <xf numFmtId="0" fontId="93" fillId="44" borderId="0" applyNumberFormat="0" applyBorder="0" applyAlignment="0" applyProtection="0"/>
    <xf numFmtId="0" fontId="93" fillId="45" borderId="0" applyNumberFormat="0" applyBorder="0" applyAlignment="0" applyProtection="0"/>
    <xf numFmtId="0" fontId="93" fillId="48" borderId="0" applyNumberFormat="0" applyBorder="0" applyAlignment="0" applyProtection="0"/>
    <xf numFmtId="0" fontId="93" fillId="49" borderId="0" applyNumberFormat="0" applyBorder="0" applyAlignment="0" applyProtection="0"/>
    <xf numFmtId="0" fontId="93" fillId="52" borderId="0" applyNumberFormat="0" applyBorder="0" applyAlignment="0" applyProtection="0"/>
    <xf numFmtId="0" fontId="93" fillId="53" borderId="0" applyNumberFormat="0" applyBorder="0" applyAlignment="0" applyProtection="0"/>
    <xf numFmtId="0" fontId="93" fillId="0" borderId="0"/>
    <xf numFmtId="0" fontId="93" fillId="30" borderId="24" applyNumberFormat="0" applyFont="0" applyAlignment="0" applyProtection="0"/>
    <xf numFmtId="0" fontId="93" fillId="32" borderId="0" applyNumberFormat="0" applyBorder="0" applyAlignment="0" applyProtection="0"/>
    <xf numFmtId="0" fontId="93" fillId="33" borderId="0" applyNumberFormat="0" applyBorder="0" applyAlignment="0" applyProtection="0"/>
    <xf numFmtId="0" fontId="93" fillId="36" borderId="0" applyNumberFormat="0" applyBorder="0" applyAlignment="0" applyProtection="0"/>
    <xf numFmtId="0" fontId="93" fillId="37" borderId="0" applyNumberFormat="0" applyBorder="0" applyAlignment="0" applyProtection="0"/>
    <xf numFmtId="0" fontId="93" fillId="40" borderId="0" applyNumberFormat="0" applyBorder="0" applyAlignment="0" applyProtection="0"/>
    <xf numFmtId="0" fontId="93" fillId="41" borderId="0" applyNumberFormat="0" applyBorder="0" applyAlignment="0" applyProtection="0"/>
    <xf numFmtId="0" fontId="93" fillId="44" borderId="0" applyNumberFormat="0" applyBorder="0" applyAlignment="0" applyProtection="0"/>
    <xf numFmtId="0" fontId="93" fillId="45" borderId="0" applyNumberFormat="0" applyBorder="0" applyAlignment="0" applyProtection="0"/>
    <xf numFmtId="0" fontId="93" fillId="48" borderId="0" applyNumberFormat="0" applyBorder="0" applyAlignment="0" applyProtection="0"/>
    <xf numFmtId="0" fontId="93" fillId="49" borderId="0" applyNumberFormat="0" applyBorder="0" applyAlignment="0" applyProtection="0"/>
    <xf numFmtId="0" fontId="93" fillId="52" borderId="0" applyNumberFormat="0" applyBorder="0" applyAlignment="0" applyProtection="0"/>
    <xf numFmtId="0" fontId="93" fillId="53" borderId="0" applyNumberFormat="0" applyBorder="0" applyAlignment="0" applyProtection="0"/>
    <xf numFmtId="0" fontId="93" fillId="0" borderId="0"/>
    <xf numFmtId="0" fontId="93" fillId="30" borderId="24" applyNumberFormat="0" applyFont="0" applyAlignment="0" applyProtection="0"/>
    <xf numFmtId="0" fontId="93" fillId="32" borderId="0" applyNumberFormat="0" applyBorder="0" applyAlignment="0" applyProtection="0"/>
    <xf numFmtId="0" fontId="93" fillId="33" borderId="0" applyNumberFormat="0" applyBorder="0" applyAlignment="0" applyProtection="0"/>
    <xf numFmtId="0" fontId="93" fillId="36" borderId="0" applyNumberFormat="0" applyBorder="0" applyAlignment="0" applyProtection="0"/>
    <xf numFmtId="0" fontId="93" fillId="37" borderId="0" applyNumberFormat="0" applyBorder="0" applyAlignment="0" applyProtection="0"/>
    <xf numFmtId="0" fontId="93" fillId="40" borderId="0" applyNumberFormat="0" applyBorder="0" applyAlignment="0" applyProtection="0"/>
    <xf numFmtId="0" fontId="93" fillId="41" borderId="0" applyNumberFormat="0" applyBorder="0" applyAlignment="0" applyProtection="0"/>
    <xf numFmtId="0" fontId="93" fillId="44" borderId="0" applyNumberFormat="0" applyBorder="0" applyAlignment="0" applyProtection="0"/>
    <xf numFmtId="0" fontId="93" fillId="45" borderId="0" applyNumberFormat="0" applyBorder="0" applyAlignment="0" applyProtection="0"/>
    <xf numFmtId="0" fontId="93" fillId="48" borderId="0" applyNumberFormat="0" applyBorder="0" applyAlignment="0" applyProtection="0"/>
    <xf numFmtId="0" fontId="93" fillId="49" borderId="0" applyNumberFormat="0" applyBorder="0" applyAlignment="0" applyProtection="0"/>
    <xf numFmtId="0" fontId="93" fillId="52" borderId="0" applyNumberFormat="0" applyBorder="0" applyAlignment="0" applyProtection="0"/>
    <xf numFmtId="0" fontId="93" fillId="53" borderId="0" applyNumberFormat="0" applyBorder="0" applyAlignment="0" applyProtection="0"/>
    <xf numFmtId="0" fontId="93" fillId="0" borderId="0"/>
    <xf numFmtId="0" fontId="93" fillId="30" borderId="24" applyNumberFormat="0" applyFont="0" applyAlignment="0" applyProtection="0"/>
    <xf numFmtId="0" fontId="93" fillId="32" borderId="0" applyNumberFormat="0" applyBorder="0" applyAlignment="0" applyProtection="0"/>
    <xf numFmtId="0" fontId="93" fillId="33" borderId="0" applyNumberFormat="0" applyBorder="0" applyAlignment="0" applyProtection="0"/>
    <xf numFmtId="0" fontId="93" fillId="36" borderId="0" applyNumberFormat="0" applyBorder="0" applyAlignment="0" applyProtection="0"/>
    <xf numFmtId="0" fontId="93" fillId="37" borderId="0" applyNumberFormat="0" applyBorder="0" applyAlignment="0" applyProtection="0"/>
    <xf numFmtId="0" fontId="93" fillId="40" borderId="0" applyNumberFormat="0" applyBorder="0" applyAlignment="0" applyProtection="0"/>
    <xf numFmtId="0" fontId="93" fillId="41" borderId="0" applyNumberFormat="0" applyBorder="0" applyAlignment="0" applyProtection="0"/>
    <xf numFmtId="0" fontId="93" fillId="44" borderId="0" applyNumberFormat="0" applyBorder="0" applyAlignment="0" applyProtection="0"/>
    <xf numFmtId="0" fontId="93" fillId="45" borderId="0" applyNumberFormat="0" applyBorder="0" applyAlignment="0" applyProtection="0"/>
    <xf numFmtId="0" fontId="93" fillId="48" borderId="0" applyNumberFormat="0" applyBorder="0" applyAlignment="0" applyProtection="0"/>
    <xf numFmtId="0" fontId="93" fillId="49" borderId="0" applyNumberFormat="0" applyBorder="0" applyAlignment="0" applyProtection="0"/>
    <xf numFmtId="0" fontId="93" fillId="52" borderId="0" applyNumberFormat="0" applyBorder="0" applyAlignment="0" applyProtection="0"/>
    <xf numFmtId="0" fontId="93" fillId="53" borderId="0" applyNumberFormat="0" applyBorder="0" applyAlignment="0" applyProtection="0"/>
    <xf numFmtId="0" fontId="93" fillId="0" borderId="0"/>
    <xf numFmtId="0" fontId="93" fillId="30" borderId="24" applyNumberFormat="0" applyFont="0" applyAlignment="0" applyProtection="0"/>
    <xf numFmtId="0" fontId="93" fillId="0" borderId="0"/>
    <xf numFmtId="0" fontId="93" fillId="0" borderId="0"/>
    <xf numFmtId="0" fontId="122" fillId="0" borderId="0"/>
    <xf numFmtId="0" fontId="92" fillId="0" borderId="0"/>
    <xf numFmtId="0" fontId="92" fillId="30" borderId="24" applyNumberFormat="0" applyFont="0" applyAlignment="0" applyProtection="0"/>
    <xf numFmtId="0" fontId="92" fillId="32" borderId="0" applyNumberFormat="0" applyBorder="0" applyAlignment="0" applyProtection="0"/>
    <xf numFmtId="0" fontId="92" fillId="33" borderId="0" applyNumberFormat="0" applyBorder="0" applyAlignment="0" applyProtection="0"/>
    <xf numFmtId="0" fontId="92" fillId="36" borderId="0" applyNumberFormat="0" applyBorder="0" applyAlignment="0" applyProtection="0"/>
    <xf numFmtId="0" fontId="92" fillId="37" borderId="0" applyNumberFormat="0" applyBorder="0" applyAlignment="0" applyProtection="0"/>
    <xf numFmtId="0" fontId="92" fillId="40" borderId="0" applyNumberFormat="0" applyBorder="0" applyAlignment="0" applyProtection="0"/>
    <xf numFmtId="0" fontId="92" fillId="41" borderId="0" applyNumberFormat="0" applyBorder="0" applyAlignment="0" applyProtection="0"/>
    <xf numFmtId="0" fontId="92" fillId="44" borderId="0" applyNumberFormat="0" applyBorder="0" applyAlignment="0" applyProtection="0"/>
    <xf numFmtId="0" fontId="92" fillId="45" borderId="0" applyNumberFormat="0" applyBorder="0" applyAlignment="0" applyProtection="0"/>
    <xf numFmtId="0" fontId="92" fillId="48" borderId="0" applyNumberFormat="0" applyBorder="0" applyAlignment="0" applyProtection="0"/>
    <xf numFmtId="0" fontId="92" fillId="49" borderId="0" applyNumberFormat="0" applyBorder="0" applyAlignment="0" applyProtection="0"/>
    <xf numFmtId="0" fontId="92" fillId="52" borderId="0" applyNumberFormat="0" applyBorder="0" applyAlignment="0" applyProtection="0"/>
    <xf numFmtId="0" fontId="92" fillId="53" borderId="0" applyNumberFormat="0" applyBorder="0" applyAlignment="0" applyProtection="0"/>
    <xf numFmtId="0" fontId="92" fillId="0" borderId="0"/>
    <xf numFmtId="0" fontId="92" fillId="30" borderId="24" applyNumberFormat="0" applyFont="0" applyAlignment="0" applyProtection="0"/>
    <xf numFmtId="0" fontId="92" fillId="32" borderId="0" applyNumberFormat="0" applyBorder="0" applyAlignment="0" applyProtection="0"/>
    <xf numFmtId="0" fontId="92" fillId="33" borderId="0" applyNumberFormat="0" applyBorder="0" applyAlignment="0" applyProtection="0"/>
    <xf numFmtId="0" fontId="92" fillId="36" borderId="0" applyNumberFormat="0" applyBorder="0" applyAlignment="0" applyProtection="0"/>
    <xf numFmtId="0" fontId="92" fillId="37" borderId="0" applyNumberFormat="0" applyBorder="0" applyAlignment="0" applyProtection="0"/>
    <xf numFmtId="0" fontId="92" fillId="40" borderId="0" applyNumberFormat="0" applyBorder="0" applyAlignment="0" applyProtection="0"/>
    <xf numFmtId="0" fontId="92" fillId="41" borderId="0" applyNumberFormat="0" applyBorder="0" applyAlignment="0" applyProtection="0"/>
    <xf numFmtId="0" fontId="92" fillId="44" borderId="0" applyNumberFormat="0" applyBorder="0" applyAlignment="0" applyProtection="0"/>
    <xf numFmtId="0" fontId="92" fillId="45" borderId="0" applyNumberFormat="0" applyBorder="0" applyAlignment="0" applyProtection="0"/>
    <xf numFmtId="0" fontId="92" fillId="48" borderId="0" applyNumberFormat="0" applyBorder="0" applyAlignment="0" applyProtection="0"/>
    <xf numFmtId="0" fontId="92" fillId="49" borderId="0" applyNumberFormat="0" applyBorder="0" applyAlignment="0" applyProtection="0"/>
    <xf numFmtId="0" fontId="92" fillId="52" borderId="0" applyNumberFormat="0" applyBorder="0" applyAlignment="0" applyProtection="0"/>
    <xf numFmtId="0" fontId="92" fillId="53" borderId="0" applyNumberFormat="0" applyBorder="0" applyAlignment="0" applyProtection="0"/>
    <xf numFmtId="0" fontId="92" fillId="0" borderId="0"/>
    <xf numFmtId="0" fontId="92" fillId="30" borderId="24" applyNumberFormat="0" applyFont="0" applyAlignment="0" applyProtection="0"/>
    <xf numFmtId="0" fontId="92" fillId="32" borderId="0" applyNumberFormat="0" applyBorder="0" applyAlignment="0" applyProtection="0"/>
    <xf numFmtId="0" fontId="92" fillId="33" borderId="0" applyNumberFormat="0" applyBorder="0" applyAlignment="0" applyProtection="0"/>
    <xf numFmtId="0" fontId="92" fillId="36" borderId="0" applyNumberFormat="0" applyBorder="0" applyAlignment="0" applyProtection="0"/>
    <xf numFmtId="0" fontId="92" fillId="37" borderId="0" applyNumberFormat="0" applyBorder="0" applyAlignment="0" applyProtection="0"/>
    <xf numFmtId="0" fontId="92" fillId="40" borderId="0" applyNumberFormat="0" applyBorder="0" applyAlignment="0" applyProtection="0"/>
    <xf numFmtId="0" fontId="92" fillId="41" borderId="0" applyNumberFormat="0" applyBorder="0" applyAlignment="0" applyProtection="0"/>
    <xf numFmtId="0" fontId="92" fillId="44" borderId="0" applyNumberFormat="0" applyBorder="0" applyAlignment="0" applyProtection="0"/>
    <xf numFmtId="0" fontId="92" fillId="45" borderId="0" applyNumberFormat="0" applyBorder="0" applyAlignment="0" applyProtection="0"/>
    <xf numFmtId="0" fontId="92" fillId="48" borderId="0" applyNumberFormat="0" applyBorder="0" applyAlignment="0" applyProtection="0"/>
    <xf numFmtId="0" fontId="92" fillId="49" borderId="0" applyNumberFormat="0" applyBorder="0" applyAlignment="0" applyProtection="0"/>
    <xf numFmtId="0" fontId="92" fillId="52" borderId="0" applyNumberFormat="0" applyBorder="0" applyAlignment="0" applyProtection="0"/>
    <xf numFmtId="0" fontId="92" fillId="53" borderId="0" applyNumberFormat="0" applyBorder="0" applyAlignment="0" applyProtection="0"/>
    <xf numFmtId="0" fontId="92" fillId="0" borderId="0"/>
    <xf numFmtId="0" fontId="92" fillId="30" borderId="24" applyNumberFormat="0" applyFont="0" applyAlignment="0" applyProtection="0"/>
    <xf numFmtId="0" fontId="92" fillId="32" borderId="0" applyNumberFormat="0" applyBorder="0" applyAlignment="0" applyProtection="0"/>
    <xf numFmtId="0" fontId="92" fillId="33" borderId="0" applyNumberFormat="0" applyBorder="0" applyAlignment="0" applyProtection="0"/>
    <xf numFmtId="0" fontId="92" fillId="36" borderId="0" applyNumberFormat="0" applyBorder="0" applyAlignment="0" applyProtection="0"/>
    <xf numFmtId="0" fontId="92" fillId="37" borderId="0" applyNumberFormat="0" applyBorder="0" applyAlignment="0" applyProtection="0"/>
    <xf numFmtId="0" fontId="92" fillId="40" borderId="0" applyNumberFormat="0" applyBorder="0" applyAlignment="0" applyProtection="0"/>
    <xf numFmtId="0" fontId="92" fillId="41" borderId="0" applyNumberFormat="0" applyBorder="0" applyAlignment="0" applyProtection="0"/>
    <xf numFmtId="0" fontId="92" fillId="44" borderId="0" applyNumberFormat="0" applyBorder="0" applyAlignment="0" applyProtection="0"/>
    <xf numFmtId="0" fontId="92" fillId="45" borderId="0" applyNumberFormat="0" applyBorder="0" applyAlignment="0" applyProtection="0"/>
    <xf numFmtId="0" fontId="92" fillId="48" borderId="0" applyNumberFormat="0" applyBorder="0" applyAlignment="0" applyProtection="0"/>
    <xf numFmtId="0" fontId="92" fillId="49" borderId="0" applyNumberFormat="0" applyBorder="0" applyAlignment="0" applyProtection="0"/>
    <xf numFmtId="0" fontId="92" fillId="52" borderId="0" applyNumberFormat="0" applyBorder="0" applyAlignment="0" applyProtection="0"/>
    <xf numFmtId="0" fontId="92" fillId="53" borderId="0" applyNumberFormat="0" applyBorder="0" applyAlignment="0" applyProtection="0"/>
    <xf numFmtId="0" fontId="92" fillId="0" borderId="0"/>
    <xf numFmtId="0" fontId="92" fillId="30" borderId="24" applyNumberFormat="0" applyFont="0" applyAlignment="0" applyProtection="0"/>
    <xf numFmtId="0" fontId="92" fillId="32" borderId="0" applyNumberFormat="0" applyBorder="0" applyAlignment="0" applyProtection="0"/>
    <xf numFmtId="0" fontId="92" fillId="33" borderId="0" applyNumberFormat="0" applyBorder="0" applyAlignment="0" applyProtection="0"/>
    <xf numFmtId="0" fontId="92" fillId="36" borderId="0" applyNumberFormat="0" applyBorder="0" applyAlignment="0" applyProtection="0"/>
    <xf numFmtId="0" fontId="92" fillId="37" borderId="0" applyNumberFormat="0" applyBorder="0" applyAlignment="0" applyProtection="0"/>
    <xf numFmtId="0" fontId="92" fillId="40" borderId="0" applyNumberFormat="0" applyBorder="0" applyAlignment="0" applyProtection="0"/>
    <xf numFmtId="0" fontId="92" fillId="41" borderId="0" applyNumberFormat="0" applyBorder="0" applyAlignment="0" applyProtection="0"/>
    <xf numFmtId="0" fontId="92" fillId="44" borderId="0" applyNumberFormat="0" applyBorder="0" applyAlignment="0" applyProtection="0"/>
    <xf numFmtId="0" fontId="92" fillId="45" borderId="0" applyNumberFormat="0" applyBorder="0" applyAlignment="0" applyProtection="0"/>
    <xf numFmtId="0" fontId="92" fillId="48" borderId="0" applyNumberFormat="0" applyBorder="0" applyAlignment="0" applyProtection="0"/>
    <xf numFmtId="0" fontId="92" fillId="49" borderId="0" applyNumberFormat="0" applyBorder="0" applyAlignment="0" applyProtection="0"/>
    <xf numFmtId="0" fontId="92" fillId="52" borderId="0" applyNumberFormat="0" applyBorder="0" applyAlignment="0" applyProtection="0"/>
    <xf numFmtId="0" fontId="92" fillId="53" borderId="0" applyNumberFormat="0" applyBorder="0" applyAlignment="0" applyProtection="0"/>
    <xf numFmtId="0" fontId="92" fillId="0" borderId="0"/>
    <xf numFmtId="0" fontId="92" fillId="30" borderId="24" applyNumberFormat="0" applyFont="0" applyAlignment="0" applyProtection="0"/>
    <xf numFmtId="0" fontId="92" fillId="0" borderId="0"/>
    <xf numFmtId="0" fontId="92" fillId="0" borderId="0"/>
    <xf numFmtId="0" fontId="91" fillId="0" borderId="0"/>
    <xf numFmtId="0" fontId="91" fillId="30" borderId="24" applyNumberFormat="0" applyFont="0" applyAlignment="0" applyProtection="0"/>
    <xf numFmtId="0" fontId="91" fillId="32" borderId="0" applyNumberFormat="0" applyBorder="0" applyAlignment="0" applyProtection="0"/>
    <xf numFmtId="0" fontId="91" fillId="33" borderId="0" applyNumberFormat="0" applyBorder="0" applyAlignment="0" applyProtection="0"/>
    <xf numFmtId="0" fontId="91" fillId="36" borderId="0" applyNumberFormat="0" applyBorder="0" applyAlignment="0" applyProtection="0"/>
    <xf numFmtId="0" fontId="91" fillId="37" borderId="0" applyNumberFormat="0" applyBorder="0" applyAlignment="0" applyProtection="0"/>
    <xf numFmtId="0" fontId="91" fillId="40" borderId="0" applyNumberFormat="0" applyBorder="0" applyAlignment="0" applyProtection="0"/>
    <xf numFmtId="0" fontId="91" fillId="41" borderId="0" applyNumberFormat="0" applyBorder="0" applyAlignment="0" applyProtection="0"/>
    <xf numFmtId="0" fontId="91" fillId="44" borderId="0" applyNumberFormat="0" applyBorder="0" applyAlignment="0" applyProtection="0"/>
    <xf numFmtId="0" fontId="91" fillId="45" borderId="0" applyNumberFormat="0" applyBorder="0" applyAlignment="0" applyProtection="0"/>
    <xf numFmtId="0" fontId="91" fillId="48" borderId="0" applyNumberFormat="0" applyBorder="0" applyAlignment="0" applyProtection="0"/>
    <xf numFmtId="0" fontId="91" fillId="49" borderId="0" applyNumberFormat="0" applyBorder="0" applyAlignment="0" applyProtection="0"/>
    <xf numFmtId="0" fontId="91" fillId="52" borderId="0" applyNumberFormat="0" applyBorder="0" applyAlignment="0" applyProtection="0"/>
    <xf numFmtId="0" fontId="91" fillId="53" borderId="0" applyNumberFormat="0" applyBorder="0" applyAlignment="0" applyProtection="0"/>
    <xf numFmtId="0" fontId="91" fillId="0" borderId="0"/>
    <xf numFmtId="0" fontId="91" fillId="30" borderId="24" applyNumberFormat="0" applyFont="0" applyAlignment="0" applyProtection="0"/>
    <xf numFmtId="0" fontId="91" fillId="32" borderId="0" applyNumberFormat="0" applyBorder="0" applyAlignment="0" applyProtection="0"/>
    <xf numFmtId="0" fontId="91" fillId="33" borderId="0" applyNumberFormat="0" applyBorder="0" applyAlignment="0" applyProtection="0"/>
    <xf numFmtId="0" fontId="91" fillId="36" borderId="0" applyNumberFormat="0" applyBorder="0" applyAlignment="0" applyProtection="0"/>
    <xf numFmtId="0" fontId="91" fillId="37" borderId="0" applyNumberFormat="0" applyBorder="0" applyAlignment="0" applyProtection="0"/>
    <xf numFmtId="0" fontId="91" fillId="40" borderId="0" applyNumberFormat="0" applyBorder="0" applyAlignment="0" applyProtection="0"/>
    <xf numFmtId="0" fontId="91" fillId="41" borderId="0" applyNumberFormat="0" applyBorder="0" applyAlignment="0" applyProtection="0"/>
    <xf numFmtId="0" fontId="91" fillId="44" borderId="0" applyNumberFormat="0" applyBorder="0" applyAlignment="0" applyProtection="0"/>
    <xf numFmtId="0" fontId="91" fillId="45" borderId="0" applyNumberFormat="0" applyBorder="0" applyAlignment="0" applyProtection="0"/>
    <xf numFmtId="0" fontId="91" fillId="48" borderId="0" applyNumberFormat="0" applyBorder="0" applyAlignment="0" applyProtection="0"/>
    <xf numFmtId="0" fontId="91" fillId="49" borderId="0" applyNumberFormat="0" applyBorder="0" applyAlignment="0" applyProtection="0"/>
    <xf numFmtId="0" fontId="91" fillId="52" borderId="0" applyNumberFormat="0" applyBorder="0" applyAlignment="0" applyProtection="0"/>
    <xf numFmtId="0" fontId="91" fillId="53" borderId="0" applyNumberFormat="0" applyBorder="0" applyAlignment="0" applyProtection="0"/>
    <xf numFmtId="0" fontId="91" fillId="0" borderId="0"/>
    <xf numFmtId="0" fontId="91" fillId="30" borderId="24" applyNumberFormat="0" applyFont="0" applyAlignment="0" applyProtection="0"/>
    <xf numFmtId="0" fontId="91" fillId="32" borderId="0" applyNumberFormat="0" applyBorder="0" applyAlignment="0" applyProtection="0"/>
    <xf numFmtId="0" fontId="91" fillId="33" borderId="0" applyNumberFormat="0" applyBorder="0" applyAlignment="0" applyProtection="0"/>
    <xf numFmtId="0" fontId="91" fillId="36" borderId="0" applyNumberFormat="0" applyBorder="0" applyAlignment="0" applyProtection="0"/>
    <xf numFmtId="0" fontId="91" fillId="37" borderId="0" applyNumberFormat="0" applyBorder="0" applyAlignment="0" applyProtection="0"/>
    <xf numFmtId="0" fontId="91" fillId="40" borderId="0" applyNumberFormat="0" applyBorder="0" applyAlignment="0" applyProtection="0"/>
    <xf numFmtId="0" fontId="91" fillId="41" borderId="0" applyNumberFormat="0" applyBorder="0" applyAlignment="0" applyProtection="0"/>
    <xf numFmtId="0" fontId="91" fillId="44" borderId="0" applyNumberFormat="0" applyBorder="0" applyAlignment="0" applyProtection="0"/>
    <xf numFmtId="0" fontId="91" fillId="45" borderId="0" applyNumberFormat="0" applyBorder="0" applyAlignment="0" applyProtection="0"/>
    <xf numFmtId="0" fontId="91" fillId="48" borderId="0" applyNumberFormat="0" applyBorder="0" applyAlignment="0" applyProtection="0"/>
    <xf numFmtId="0" fontId="91" fillId="49" borderId="0" applyNumberFormat="0" applyBorder="0" applyAlignment="0" applyProtection="0"/>
    <xf numFmtId="0" fontId="91" fillId="52" borderId="0" applyNumberFormat="0" applyBorder="0" applyAlignment="0" applyProtection="0"/>
    <xf numFmtId="0" fontId="91" fillId="53" borderId="0" applyNumberFormat="0" applyBorder="0" applyAlignment="0" applyProtection="0"/>
    <xf numFmtId="0" fontId="91" fillId="0" borderId="0"/>
    <xf numFmtId="0" fontId="91" fillId="30" borderId="24" applyNumberFormat="0" applyFont="0" applyAlignment="0" applyProtection="0"/>
    <xf numFmtId="0" fontId="91" fillId="32" borderId="0" applyNumberFormat="0" applyBorder="0" applyAlignment="0" applyProtection="0"/>
    <xf numFmtId="0" fontId="91" fillId="33" borderId="0" applyNumberFormat="0" applyBorder="0" applyAlignment="0" applyProtection="0"/>
    <xf numFmtId="0" fontId="91" fillId="36" borderId="0" applyNumberFormat="0" applyBorder="0" applyAlignment="0" applyProtection="0"/>
    <xf numFmtId="0" fontId="91" fillId="37" borderId="0" applyNumberFormat="0" applyBorder="0" applyAlignment="0" applyProtection="0"/>
    <xf numFmtId="0" fontId="91" fillId="40" borderId="0" applyNumberFormat="0" applyBorder="0" applyAlignment="0" applyProtection="0"/>
    <xf numFmtId="0" fontId="91" fillId="41" borderId="0" applyNumberFormat="0" applyBorder="0" applyAlignment="0" applyProtection="0"/>
    <xf numFmtId="0" fontId="91" fillId="44" borderId="0" applyNumberFormat="0" applyBorder="0" applyAlignment="0" applyProtection="0"/>
    <xf numFmtId="0" fontId="91" fillId="45" borderId="0" applyNumberFormat="0" applyBorder="0" applyAlignment="0" applyProtection="0"/>
    <xf numFmtId="0" fontId="91" fillId="48" borderId="0" applyNumberFormat="0" applyBorder="0" applyAlignment="0" applyProtection="0"/>
    <xf numFmtId="0" fontId="91" fillId="49" borderId="0" applyNumberFormat="0" applyBorder="0" applyAlignment="0" applyProtection="0"/>
    <xf numFmtId="0" fontId="91" fillId="52" borderId="0" applyNumberFormat="0" applyBorder="0" applyAlignment="0" applyProtection="0"/>
    <xf numFmtId="0" fontId="91" fillId="53" borderId="0" applyNumberFormat="0" applyBorder="0" applyAlignment="0" applyProtection="0"/>
    <xf numFmtId="0" fontId="91" fillId="0" borderId="0"/>
    <xf numFmtId="0" fontId="91" fillId="30" borderId="24" applyNumberFormat="0" applyFont="0" applyAlignment="0" applyProtection="0"/>
    <xf numFmtId="0" fontId="91" fillId="32" borderId="0" applyNumberFormat="0" applyBorder="0" applyAlignment="0" applyProtection="0"/>
    <xf numFmtId="0" fontId="91" fillId="33" borderId="0" applyNumberFormat="0" applyBorder="0" applyAlignment="0" applyProtection="0"/>
    <xf numFmtId="0" fontId="91" fillId="36" borderId="0" applyNumberFormat="0" applyBorder="0" applyAlignment="0" applyProtection="0"/>
    <xf numFmtId="0" fontId="91" fillId="37" borderId="0" applyNumberFormat="0" applyBorder="0" applyAlignment="0" applyProtection="0"/>
    <xf numFmtId="0" fontId="91" fillId="40" borderId="0" applyNumberFormat="0" applyBorder="0" applyAlignment="0" applyProtection="0"/>
    <xf numFmtId="0" fontId="91" fillId="41" borderId="0" applyNumberFormat="0" applyBorder="0" applyAlignment="0" applyProtection="0"/>
    <xf numFmtId="0" fontId="91" fillId="44" borderId="0" applyNumberFormat="0" applyBorder="0" applyAlignment="0" applyProtection="0"/>
    <xf numFmtId="0" fontId="91" fillId="45" borderId="0" applyNumberFormat="0" applyBorder="0" applyAlignment="0" applyProtection="0"/>
    <xf numFmtId="0" fontId="91" fillId="48" borderId="0" applyNumberFormat="0" applyBorder="0" applyAlignment="0" applyProtection="0"/>
    <xf numFmtId="0" fontId="91" fillId="49" borderId="0" applyNumberFormat="0" applyBorder="0" applyAlignment="0" applyProtection="0"/>
    <xf numFmtId="0" fontId="91" fillId="52" borderId="0" applyNumberFormat="0" applyBorder="0" applyAlignment="0" applyProtection="0"/>
    <xf numFmtId="0" fontId="91" fillId="53" borderId="0" applyNumberFormat="0" applyBorder="0" applyAlignment="0" applyProtection="0"/>
    <xf numFmtId="0" fontId="91" fillId="0" borderId="0"/>
    <xf numFmtId="0" fontId="91" fillId="30" borderId="24" applyNumberFormat="0" applyFont="0" applyAlignment="0" applyProtection="0"/>
    <xf numFmtId="0" fontId="91" fillId="0" borderId="0"/>
    <xf numFmtId="0" fontId="91" fillId="0" borderId="0"/>
    <xf numFmtId="0" fontId="90" fillId="0" borderId="0"/>
    <xf numFmtId="0" fontId="90" fillId="30" borderId="24" applyNumberFormat="0" applyFont="0" applyAlignment="0" applyProtection="0"/>
    <xf numFmtId="0" fontId="90" fillId="32" borderId="0" applyNumberFormat="0" applyBorder="0" applyAlignment="0" applyProtection="0"/>
    <xf numFmtId="0" fontId="90" fillId="33" borderId="0" applyNumberFormat="0" applyBorder="0" applyAlignment="0" applyProtection="0"/>
    <xf numFmtId="0" fontId="90" fillId="36" borderId="0" applyNumberFormat="0" applyBorder="0" applyAlignment="0" applyProtection="0"/>
    <xf numFmtId="0" fontId="90" fillId="37" borderId="0" applyNumberFormat="0" applyBorder="0" applyAlignment="0" applyProtection="0"/>
    <xf numFmtId="0" fontId="90" fillId="40" borderId="0" applyNumberFormat="0" applyBorder="0" applyAlignment="0" applyProtection="0"/>
    <xf numFmtId="0" fontId="90" fillId="41" borderId="0" applyNumberFormat="0" applyBorder="0" applyAlignment="0" applyProtection="0"/>
    <xf numFmtId="0" fontId="90" fillId="44" borderId="0" applyNumberFormat="0" applyBorder="0" applyAlignment="0" applyProtection="0"/>
    <xf numFmtId="0" fontId="90" fillId="45" borderId="0" applyNumberFormat="0" applyBorder="0" applyAlignment="0" applyProtection="0"/>
    <xf numFmtId="0" fontId="90" fillId="48" borderId="0" applyNumberFormat="0" applyBorder="0" applyAlignment="0" applyProtection="0"/>
    <xf numFmtId="0" fontId="90" fillId="49" borderId="0" applyNumberFormat="0" applyBorder="0" applyAlignment="0" applyProtection="0"/>
    <xf numFmtId="0" fontId="90" fillId="52" borderId="0" applyNumberFormat="0" applyBorder="0" applyAlignment="0" applyProtection="0"/>
    <xf numFmtId="0" fontId="90" fillId="53" borderId="0" applyNumberFormat="0" applyBorder="0" applyAlignment="0" applyProtection="0"/>
    <xf numFmtId="0" fontId="90" fillId="0" borderId="0"/>
    <xf numFmtId="0" fontId="90" fillId="30" borderId="24" applyNumberFormat="0" applyFont="0" applyAlignment="0" applyProtection="0"/>
    <xf numFmtId="0" fontId="90" fillId="32" borderId="0" applyNumberFormat="0" applyBorder="0" applyAlignment="0" applyProtection="0"/>
    <xf numFmtId="0" fontId="90" fillId="33" borderId="0" applyNumberFormat="0" applyBorder="0" applyAlignment="0" applyProtection="0"/>
    <xf numFmtId="0" fontId="90" fillId="36" borderId="0" applyNumberFormat="0" applyBorder="0" applyAlignment="0" applyProtection="0"/>
    <xf numFmtId="0" fontId="90" fillId="37" borderId="0" applyNumberFormat="0" applyBorder="0" applyAlignment="0" applyProtection="0"/>
    <xf numFmtId="0" fontId="90" fillId="40" borderId="0" applyNumberFormat="0" applyBorder="0" applyAlignment="0" applyProtection="0"/>
    <xf numFmtId="0" fontId="90" fillId="41" borderId="0" applyNumberFormat="0" applyBorder="0" applyAlignment="0" applyProtection="0"/>
    <xf numFmtId="0" fontId="90" fillId="44" borderId="0" applyNumberFormat="0" applyBorder="0" applyAlignment="0" applyProtection="0"/>
    <xf numFmtId="0" fontId="90" fillId="45" borderId="0" applyNumberFormat="0" applyBorder="0" applyAlignment="0" applyProtection="0"/>
    <xf numFmtId="0" fontId="90" fillId="48" borderId="0" applyNumberFormat="0" applyBorder="0" applyAlignment="0" applyProtection="0"/>
    <xf numFmtId="0" fontId="90" fillId="49" borderId="0" applyNumberFormat="0" applyBorder="0" applyAlignment="0" applyProtection="0"/>
    <xf numFmtId="0" fontId="90" fillId="52" borderId="0" applyNumberFormat="0" applyBorder="0" applyAlignment="0" applyProtection="0"/>
    <xf numFmtId="0" fontId="90" fillId="53" borderId="0" applyNumberFormat="0" applyBorder="0" applyAlignment="0" applyProtection="0"/>
    <xf numFmtId="0" fontId="90" fillId="0" borderId="0"/>
    <xf numFmtId="0" fontId="90" fillId="30" borderId="24" applyNumberFormat="0" applyFont="0" applyAlignment="0" applyProtection="0"/>
    <xf numFmtId="0" fontId="90" fillId="32" borderId="0" applyNumberFormat="0" applyBorder="0" applyAlignment="0" applyProtection="0"/>
    <xf numFmtId="0" fontId="90" fillId="33" borderId="0" applyNumberFormat="0" applyBorder="0" applyAlignment="0" applyProtection="0"/>
    <xf numFmtId="0" fontId="90" fillId="36" borderId="0" applyNumberFormat="0" applyBorder="0" applyAlignment="0" applyProtection="0"/>
    <xf numFmtId="0" fontId="90" fillId="37" borderId="0" applyNumberFormat="0" applyBorder="0" applyAlignment="0" applyProtection="0"/>
    <xf numFmtId="0" fontId="90" fillId="40" borderId="0" applyNumberFormat="0" applyBorder="0" applyAlignment="0" applyProtection="0"/>
    <xf numFmtId="0" fontId="90" fillId="41" borderId="0" applyNumberFormat="0" applyBorder="0" applyAlignment="0" applyProtection="0"/>
    <xf numFmtId="0" fontId="90" fillId="44" borderId="0" applyNumberFormat="0" applyBorder="0" applyAlignment="0" applyProtection="0"/>
    <xf numFmtId="0" fontId="90" fillId="45" borderId="0" applyNumberFormat="0" applyBorder="0" applyAlignment="0" applyProtection="0"/>
    <xf numFmtId="0" fontId="90" fillId="48" borderId="0" applyNumberFormat="0" applyBorder="0" applyAlignment="0" applyProtection="0"/>
    <xf numFmtId="0" fontId="90" fillId="49" borderId="0" applyNumberFormat="0" applyBorder="0" applyAlignment="0" applyProtection="0"/>
    <xf numFmtId="0" fontId="90" fillId="52" borderId="0" applyNumberFormat="0" applyBorder="0" applyAlignment="0" applyProtection="0"/>
    <xf numFmtId="0" fontId="90" fillId="53" borderId="0" applyNumberFormat="0" applyBorder="0" applyAlignment="0" applyProtection="0"/>
    <xf numFmtId="0" fontId="90" fillId="0" borderId="0"/>
    <xf numFmtId="0" fontId="90" fillId="30" borderId="24" applyNumberFormat="0" applyFont="0" applyAlignment="0" applyProtection="0"/>
    <xf numFmtId="0" fontId="90" fillId="32" borderId="0" applyNumberFormat="0" applyBorder="0" applyAlignment="0" applyProtection="0"/>
    <xf numFmtId="0" fontId="90" fillId="33" borderId="0" applyNumberFormat="0" applyBorder="0" applyAlignment="0" applyProtection="0"/>
    <xf numFmtId="0" fontId="90" fillId="36" borderId="0" applyNumberFormat="0" applyBorder="0" applyAlignment="0" applyProtection="0"/>
    <xf numFmtId="0" fontId="90" fillId="37" borderId="0" applyNumberFormat="0" applyBorder="0" applyAlignment="0" applyProtection="0"/>
    <xf numFmtId="0" fontId="90" fillId="40" borderId="0" applyNumberFormat="0" applyBorder="0" applyAlignment="0" applyProtection="0"/>
    <xf numFmtId="0" fontId="90" fillId="41" borderId="0" applyNumberFormat="0" applyBorder="0" applyAlignment="0" applyProtection="0"/>
    <xf numFmtId="0" fontId="90" fillId="44" borderId="0" applyNumberFormat="0" applyBorder="0" applyAlignment="0" applyProtection="0"/>
    <xf numFmtId="0" fontId="90" fillId="45" borderId="0" applyNumberFormat="0" applyBorder="0" applyAlignment="0" applyProtection="0"/>
    <xf numFmtId="0" fontId="90" fillId="48" borderId="0" applyNumberFormat="0" applyBorder="0" applyAlignment="0" applyProtection="0"/>
    <xf numFmtId="0" fontId="90" fillId="49" borderId="0" applyNumberFormat="0" applyBorder="0" applyAlignment="0" applyProtection="0"/>
    <xf numFmtId="0" fontId="90" fillId="52" borderId="0" applyNumberFormat="0" applyBorder="0" applyAlignment="0" applyProtection="0"/>
    <xf numFmtId="0" fontId="90" fillId="53" borderId="0" applyNumberFormat="0" applyBorder="0" applyAlignment="0" applyProtection="0"/>
    <xf numFmtId="0" fontId="90" fillId="0" borderId="0"/>
    <xf numFmtId="0" fontId="90" fillId="30" borderId="24" applyNumberFormat="0" applyFont="0" applyAlignment="0" applyProtection="0"/>
    <xf numFmtId="0" fontId="90" fillId="32" borderId="0" applyNumberFormat="0" applyBorder="0" applyAlignment="0" applyProtection="0"/>
    <xf numFmtId="0" fontId="90" fillId="33" borderId="0" applyNumberFormat="0" applyBorder="0" applyAlignment="0" applyProtection="0"/>
    <xf numFmtId="0" fontId="90" fillId="36" borderId="0" applyNumberFormat="0" applyBorder="0" applyAlignment="0" applyProtection="0"/>
    <xf numFmtId="0" fontId="90" fillId="37" borderId="0" applyNumberFormat="0" applyBorder="0" applyAlignment="0" applyProtection="0"/>
    <xf numFmtId="0" fontId="90" fillId="40" borderId="0" applyNumberFormat="0" applyBorder="0" applyAlignment="0" applyProtection="0"/>
    <xf numFmtId="0" fontId="90" fillId="41" borderId="0" applyNumberFormat="0" applyBorder="0" applyAlignment="0" applyProtection="0"/>
    <xf numFmtId="0" fontId="90" fillId="44" borderId="0" applyNumberFormat="0" applyBorder="0" applyAlignment="0" applyProtection="0"/>
    <xf numFmtId="0" fontId="90" fillId="45" borderId="0" applyNumberFormat="0" applyBorder="0" applyAlignment="0" applyProtection="0"/>
    <xf numFmtId="0" fontId="90" fillId="48" borderId="0" applyNumberFormat="0" applyBorder="0" applyAlignment="0" applyProtection="0"/>
    <xf numFmtId="0" fontId="90" fillId="49" borderId="0" applyNumberFormat="0" applyBorder="0" applyAlignment="0" applyProtection="0"/>
    <xf numFmtId="0" fontId="90" fillId="52" borderId="0" applyNumberFormat="0" applyBorder="0" applyAlignment="0" applyProtection="0"/>
    <xf numFmtId="0" fontId="90" fillId="53" borderId="0" applyNumberFormat="0" applyBorder="0" applyAlignment="0" applyProtection="0"/>
    <xf numFmtId="0" fontId="90" fillId="0" borderId="0"/>
    <xf numFmtId="0" fontId="90" fillId="30" borderId="24" applyNumberFormat="0" applyFont="0" applyAlignment="0" applyProtection="0"/>
    <xf numFmtId="0" fontId="90" fillId="0" borderId="0"/>
    <xf numFmtId="0" fontId="90" fillId="0" borderId="0"/>
    <xf numFmtId="0" fontId="89" fillId="0" borderId="0"/>
    <xf numFmtId="0" fontId="89" fillId="30" borderId="24" applyNumberFormat="0" applyFont="0" applyAlignment="0" applyProtection="0"/>
    <xf numFmtId="0" fontId="89" fillId="32" borderId="0" applyNumberFormat="0" applyBorder="0" applyAlignment="0" applyProtection="0"/>
    <xf numFmtId="0" fontId="89" fillId="33" borderId="0" applyNumberFormat="0" applyBorder="0" applyAlignment="0" applyProtection="0"/>
    <xf numFmtId="0" fontId="89" fillId="36" borderId="0" applyNumberFormat="0" applyBorder="0" applyAlignment="0" applyProtection="0"/>
    <xf numFmtId="0" fontId="89" fillId="37" borderId="0" applyNumberFormat="0" applyBorder="0" applyAlignment="0" applyProtection="0"/>
    <xf numFmtId="0" fontId="89" fillId="40" borderId="0" applyNumberFormat="0" applyBorder="0" applyAlignment="0" applyProtection="0"/>
    <xf numFmtId="0" fontId="89" fillId="41" borderId="0" applyNumberFormat="0" applyBorder="0" applyAlignment="0" applyProtection="0"/>
    <xf numFmtId="0" fontId="89" fillId="44" borderId="0" applyNumberFormat="0" applyBorder="0" applyAlignment="0" applyProtection="0"/>
    <xf numFmtId="0" fontId="89" fillId="45" borderId="0" applyNumberFormat="0" applyBorder="0" applyAlignment="0" applyProtection="0"/>
    <xf numFmtId="0" fontId="89" fillId="48" borderId="0" applyNumberFormat="0" applyBorder="0" applyAlignment="0" applyProtection="0"/>
    <xf numFmtId="0" fontId="89" fillId="49" borderId="0" applyNumberFormat="0" applyBorder="0" applyAlignment="0" applyProtection="0"/>
    <xf numFmtId="0" fontId="89" fillId="52" borderId="0" applyNumberFormat="0" applyBorder="0" applyAlignment="0" applyProtection="0"/>
    <xf numFmtId="0" fontId="89" fillId="53" borderId="0" applyNumberFormat="0" applyBorder="0" applyAlignment="0" applyProtection="0"/>
    <xf numFmtId="0" fontId="89" fillId="0" borderId="0"/>
    <xf numFmtId="0" fontId="89" fillId="30" borderId="24" applyNumberFormat="0" applyFont="0" applyAlignment="0" applyProtection="0"/>
    <xf numFmtId="0" fontId="89" fillId="32" borderId="0" applyNumberFormat="0" applyBorder="0" applyAlignment="0" applyProtection="0"/>
    <xf numFmtId="0" fontId="89" fillId="33" borderId="0" applyNumberFormat="0" applyBorder="0" applyAlignment="0" applyProtection="0"/>
    <xf numFmtId="0" fontId="89" fillId="36" borderId="0" applyNumberFormat="0" applyBorder="0" applyAlignment="0" applyProtection="0"/>
    <xf numFmtId="0" fontId="89" fillId="37" borderId="0" applyNumberFormat="0" applyBorder="0" applyAlignment="0" applyProtection="0"/>
    <xf numFmtId="0" fontId="89" fillId="40" borderId="0" applyNumberFormat="0" applyBorder="0" applyAlignment="0" applyProtection="0"/>
    <xf numFmtId="0" fontId="89" fillId="41" borderId="0" applyNumberFormat="0" applyBorder="0" applyAlignment="0" applyProtection="0"/>
    <xf numFmtId="0" fontId="89" fillId="44" borderId="0" applyNumberFormat="0" applyBorder="0" applyAlignment="0" applyProtection="0"/>
    <xf numFmtId="0" fontId="89" fillId="45" borderId="0" applyNumberFormat="0" applyBorder="0" applyAlignment="0" applyProtection="0"/>
    <xf numFmtId="0" fontId="89" fillId="48" borderId="0" applyNumberFormat="0" applyBorder="0" applyAlignment="0" applyProtection="0"/>
    <xf numFmtId="0" fontId="89" fillId="49" borderId="0" applyNumberFormat="0" applyBorder="0" applyAlignment="0" applyProtection="0"/>
    <xf numFmtId="0" fontId="89" fillId="52" borderId="0" applyNumberFormat="0" applyBorder="0" applyAlignment="0" applyProtection="0"/>
    <xf numFmtId="0" fontId="89" fillId="53" borderId="0" applyNumberFormat="0" applyBorder="0" applyAlignment="0" applyProtection="0"/>
    <xf numFmtId="0" fontId="89" fillId="0" borderId="0"/>
    <xf numFmtId="0" fontId="89" fillId="30" borderId="24" applyNumberFormat="0" applyFont="0" applyAlignment="0" applyProtection="0"/>
    <xf numFmtId="0" fontId="89" fillId="32" borderId="0" applyNumberFormat="0" applyBorder="0" applyAlignment="0" applyProtection="0"/>
    <xf numFmtId="0" fontId="89" fillId="33" borderId="0" applyNumberFormat="0" applyBorder="0" applyAlignment="0" applyProtection="0"/>
    <xf numFmtId="0" fontId="89" fillId="36" borderId="0" applyNumberFormat="0" applyBorder="0" applyAlignment="0" applyProtection="0"/>
    <xf numFmtId="0" fontId="89" fillId="37" borderId="0" applyNumberFormat="0" applyBorder="0" applyAlignment="0" applyProtection="0"/>
    <xf numFmtId="0" fontId="89" fillId="40" borderId="0" applyNumberFormat="0" applyBorder="0" applyAlignment="0" applyProtection="0"/>
    <xf numFmtId="0" fontId="89" fillId="41" borderId="0" applyNumberFormat="0" applyBorder="0" applyAlignment="0" applyProtection="0"/>
    <xf numFmtId="0" fontId="89" fillId="44" borderId="0" applyNumberFormat="0" applyBorder="0" applyAlignment="0" applyProtection="0"/>
    <xf numFmtId="0" fontId="89" fillId="45" borderId="0" applyNumberFormat="0" applyBorder="0" applyAlignment="0" applyProtection="0"/>
    <xf numFmtId="0" fontId="89" fillId="48" borderId="0" applyNumberFormat="0" applyBorder="0" applyAlignment="0" applyProtection="0"/>
    <xf numFmtId="0" fontId="89" fillId="49" borderId="0" applyNumberFormat="0" applyBorder="0" applyAlignment="0" applyProtection="0"/>
    <xf numFmtId="0" fontId="89" fillId="52" borderId="0" applyNumberFormat="0" applyBorder="0" applyAlignment="0" applyProtection="0"/>
    <xf numFmtId="0" fontId="89" fillId="53" borderId="0" applyNumberFormat="0" applyBorder="0" applyAlignment="0" applyProtection="0"/>
    <xf numFmtId="0" fontId="89" fillId="0" borderId="0"/>
    <xf numFmtId="0" fontId="89" fillId="30" borderId="24" applyNumberFormat="0" applyFont="0" applyAlignment="0" applyProtection="0"/>
    <xf numFmtId="0" fontId="89" fillId="32" borderId="0" applyNumberFormat="0" applyBorder="0" applyAlignment="0" applyProtection="0"/>
    <xf numFmtId="0" fontId="89" fillId="33" borderId="0" applyNumberFormat="0" applyBorder="0" applyAlignment="0" applyProtection="0"/>
    <xf numFmtId="0" fontId="89" fillId="36" borderId="0" applyNumberFormat="0" applyBorder="0" applyAlignment="0" applyProtection="0"/>
    <xf numFmtId="0" fontId="89" fillId="37" borderId="0" applyNumberFormat="0" applyBorder="0" applyAlignment="0" applyProtection="0"/>
    <xf numFmtId="0" fontId="89" fillId="40" borderId="0" applyNumberFormat="0" applyBorder="0" applyAlignment="0" applyProtection="0"/>
    <xf numFmtId="0" fontId="89" fillId="41" borderId="0" applyNumberFormat="0" applyBorder="0" applyAlignment="0" applyProtection="0"/>
    <xf numFmtId="0" fontId="89" fillId="44" borderId="0" applyNumberFormat="0" applyBorder="0" applyAlignment="0" applyProtection="0"/>
    <xf numFmtId="0" fontId="89" fillId="45" borderId="0" applyNumberFormat="0" applyBorder="0" applyAlignment="0" applyProtection="0"/>
    <xf numFmtId="0" fontId="89" fillId="48" borderId="0" applyNumberFormat="0" applyBorder="0" applyAlignment="0" applyProtection="0"/>
    <xf numFmtId="0" fontId="89" fillId="49" borderId="0" applyNumberFormat="0" applyBorder="0" applyAlignment="0" applyProtection="0"/>
    <xf numFmtId="0" fontId="89" fillId="52" borderId="0" applyNumberFormat="0" applyBorder="0" applyAlignment="0" applyProtection="0"/>
    <xf numFmtId="0" fontId="89" fillId="53" borderId="0" applyNumberFormat="0" applyBorder="0" applyAlignment="0" applyProtection="0"/>
    <xf numFmtId="0" fontId="89" fillId="0" borderId="0"/>
    <xf numFmtId="0" fontId="89" fillId="30" borderId="24" applyNumberFormat="0" applyFont="0" applyAlignment="0" applyProtection="0"/>
    <xf numFmtId="0" fontId="89" fillId="32" borderId="0" applyNumberFormat="0" applyBorder="0" applyAlignment="0" applyProtection="0"/>
    <xf numFmtId="0" fontId="89" fillId="33" borderId="0" applyNumberFormat="0" applyBorder="0" applyAlignment="0" applyProtection="0"/>
    <xf numFmtId="0" fontId="89" fillId="36" borderId="0" applyNumberFormat="0" applyBorder="0" applyAlignment="0" applyProtection="0"/>
    <xf numFmtId="0" fontId="89" fillId="37" borderId="0" applyNumberFormat="0" applyBorder="0" applyAlignment="0" applyProtection="0"/>
    <xf numFmtId="0" fontId="89" fillId="40" borderId="0" applyNumberFormat="0" applyBorder="0" applyAlignment="0" applyProtection="0"/>
    <xf numFmtId="0" fontId="89" fillId="41" borderId="0" applyNumberFormat="0" applyBorder="0" applyAlignment="0" applyProtection="0"/>
    <xf numFmtId="0" fontId="89" fillId="44" borderId="0" applyNumberFormat="0" applyBorder="0" applyAlignment="0" applyProtection="0"/>
    <xf numFmtId="0" fontId="89" fillId="45" borderId="0" applyNumberFormat="0" applyBorder="0" applyAlignment="0" applyProtection="0"/>
    <xf numFmtId="0" fontId="89" fillId="48" borderId="0" applyNumberFormat="0" applyBorder="0" applyAlignment="0" applyProtection="0"/>
    <xf numFmtId="0" fontId="89" fillId="49" borderId="0" applyNumberFormat="0" applyBorder="0" applyAlignment="0" applyProtection="0"/>
    <xf numFmtId="0" fontId="89" fillId="52" borderId="0" applyNumberFormat="0" applyBorder="0" applyAlignment="0" applyProtection="0"/>
    <xf numFmtId="0" fontId="89" fillId="53" borderId="0" applyNumberFormat="0" applyBorder="0" applyAlignment="0" applyProtection="0"/>
    <xf numFmtId="0" fontId="89" fillId="0" borderId="0"/>
    <xf numFmtId="0" fontId="89" fillId="30" borderId="24" applyNumberFormat="0" applyFont="0" applyAlignment="0" applyProtection="0"/>
    <xf numFmtId="0" fontId="89" fillId="0" borderId="0"/>
    <xf numFmtId="0" fontId="89" fillId="0" borderId="0"/>
    <xf numFmtId="0" fontId="124" fillId="0" borderId="0"/>
    <xf numFmtId="0" fontId="88" fillId="0" borderId="0"/>
    <xf numFmtId="0" fontId="88" fillId="30" borderId="24" applyNumberFormat="0" applyFont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4" borderId="0" applyNumberFormat="0" applyBorder="0" applyAlignment="0" applyProtection="0"/>
    <xf numFmtId="0" fontId="88" fillId="45" borderId="0" applyNumberFormat="0" applyBorder="0" applyAlignment="0" applyProtection="0"/>
    <xf numFmtId="0" fontId="88" fillId="48" borderId="0" applyNumberFormat="0" applyBorder="0" applyAlignment="0" applyProtection="0"/>
    <xf numFmtId="0" fontId="88" fillId="49" borderId="0" applyNumberFormat="0" applyBorder="0" applyAlignment="0" applyProtection="0"/>
    <xf numFmtId="0" fontId="88" fillId="52" borderId="0" applyNumberFormat="0" applyBorder="0" applyAlignment="0" applyProtection="0"/>
    <xf numFmtId="0" fontId="88" fillId="53" borderId="0" applyNumberFormat="0" applyBorder="0" applyAlignment="0" applyProtection="0"/>
    <xf numFmtId="0" fontId="88" fillId="0" borderId="0"/>
    <xf numFmtId="0" fontId="88" fillId="30" borderId="24" applyNumberFormat="0" applyFont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4" borderId="0" applyNumberFormat="0" applyBorder="0" applyAlignment="0" applyProtection="0"/>
    <xf numFmtId="0" fontId="88" fillId="45" borderId="0" applyNumberFormat="0" applyBorder="0" applyAlignment="0" applyProtection="0"/>
    <xf numFmtId="0" fontId="88" fillId="48" borderId="0" applyNumberFormat="0" applyBorder="0" applyAlignment="0" applyProtection="0"/>
    <xf numFmtId="0" fontId="88" fillId="49" borderId="0" applyNumberFormat="0" applyBorder="0" applyAlignment="0" applyProtection="0"/>
    <xf numFmtId="0" fontId="88" fillId="52" borderId="0" applyNumberFormat="0" applyBorder="0" applyAlignment="0" applyProtection="0"/>
    <xf numFmtId="0" fontId="88" fillId="53" borderId="0" applyNumberFormat="0" applyBorder="0" applyAlignment="0" applyProtection="0"/>
    <xf numFmtId="0" fontId="88" fillId="0" borderId="0"/>
    <xf numFmtId="0" fontId="88" fillId="30" borderId="24" applyNumberFormat="0" applyFont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4" borderId="0" applyNumberFormat="0" applyBorder="0" applyAlignment="0" applyProtection="0"/>
    <xf numFmtId="0" fontId="88" fillId="45" borderId="0" applyNumberFormat="0" applyBorder="0" applyAlignment="0" applyProtection="0"/>
    <xf numFmtId="0" fontId="88" fillId="48" borderId="0" applyNumberFormat="0" applyBorder="0" applyAlignment="0" applyProtection="0"/>
    <xf numFmtId="0" fontId="88" fillId="49" borderId="0" applyNumberFormat="0" applyBorder="0" applyAlignment="0" applyProtection="0"/>
    <xf numFmtId="0" fontId="88" fillId="52" borderId="0" applyNumberFormat="0" applyBorder="0" applyAlignment="0" applyProtection="0"/>
    <xf numFmtId="0" fontId="88" fillId="53" borderId="0" applyNumberFormat="0" applyBorder="0" applyAlignment="0" applyProtection="0"/>
    <xf numFmtId="0" fontId="88" fillId="0" borderId="0"/>
    <xf numFmtId="0" fontId="88" fillId="30" borderId="24" applyNumberFormat="0" applyFont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4" borderId="0" applyNumberFormat="0" applyBorder="0" applyAlignment="0" applyProtection="0"/>
    <xf numFmtId="0" fontId="88" fillId="45" borderId="0" applyNumberFormat="0" applyBorder="0" applyAlignment="0" applyProtection="0"/>
    <xf numFmtId="0" fontId="88" fillId="48" borderId="0" applyNumberFormat="0" applyBorder="0" applyAlignment="0" applyProtection="0"/>
    <xf numFmtId="0" fontId="88" fillId="49" borderId="0" applyNumberFormat="0" applyBorder="0" applyAlignment="0" applyProtection="0"/>
    <xf numFmtId="0" fontId="88" fillId="52" borderId="0" applyNumberFormat="0" applyBorder="0" applyAlignment="0" applyProtection="0"/>
    <xf numFmtId="0" fontId="88" fillId="53" borderId="0" applyNumberFormat="0" applyBorder="0" applyAlignment="0" applyProtection="0"/>
    <xf numFmtId="0" fontId="88" fillId="0" borderId="0"/>
    <xf numFmtId="0" fontId="88" fillId="30" borderId="24" applyNumberFormat="0" applyFont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4" borderId="0" applyNumberFormat="0" applyBorder="0" applyAlignment="0" applyProtection="0"/>
    <xf numFmtId="0" fontId="88" fillId="45" borderId="0" applyNumberFormat="0" applyBorder="0" applyAlignment="0" applyProtection="0"/>
    <xf numFmtId="0" fontId="88" fillId="48" borderId="0" applyNumberFormat="0" applyBorder="0" applyAlignment="0" applyProtection="0"/>
    <xf numFmtId="0" fontId="88" fillId="49" borderId="0" applyNumberFormat="0" applyBorder="0" applyAlignment="0" applyProtection="0"/>
    <xf numFmtId="0" fontId="88" fillId="52" borderId="0" applyNumberFormat="0" applyBorder="0" applyAlignment="0" applyProtection="0"/>
    <xf numFmtId="0" fontId="88" fillId="53" borderId="0" applyNumberFormat="0" applyBorder="0" applyAlignment="0" applyProtection="0"/>
    <xf numFmtId="0" fontId="88" fillId="0" borderId="0"/>
    <xf numFmtId="0" fontId="88" fillId="30" borderId="24" applyNumberFormat="0" applyFont="0" applyAlignment="0" applyProtection="0"/>
    <xf numFmtId="0" fontId="88" fillId="0" borderId="0"/>
    <xf numFmtId="0" fontId="88" fillId="0" borderId="0"/>
    <xf numFmtId="0" fontId="87" fillId="0" borderId="0"/>
    <xf numFmtId="0" fontId="87" fillId="30" borderId="24" applyNumberFormat="0" applyFont="0" applyAlignment="0" applyProtection="0"/>
    <xf numFmtId="0" fontId="87" fillId="32" borderId="0" applyNumberFormat="0" applyBorder="0" applyAlignment="0" applyProtection="0"/>
    <xf numFmtId="0" fontId="87" fillId="33" borderId="0" applyNumberFormat="0" applyBorder="0" applyAlignment="0" applyProtection="0"/>
    <xf numFmtId="0" fontId="87" fillId="36" borderId="0" applyNumberFormat="0" applyBorder="0" applyAlignment="0" applyProtection="0"/>
    <xf numFmtId="0" fontId="87" fillId="37" borderId="0" applyNumberFormat="0" applyBorder="0" applyAlignment="0" applyProtection="0"/>
    <xf numFmtId="0" fontId="87" fillId="40" borderId="0" applyNumberFormat="0" applyBorder="0" applyAlignment="0" applyProtection="0"/>
    <xf numFmtId="0" fontId="87" fillId="41" borderId="0" applyNumberFormat="0" applyBorder="0" applyAlignment="0" applyProtection="0"/>
    <xf numFmtId="0" fontId="87" fillId="44" borderId="0" applyNumberFormat="0" applyBorder="0" applyAlignment="0" applyProtection="0"/>
    <xf numFmtId="0" fontId="87" fillId="45" borderId="0" applyNumberFormat="0" applyBorder="0" applyAlignment="0" applyProtection="0"/>
    <xf numFmtId="0" fontId="87" fillId="48" borderId="0" applyNumberFormat="0" applyBorder="0" applyAlignment="0" applyProtection="0"/>
    <xf numFmtId="0" fontId="87" fillId="49" borderId="0" applyNumberFormat="0" applyBorder="0" applyAlignment="0" applyProtection="0"/>
    <xf numFmtId="0" fontId="87" fillId="52" borderId="0" applyNumberFormat="0" applyBorder="0" applyAlignment="0" applyProtection="0"/>
    <xf numFmtId="0" fontId="87" fillId="53" borderId="0" applyNumberFormat="0" applyBorder="0" applyAlignment="0" applyProtection="0"/>
    <xf numFmtId="0" fontId="87" fillId="0" borderId="0"/>
    <xf numFmtId="0" fontId="87" fillId="30" borderId="24" applyNumberFormat="0" applyFont="0" applyAlignment="0" applyProtection="0"/>
    <xf numFmtId="0" fontId="87" fillId="32" borderId="0" applyNumberFormat="0" applyBorder="0" applyAlignment="0" applyProtection="0"/>
    <xf numFmtId="0" fontId="87" fillId="33" borderId="0" applyNumberFormat="0" applyBorder="0" applyAlignment="0" applyProtection="0"/>
    <xf numFmtId="0" fontId="87" fillId="36" borderId="0" applyNumberFormat="0" applyBorder="0" applyAlignment="0" applyProtection="0"/>
    <xf numFmtId="0" fontId="87" fillId="37" borderId="0" applyNumberFormat="0" applyBorder="0" applyAlignment="0" applyProtection="0"/>
    <xf numFmtId="0" fontId="87" fillId="40" borderId="0" applyNumberFormat="0" applyBorder="0" applyAlignment="0" applyProtection="0"/>
    <xf numFmtId="0" fontId="87" fillId="41" borderId="0" applyNumberFormat="0" applyBorder="0" applyAlignment="0" applyProtection="0"/>
    <xf numFmtId="0" fontId="87" fillId="44" borderId="0" applyNumberFormat="0" applyBorder="0" applyAlignment="0" applyProtection="0"/>
    <xf numFmtId="0" fontId="87" fillId="45" borderId="0" applyNumberFormat="0" applyBorder="0" applyAlignment="0" applyProtection="0"/>
    <xf numFmtId="0" fontId="87" fillId="48" borderId="0" applyNumberFormat="0" applyBorder="0" applyAlignment="0" applyProtection="0"/>
    <xf numFmtId="0" fontId="87" fillId="49" borderId="0" applyNumberFormat="0" applyBorder="0" applyAlignment="0" applyProtection="0"/>
    <xf numFmtId="0" fontId="87" fillId="52" borderId="0" applyNumberFormat="0" applyBorder="0" applyAlignment="0" applyProtection="0"/>
    <xf numFmtId="0" fontId="87" fillId="53" borderId="0" applyNumberFormat="0" applyBorder="0" applyAlignment="0" applyProtection="0"/>
    <xf numFmtId="0" fontId="87" fillId="0" borderId="0"/>
    <xf numFmtId="0" fontId="87" fillId="30" borderId="24" applyNumberFormat="0" applyFont="0" applyAlignment="0" applyProtection="0"/>
    <xf numFmtId="0" fontId="87" fillId="32" borderId="0" applyNumberFormat="0" applyBorder="0" applyAlignment="0" applyProtection="0"/>
    <xf numFmtId="0" fontId="87" fillId="33" borderId="0" applyNumberFormat="0" applyBorder="0" applyAlignment="0" applyProtection="0"/>
    <xf numFmtId="0" fontId="87" fillId="36" borderId="0" applyNumberFormat="0" applyBorder="0" applyAlignment="0" applyProtection="0"/>
    <xf numFmtId="0" fontId="87" fillId="37" borderId="0" applyNumberFormat="0" applyBorder="0" applyAlignment="0" applyProtection="0"/>
    <xf numFmtId="0" fontId="87" fillId="40" borderId="0" applyNumberFormat="0" applyBorder="0" applyAlignment="0" applyProtection="0"/>
    <xf numFmtId="0" fontId="87" fillId="41" borderId="0" applyNumberFormat="0" applyBorder="0" applyAlignment="0" applyProtection="0"/>
    <xf numFmtId="0" fontId="87" fillId="44" borderId="0" applyNumberFormat="0" applyBorder="0" applyAlignment="0" applyProtection="0"/>
    <xf numFmtId="0" fontId="87" fillId="45" borderId="0" applyNumberFormat="0" applyBorder="0" applyAlignment="0" applyProtection="0"/>
    <xf numFmtId="0" fontId="87" fillId="48" borderId="0" applyNumberFormat="0" applyBorder="0" applyAlignment="0" applyProtection="0"/>
    <xf numFmtId="0" fontId="87" fillId="49" borderId="0" applyNumberFormat="0" applyBorder="0" applyAlignment="0" applyProtection="0"/>
    <xf numFmtId="0" fontId="87" fillId="52" borderId="0" applyNumberFormat="0" applyBorder="0" applyAlignment="0" applyProtection="0"/>
    <xf numFmtId="0" fontId="87" fillId="53" borderId="0" applyNumberFormat="0" applyBorder="0" applyAlignment="0" applyProtection="0"/>
    <xf numFmtId="0" fontId="87" fillId="0" borderId="0"/>
    <xf numFmtId="0" fontId="87" fillId="30" borderId="24" applyNumberFormat="0" applyFont="0" applyAlignment="0" applyProtection="0"/>
    <xf numFmtId="0" fontId="87" fillId="32" borderId="0" applyNumberFormat="0" applyBorder="0" applyAlignment="0" applyProtection="0"/>
    <xf numFmtId="0" fontId="87" fillId="33" borderId="0" applyNumberFormat="0" applyBorder="0" applyAlignment="0" applyProtection="0"/>
    <xf numFmtId="0" fontId="87" fillId="36" borderId="0" applyNumberFormat="0" applyBorder="0" applyAlignment="0" applyProtection="0"/>
    <xf numFmtId="0" fontId="87" fillId="37" borderId="0" applyNumberFormat="0" applyBorder="0" applyAlignment="0" applyProtection="0"/>
    <xf numFmtId="0" fontId="87" fillId="40" borderId="0" applyNumberFormat="0" applyBorder="0" applyAlignment="0" applyProtection="0"/>
    <xf numFmtId="0" fontId="87" fillId="41" borderId="0" applyNumberFormat="0" applyBorder="0" applyAlignment="0" applyProtection="0"/>
    <xf numFmtId="0" fontId="87" fillId="44" borderId="0" applyNumberFormat="0" applyBorder="0" applyAlignment="0" applyProtection="0"/>
    <xf numFmtId="0" fontId="87" fillId="45" borderId="0" applyNumberFormat="0" applyBorder="0" applyAlignment="0" applyProtection="0"/>
    <xf numFmtId="0" fontId="87" fillId="48" borderId="0" applyNumberFormat="0" applyBorder="0" applyAlignment="0" applyProtection="0"/>
    <xf numFmtId="0" fontId="87" fillId="49" borderId="0" applyNumberFormat="0" applyBorder="0" applyAlignment="0" applyProtection="0"/>
    <xf numFmtId="0" fontId="87" fillId="52" borderId="0" applyNumberFormat="0" applyBorder="0" applyAlignment="0" applyProtection="0"/>
    <xf numFmtId="0" fontId="87" fillId="53" borderId="0" applyNumberFormat="0" applyBorder="0" applyAlignment="0" applyProtection="0"/>
    <xf numFmtId="0" fontId="87" fillId="0" borderId="0"/>
    <xf numFmtId="0" fontId="87" fillId="30" borderId="24" applyNumberFormat="0" applyFont="0" applyAlignment="0" applyProtection="0"/>
    <xf numFmtId="0" fontId="87" fillId="32" borderId="0" applyNumberFormat="0" applyBorder="0" applyAlignment="0" applyProtection="0"/>
    <xf numFmtId="0" fontId="87" fillId="33" borderId="0" applyNumberFormat="0" applyBorder="0" applyAlignment="0" applyProtection="0"/>
    <xf numFmtId="0" fontId="87" fillId="36" borderId="0" applyNumberFormat="0" applyBorder="0" applyAlignment="0" applyProtection="0"/>
    <xf numFmtId="0" fontId="87" fillId="37" borderId="0" applyNumberFormat="0" applyBorder="0" applyAlignment="0" applyProtection="0"/>
    <xf numFmtId="0" fontId="87" fillId="40" borderId="0" applyNumberFormat="0" applyBorder="0" applyAlignment="0" applyProtection="0"/>
    <xf numFmtId="0" fontId="87" fillId="41" borderId="0" applyNumberFormat="0" applyBorder="0" applyAlignment="0" applyProtection="0"/>
    <xf numFmtId="0" fontId="87" fillId="44" borderId="0" applyNumberFormat="0" applyBorder="0" applyAlignment="0" applyProtection="0"/>
    <xf numFmtId="0" fontId="87" fillId="45" borderId="0" applyNumberFormat="0" applyBorder="0" applyAlignment="0" applyProtection="0"/>
    <xf numFmtId="0" fontId="87" fillId="48" borderId="0" applyNumberFormat="0" applyBorder="0" applyAlignment="0" applyProtection="0"/>
    <xf numFmtId="0" fontId="87" fillId="49" borderId="0" applyNumberFormat="0" applyBorder="0" applyAlignment="0" applyProtection="0"/>
    <xf numFmtId="0" fontId="87" fillId="52" borderId="0" applyNumberFormat="0" applyBorder="0" applyAlignment="0" applyProtection="0"/>
    <xf numFmtId="0" fontId="87" fillId="53" borderId="0" applyNumberFormat="0" applyBorder="0" applyAlignment="0" applyProtection="0"/>
    <xf numFmtId="0" fontId="87" fillId="0" borderId="0"/>
    <xf numFmtId="0" fontId="87" fillId="30" borderId="24" applyNumberFormat="0" applyFont="0" applyAlignment="0" applyProtection="0"/>
    <xf numFmtId="0" fontId="87" fillId="0" borderId="0"/>
    <xf numFmtId="0" fontId="87" fillId="0" borderId="0"/>
    <xf numFmtId="0" fontId="86" fillId="0" borderId="0"/>
    <xf numFmtId="0" fontId="86" fillId="30" borderId="24" applyNumberFormat="0" applyFont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  <xf numFmtId="0" fontId="86" fillId="36" borderId="0" applyNumberFormat="0" applyBorder="0" applyAlignment="0" applyProtection="0"/>
    <xf numFmtId="0" fontId="86" fillId="37" borderId="0" applyNumberFormat="0" applyBorder="0" applyAlignment="0" applyProtection="0"/>
    <xf numFmtId="0" fontId="86" fillId="40" borderId="0" applyNumberFormat="0" applyBorder="0" applyAlignment="0" applyProtection="0"/>
    <xf numFmtId="0" fontId="86" fillId="41" borderId="0" applyNumberFormat="0" applyBorder="0" applyAlignment="0" applyProtection="0"/>
    <xf numFmtId="0" fontId="86" fillId="44" borderId="0" applyNumberFormat="0" applyBorder="0" applyAlignment="0" applyProtection="0"/>
    <xf numFmtId="0" fontId="86" fillId="45" borderId="0" applyNumberFormat="0" applyBorder="0" applyAlignment="0" applyProtection="0"/>
    <xf numFmtId="0" fontId="86" fillId="48" borderId="0" applyNumberFormat="0" applyBorder="0" applyAlignment="0" applyProtection="0"/>
    <xf numFmtId="0" fontId="86" fillId="49" borderId="0" applyNumberFormat="0" applyBorder="0" applyAlignment="0" applyProtection="0"/>
    <xf numFmtId="0" fontId="86" fillId="52" borderId="0" applyNumberFormat="0" applyBorder="0" applyAlignment="0" applyProtection="0"/>
    <xf numFmtId="0" fontId="86" fillId="53" borderId="0" applyNumberFormat="0" applyBorder="0" applyAlignment="0" applyProtection="0"/>
    <xf numFmtId="0" fontId="86" fillId="0" borderId="0"/>
    <xf numFmtId="0" fontId="86" fillId="30" borderId="24" applyNumberFormat="0" applyFont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  <xf numFmtId="0" fontId="86" fillId="36" borderId="0" applyNumberFormat="0" applyBorder="0" applyAlignment="0" applyProtection="0"/>
    <xf numFmtId="0" fontId="86" fillId="37" borderId="0" applyNumberFormat="0" applyBorder="0" applyAlignment="0" applyProtection="0"/>
    <xf numFmtId="0" fontId="86" fillId="40" borderId="0" applyNumberFormat="0" applyBorder="0" applyAlignment="0" applyProtection="0"/>
    <xf numFmtId="0" fontId="86" fillId="41" borderId="0" applyNumberFormat="0" applyBorder="0" applyAlignment="0" applyProtection="0"/>
    <xf numFmtId="0" fontId="86" fillId="44" borderId="0" applyNumberFormat="0" applyBorder="0" applyAlignment="0" applyProtection="0"/>
    <xf numFmtId="0" fontId="86" fillId="45" borderId="0" applyNumberFormat="0" applyBorder="0" applyAlignment="0" applyProtection="0"/>
    <xf numFmtId="0" fontId="86" fillId="48" borderId="0" applyNumberFormat="0" applyBorder="0" applyAlignment="0" applyProtection="0"/>
    <xf numFmtId="0" fontId="86" fillId="49" borderId="0" applyNumberFormat="0" applyBorder="0" applyAlignment="0" applyProtection="0"/>
    <xf numFmtId="0" fontId="86" fillId="52" borderId="0" applyNumberFormat="0" applyBorder="0" applyAlignment="0" applyProtection="0"/>
    <xf numFmtId="0" fontId="86" fillId="53" borderId="0" applyNumberFormat="0" applyBorder="0" applyAlignment="0" applyProtection="0"/>
    <xf numFmtId="0" fontId="86" fillId="0" borderId="0"/>
    <xf numFmtId="0" fontId="86" fillId="30" borderId="24" applyNumberFormat="0" applyFont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  <xf numFmtId="0" fontId="86" fillId="36" borderId="0" applyNumberFormat="0" applyBorder="0" applyAlignment="0" applyProtection="0"/>
    <xf numFmtId="0" fontId="86" fillId="37" borderId="0" applyNumberFormat="0" applyBorder="0" applyAlignment="0" applyProtection="0"/>
    <xf numFmtId="0" fontId="86" fillId="40" borderId="0" applyNumberFormat="0" applyBorder="0" applyAlignment="0" applyProtection="0"/>
    <xf numFmtId="0" fontId="86" fillId="41" borderId="0" applyNumberFormat="0" applyBorder="0" applyAlignment="0" applyProtection="0"/>
    <xf numFmtId="0" fontId="86" fillId="44" borderId="0" applyNumberFormat="0" applyBorder="0" applyAlignment="0" applyProtection="0"/>
    <xf numFmtId="0" fontId="86" fillId="45" borderId="0" applyNumberFormat="0" applyBorder="0" applyAlignment="0" applyProtection="0"/>
    <xf numFmtId="0" fontId="86" fillId="48" borderId="0" applyNumberFormat="0" applyBorder="0" applyAlignment="0" applyProtection="0"/>
    <xf numFmtId="0" fontId="86" fillId="49" borderId="0" applyNumberFormat="0" applyBorder="0" applyAlignment="0" applyProtection="0"/>
    <xf numFmtId="0" fontId="86" fillId="52" borderId="0" applyNumberFormat="0" applyBorder="0" applyAlignment="0" applyProtection="0"/>
    <xf numFmtId="0" fontId="86" fillId="53" borderId="0" applyNumberFormat="0" applyBorder="0" applyAlignment="0" applyProtection="0"/>
    <xf numFmtId="0" fontId="86" fillId="0" borderId="0"/>
    <xf numFmtId="0" fontId="86" fillId="30" borderId="24" applyNumberFormat="0" applyFont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  <xf numFmtId="0" fontId="86" fillId="36" borderId="0" applyNumberFormat="0" applyBorder="0" applyAlignment="0" applyProtection="0"/>
    <xf numFmtId="0" fontId="86" fillId="37" borderId="0" applyNumberFormat="0" applyBorder="0" applyAlignment="0" applyProtection="0"/>
    <xf numFmtId="0" fontId="86" fillId="40" borderId="0" applyNumberFormat="0" applyBorder="0" applyAlignment="0" applyProtection="0"/>
    <xf numFmtId="0" fontId="86" fillId="41" borderId="0" applyNumberFormat="0" applyBorder="0" applyAlignment="0" applyProtection="0"/>
    <xf numFmtId="0" fontId="86" fillId="44" borderId="0" applyNumberFormat="0" applyBorder="0" applyAlignment="0" applyProtection="0"/>
    <xf numFmtId="0" fontId="86" fillId="45" borderId="0" applyNumberFormat="0" applyBorder="0" applyAlignment="0" applyProtection="0"/>
    <xf numFmtId="0" fontId="86" fillId="48" borderId="0" applyNumberFormat="0" applyBorder="0" applyAlignment="0" applyProtection="0"/>
    <xf numFmtId="0" fontId="86" fillId="49" borderId="0" applyNumberFormat="0" applyBorder="0" applyAlignment="0" applyProtection="0"/>
    <xf numFmtId="0" fontId="86" fillId="52" borderId="0" applyNumberFormat="0" applyBorder="0" applyAlignment="0" applyProtection="0"/>
    <xf numFmtId="0" fontId="86" fillId="53" borderId="0" applyNumberFormat="0" applyBorder="0" applyAlignment="0" applyProtection="0"/>
    <xf numFmtId="0" fontId="86" fillId="0" borderId="0"/>
    <xf numFmtId="0" fontId="86" fillId="30" borderId="24" applyNumberFormat="0" applyFont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  <xf numFmtId="0" fontId="86" fillId="36" borderId="0" applyNumberFormat="0" applyBorder="0" applyAlignment="0" applyProtection="0"/>
    <xf numFmtId="0" fontId="86" fillId="37" borderId="0" applyNumberFormat="0" applyBorder="0" applyAlignment="0" applyProtection="0"/>
    <xf numFmtId="0" fontId="86" fillId="40" borderId="0" applyNumberFormat="0" applyBorder="0" applyAlignment="0" applyProtection="0"/>
    <xf numFmtId="0" fontId="86" fillId="41" borderId="0" applyNumberFormat="0" applyBorder="0" applyAlignment="0" applyProtection="0"/>
    <xf numFmtId="0" fontId="86" fillId="44" borderId="0" applyNumberFormat="0" applyBorder="0" applyAlignment="0" applyProtection="0"/>
    <xf numFmtId="0" fontId="86" fillId="45" borderId="0" applyNumberFormat="0" applyBorder="0" applyAlignment="0" applyProtection="0"/>
    <xf numFmtId="0" fontId="86" fillId="48" borderId="0" applyNumberFormat="0" applyBorder="0" applyAlignment="0" applyProtection="0"/>
    <xf numFmtId="0" fontId="86" fillId="49" borderId="0" applyNumberFormat="0" applyBorder="0" applyAlignment="0" applyProtection="0"/>
    <xf numFmtId="0" fontId="86" fillId="52" borderId="0" applyNumberFormat="0" applyBorder="0" applyAlignment="0" applyProtection="0"/>
    <xf numFmtId="0" fontId="86" fillId="53" borderId="0" applyNumberFormat="0" applyBorder="0" applyAlignment="0" applyProtection="0"/>
    <xf numFmtId="0" fontId="86" fillId="0" borderId="0"/>
    <xf numFmtId="0" fontId="86" fillId="30" borderId="24" applyNumberFormat="0" applyFont="0" applyAlignment="0" applyProtection="0"/>
    <xf numFmtId="0" fontId="86" fillId="0" borderId="0"/>
    <xf numFmtId="0" fontId="86" fillId="0" borderId="0"/>
    <xf numFmtId="0" fontId="85" fillId="0" borderId="0"/>
    <xf numFmtId="0" fontId="85" fillId="30" borderId="24" applyNumberFormat="0" applyFont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4" borderId="0" applyNumberFormat="0" applyBorder="0" applyAlignment="0" applyProtection="0"/>
    <xf numFmtId="0" fontId="85" fillId="45" borderId="0" applyNumberFormat="0" applyBorder="0" applyAlignment="0" applyProtection="0"/>
    <xf numFmtId="0" fontId="85" fillId="48" borderId="0" applyNumberFormat="0" applyBorder="0" applyAlignment="0" applyProtection="0"/>
    <xf numFmtId="0" fontId="85" fillId="49" borderId="0" applyNumberFormat="0" applyBorder="0" applyAlignment="0" applyProtection="0"/>
    <xf numFmtId="0" fontId="85" fillId="52" borderId="0" applyNumberFormat="0" applyBorder="0" applyAlignment="0" applyProtection="0"/>
    <xf numFmtId="0" fontId="85" fillId="53" borderId="0" applyNumberFormat="0" applyBorder="0" applyAlignment="0" applyProtection="0"/>
    <xf numFmtId="0" fontId="85" fillId="0" borderId="0"/>
    <xf numFmtId="0" fontId="85" fillId="30" borderId="24" applyNumberFormat="0" applyFont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4" borderId="0" applyNumberFormat="0" applyBorder="0" applyAlignment="0" applyProtection="0"/>
    <xf numFmtId="0" fontId="85" fillId="45" borderId="0" applyNumberFormat="0" applyBorder="0" applyAlignment="0" applyProtection="0"/>
    <xf numFmtId="0" fontId="85" fillId="48" borderId="0" applyNumberFormat="0" applyBorder="0" applyAlignment="0" applyProtection="0"/>
    <xf numFmtId="0" fontId="85" fillId="49" borderId="0" applyNumberFormat="0" applyBorder="0" applyAlignment="0" applyProtection="0"/>
    <xf numFmtId="0" fontId="85" fillId="52" borderId="0" applyNumberFormat="0" applyBorder="0" applyAlignment="0" applyProtection="0"/>
    <xf numFmtId="0" fontId="85" fillId="53" borderId="0" applyNumberFormat="0" applyBorder="0" applyAlignment="0" applyProtection="0"/>
    <xf numFmtId="0" fontId="85" fillId="0" borderId="0"/>
    <xf numFmtId="0" fontId="85" fillId="30" borderId="24" applyNumberFormat="0" applyFont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4" borderId="0" applyNumberFormat="0" applyBorder="0" applyAlignment="0" applyProtection="0"/>
    <xf numFmtId="0" fontId="85" fillId="45" borderId="0" applyNumberFormat="0" applyBorder="0" applyAlignment="0" applyProtection="0"/>
    <xf numFmtId="0" fontId="85" fillId="48" borderId="0" applyNumberFormat="0" applyBorder="0" applyAlignment="0" applyProtection="0"/>
    <xf numFmtId="0" fontId="85" fillId="49" borderId="0" applyNumberFormat="0" applyBorder="0" applyAlignment="0" applyProtection="0"/>
    <xf numFmtId="0" fontId="85" fillId="52" borderId="0" applyNumberFormat="0" applyBorder="0" applyAlignment="0" applyProtection="0"/>
    <xf numFmtId="0" fontId="85" fillId="53" borderId="0" applyNumberFormat="0" applyBorder="0" applyAlignment="0" applyProtection="0"/>
    <xf numFmtId="0" fontId="85" fillId="0" borderId="0"/>
    <xf numFmtId="0" fontId="85" fillId="30" borderId="24" applyNumberFormat="0" applyFont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4" borderId="0" applyNumberFormat="0" applyBorder="0" applyAlignment="0" applyProtection="0"/>
    <xf numFmtId="0" fontId="85" fillId="45" borderId="0" applyNumberFormat="0" applyBorder="0" applyAlignment="0" applyProtection="0"/>
    <xf numFmtId="0" fontId="85" fillId="48" borderId="0" applyNumberFormat="0" applyBorder="0" applyAlignment="0" applyProtection="0"/>
    <xf numFmtId="0" fontId="85" fillId="49" borderId="0" applyNumberFormat="0" applyBorder="0" applyAlignment="0" applyProtection="0"/>
    <xf numFmtId="0" fontId="85" fillId="52" borderId="0" applyNumberFormat="0" applyBorder="0" applyAlignment="0" applyProtection="0"/>
    <xf numFmtId="0" fontId="85" fillId="53" borderId="0" applyNumberFormat="0" applyBorder="0" applyAlignment="0" applyProtection="0"/>
    <xf numFmtId="0" fontId="85" fillId="0" borderId="0"/>
    <xf numFmtId="0" fontId="85" fillId="30" borderId="24" applyNumberFormat="0" applyFont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4" borderId="0" applyNumberFormat="0" applyBorder="0" applyAlignment="0" applyProtection="0"/>
    <xf numFmtId="0" fontId="85" fillId="45" borderId="0" applyNumberFormat="0" applyBorder="0" applyAlignment="0" applyProtection="0"/>
    <xf numFmtId="0" fontId="85" fillId="48" borderId="0" applyNumberFormat="0" applyBorder="0" applyAlignment="0" applyProtection="0"/>
    <xf numFmtId="0" fontId="85" fillId="49" borderId="0" applyNumberFormat="0" applyBorder="0" applyAlignment="0" applyProtection="0"/>
    <xf numFmtId="0" fontId="85" fillId="52" borderId="0" applyNumberFormat="0" applyBorder="0" applyAlignment="0" applyProtection="0"/>
    <xf numFmtId="0" fontId="85" fillId="53" borderId="0" applyNumberFormat="0" applyBorder="0" applyAlignment="0" applyProtection="0"/>
    <xf numFmtId="0" fontId="85" fillId="0" borderId="0"/>
    <xf numFmtId="0" fontId="85" fillId="30" borderId="24" applyNumberFormat="0" applyFont="0" applyAlignment="0" applyProtection="0"/>
    <xf numFmtId="0" fontId="85" fillId="0" borderId="0"/>
    <xf numFmtId="0" fontId="85" fillId="0" borderId="0"/>
    <xf numFmtId="0" fontId="84" fillId="0" borderId="0"/>
    <xf numFmtId="0" fontId="84" fillId="30" borderId="24" applyNumberFormat="0" applyFont="0" applyAlignment="0" applyProtection="0"/>
    <xf numFmtId="0" fontId="84" fillId="32" borderId="0" applyNumberFormat="0" applyBorder="0" applyAlignment="0" applyProtection="0"/>
    <xf numFmtId="0" fontId="84" fillId="33" borderId="0" applyNumberFormat="0" applyBorder="0" applyAlignment="0" applyProtection="0"/>
    <xf numFmtId="0" fontId="84" fillId="36" borderId="0" applyNumberFormat="0" applyBorder="0" applyAlignment="0" applyProtection="0"/>
    <xf numFmtId="0" fontId="84" fillId="37" borderId="0" applyNumberFormat="0" applyBorder="0" applyAlignment="0" applyProtection="0"/>
    <xf numFmtId="0" fontId="84" fillId="40" borderId="0" applyNumberFormat="0" applyBorder="0" applyAlignment="0" applyProtection="0"/>
    <xf numFmtId="0" fontId="84" fillId="41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8" borderId="0" applyNumberFormat="0" applyBorder="0" applyAlignment="0" applyProtection="0"/>
    <xf numFmtId="0" fontId="84" fillId="49" borderId="0" applyNumberFormat="0" applyBorder="0" applyAlignment="0" applyProtection="0"/>
    <xf numFmtId="0" fontId="84" fillId="52" borderId="0" applyNumberFormat="0" applyBorder="0" applyAlignment="0" applyProtection="0"/>
    <xf numFmtId="0" fontId="84" fillId="53" borderId="0" applyNumberFormat="0" applyBorder="0" applyAlignment="0" applyProtection="0"/>
    <xf numFmtId="0" fontId="84" fillId="0" borderId="0"/>
    <xf numFmtId="0" fontId="84" fillId="30" borderId="24" applyNumberFormat="0" applyFont="0" applyAlignment="0" applyProtection="0"/>
    <xf numFmtId="0" fontId="84" fillId="32" borderId="0" applyNumberFormat="0" applyBorder="0" applyAlignment="0" applyProtection="0"/>
    <xf numFmtId="0" fontId="84" fillId="33" borderId="0" applyNumberFormat="0" applyBorder="0" applyAlignment="0" applyProtection="0"/>
    <xf numFmtId="0" fontId="84" fillId="36" borderId="0" applyNumberFormat="0" applyBorder="0" applyAlignment="0" applyProtection="0"/>
    <xf numFmtId="0" fontId="84" fillId="37" borderId="0" applyNumberFormat="0" applyBorder="0" applyAlignment="0" applyProtection="0"/>
    <xf numFmtId="0" fontId="84" fillId="40" borderId="0" applyNumberFormat="0" applyBorder="0" applyAlignment="0" applyProtection="0"/>
    <xf numFmtId="0" fontId="84" fillId="41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8" borderId="0" applyNumberFormat="0" applyBorder="0" applyAlignment="0" applyProtection="0"/>
    <xf numFmtId="0" fontId="84" fillId="49" borderId="0" applyNumberFormat="0" applyBorder="0" applyAlignment="0" applyProtection="0"/>
    <xf numFmtId="0" fontId="84" fillId="52" borderId="0" applyNumberFormat="0" applyBorder="0" applyAlignment="0" applyProtection="0"/>
    <xf numFmtId="0" fontId="84" fillId="53" borderId="0" applyNumberFormat="0" applyBorder="0" applyAlignment="0" applyProtection="0"/>
    <xf numFmtId="0" fontId="84" fillId="0" borderId="0"/>
    <xf numFmtId="0" fontId="84" fillId="30" borderId="24" applyNumberFormat="0" applyFont="0" applyAlignment="0" applyProtection="0"/>
    <xf numFmtId="0" fontId="84" fillId="32" borderId="0" applyNumberFormat="0" applyBorder="0" applyAlignment="0" applyProtection="0"/>
    <xf numFmtId="0" fontId="84" fillId="33" borderId="0" applyNumberFormat="0" applyBorder="0" applyAlignment="0" applyProtection="0"/>
    <xf numFmtId="0" fontId="84" fillId="36" borderId="0" applyNumberFormat="0" applyBorder="0" applyAlignment="0" applyProtection="0"/>
    <xf numFmtId="0" fontId="84" fillId="37" borderId="0" applyNumberFormat="0" applyBorder="0" applyAlignment="0" applyProtection="0"/>
    <xf numFmtId="0" fontId="84" fillId="40" borderId="0" applyNumberFormat="0" applyBorder="0" applyAlignment="0" applyProtection="0"/>
    <xf numFmtId="0" fontId="84" fillId="41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8" borderId="0" applyNumberFormat="0" applyBorder="0" applyAlignment="0" applyProtection="0"/>
    <xf numFmtId="0" fontId="84" fillId="49" borderId="0" applyNumberFormat="0" applyBorder="0" applyAlignment="0" applyProtection="0"/>
    <xf numFmtId="0" fontId="84" fillId="52" borderId="0" applyNumberFormat="0" applyBorder="0" applyAlignment="0" applyProtection="0"/>
    <xf numFmtId="0" fontId="84" fillId="53" borderId="0" applyNumberFormat="0" applyBorder="0" applyAlignment="0" applyProtection="0"/>
    <xf numFmtId="0" fontId="84" fillId="0" borderId="0"/>
    <xf numFmtId="0" fontId="84" fillId="30" borderId="24" applyNumberFormat="0" applyFont="0" applyAlignment="0" applyProtection="0"/>
    <xf numFmtId="0" fontId="84" fillId="32" borderId="0" applyNumberFormat="0" applyBorder="0" applyAlignment="0" applyProtection="0"/>
    <xf numFmtId="0" fontId="84" fillId="33" borderId="0" applyNumberFormat="0" applyBorder="0" applyAlignment="0" applyProtection="0"/>
    <xf numFmtId="0" fontId="84" fillId="36" borderId="0" applyNumberFormat="0" applyBorder="0" applyAlignment="0" applyProtection="0"/>
    <xf numFmtId="0" fontId="84" fillId="37" borderId="0" applyNumberFormat="0" applyBorder="0" applyAlignment="0" applyProtection="0"/>
    <xf numFmtId="0" fontId="84" fillId="40" borderId="0" applyNumberFormat="0" applyBorder="0" applyAlignment="0" applyProtection="0"/>
    <xf numFmtId="0" fontId="84" fillId="41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8" borderId="0" applyNumberFormat="0" applyBorder="0" applyAlignment="0" applyProtection="0"/>
    <xf numFmtId="0" fontId="84" fillId="49" borderId="0" applyNumberFormat="0" applyBorder="0" applyAlignment="0" applyProtection="0"/>
    <xf numFmtId="0" fontId="84" fillId="52" borderId="0" applyNumberFormat="0" applyBorder="0" applyAlignment="0" applyProtection="0"/>
    <xf numFmtId="0" fontId="84" fillId="53" borderId="0" applyNumberFormat="0" applyBorder="0" applyAlignment="0" applyProtection="0"/>
    <xf numFmtId="0" fontId="84" fillId="0" borderId="0"/>
    <xf numFmtId="0" fontId="84" fillId="30" borderId="24" applyNumberFormat="0" applyFont="0" applyAlignment="0" applyProtection="0"/>
    <xf numFmtId="0" fontId="84" fillId="32" borderId="0" applyNumberFormat="0" applyBorder="0" applyAlignment="0" applyProtection="0"/>
    <xf numFmtId="0" fontId="84" fillId="33" borderId="0" applyNumberFormat="0" applyBorder="0" applyAlignment="0" applyProtection="0"/>
    <xf numFmtId="0" fontId="84" fillId="36" borderId="0" applyNumberFormat="0" applyBorder="0" applyAlignment="0" applyProtection="0"/>
    <xf numFmtId="0" fontId="84" fillId="37" borderId="0" applyNumberFormat="0" applyBorder="0" applyAlignment="0" applyProtection="0"/>
    <xf numFmtId="0" fontId="84" fillId="40" borderId="0" applyNumberFormat="0" applyBorder="0" applyAlignment="0" applyProtection="0"/>
    <xf numFmtId="0" fontId="84" fillId="41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8" borderId="0" applyNumberFormat="0" applyBorder="0" applyAlignment="0" applyProtection="0"/>
    <xf numFmtId="0" fontId="84" fillId="49" borderId="0" applyNumberFormat="0" applyBorder="0" applyAlignment="0" applyProtection="0"/>
    <xf numFmtId="0" fontId="84" fillId="52" borderId="0" applyNumberFormat="0" applyBorder="0" applyAlignment="0" applyProtection="0"/>
    <xf numFmtId="0" fontId="84" fillId="53" borderId="0" applyNumberFormat="0" applyBorder="0" applyAlignment="0" applyProtection="0"/>
    <xf numFmtId="0" fontId="84" fillId="0" borderId="0"/>
    <xf numFmtId="0" fontId="84" fillId="30" borderId="24" applyNumberFormat="0" applyFont="0" applyAlignment="0" applyProtection="0"/>
    <xf numFmtId="0" fontId="84" fillId="0" borderId="0"/>
    <xf numFmtId="0" fontId="84" fillId="0" borderId="0"/>
    <xf numFmtId="0" fontId="83" fillId="0" borderId="0"/>
    <xf numFmtId="0" fontId="83" fillId="30" borderId="24" applyNumberFormat="0" applyFont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  <xf numFmtId="0" fontId="83" fillId="36" borderId="0" applyNumberFormat="0" applyBorder="0" applyAlignment="0" applyProtection="0"/>
    <xf numFmtId="0" fontId="83" fillId="37" borderId="0" applyNumberFormat="0" applyBorder="0" applyAlignment="0" applyProtection="0"/>
    <xf numFmtId="0" fontId="83" fillId="40" borderId="0" applyNumberFormat="0" applyBorder="0" applyAlignment="0" applyProtection="0"/>
    <xf numFmtId="0" fontId="83" fillId="41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8" borderId="0" applyNumberFormat="0" applyBorder="0" applyAlignment="0" applyProtection="0"/>
    <xf numFmtId="0" fontId="83" fillId="49" borderId="0" applyNumberFormat="0" applyBorder="0" applyAlignment="0" applyProtection="0"/>
    <xf numFmtId="0" fontId="83" fillId="52" borderId="0" applyNumberFormat="0" applyBorder="0" applyAlignment="0" applyProtection="0"/>
    <xf numFmtId="0" fontId="83" fillId="53" borderId="0" applyNumberFormat="0" applyBorder="0" applyAlignment="0" applyProtection="0"/>
    <xf numFmtId="0" fontId="83" fillId="0" borderId="0"/>
    <xf numFmtId="0" fontId="83" fillId="30" borderId="24" applyNumberFormat="0" applyFont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  <xf numFmtId="0" fontId="83" fillId="36" borderId="0" applyNumberFormat="0" applyBorder="0" applyAlignment="0" applyProtection="0"/>
    <xf numFmtId="0" fontId="83" fillId="37" borderId="0" applyNumberFormat="0" applyBorder="0" applyAlignment="0" applyProtection="0"/>
    <xf numFmtId="0" fontId="83" fillId="40" borderId="0" applyNumberFormat="0" applyBorder="0" applyAlignment="0" applyProtection="0"/>
    <xf numFmtId="0" fontId="83" fillId="41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8" borderId="0" applyNumberFormat="0" applyBorder="0" applyAlignment="0" applyProtection="0"/>
    <xf numFmtId="0" fontId="83" fillId="49" borderId="0" applyNumberFormat="0" applyBorder="0" applyAlignment="0" applyProtection="0"/>
    <xf numFmtId="0" fontId="83" fillId="52" borderId="0" applyNumberFormat="0" applyBorder="0" applyAlignment="0" applyProtection="0"/>
    <xf numFmtId="0" fontId="83" fillId="53" borderId="0" applyNumberFormat="0" applyBorder="0" applyAlignment="0" applyProtection="0"/>
    <xf numFmtId="0" fontId="83" fillId="0" borderId="0"/>
    <xf numFmtId="0" fontId="83" fillId="30" borderId="24" applyNumberFormat="0" applyFont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  <xf numFmtId="0" fontId="83" fillId="36" borderId="0" applyNumberFormat="0" applyBorder="0" applyAlignment="0" applyProtection="0"/>
    <xf numFmtId="0" fontId="83" fillId="37" borderId="0" applyNumberFormat="0" applyBorder="0" applyAlignment="0" applyProtection="0"/>
    <xf numFmtId="0" fontId="83" fillId="40" borderId="0" applyNumberFormat="0" applyBorder="0" applyAlignment="0" applyProtection="0"/>
    <xf numFmtId="0" fontId="83" fillId="41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8" borderId="0" applyNumberFormat="0" applyBorder="0" applyAlignment="0" applyProtection="0"/>
    <xf numFmtId="0" fontId="83" fillId="49" borderId="0" applyNumberFormat="0" applyBorder="0" applyAlignment="0" applyProtection="0"/>
    <xf numFmtId="0" fontId="83" fillId="52" borderId="0" applyNumberFormat="0" applyBorder="0" applyAlignment="0" applyProtection="0"/>
    <xf numFmtId="0" fontId="83" fillId="53" borderId="0" applyNumberFormat="0" applyBorder="0" applyAlignment="0" applyProtection="0"/>
    <xf numFmtId="0" fontId="83" fillId="0" borderId="0"/>
    <xf numFmtId="0" fontId="83" fillId="30" borderId="24" applyNumberFormat="0" applyFont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  <xf numFmtId="0" fontId="83" fillId="36" borderId="0" applyNumberFormat="0" applyBorder="0" applyAlignment="0" applyProtection="0"/>
    <xf numFmtId="0" fontId="83" fillId="37" borderId="0" applyNumberFormat="0" applyBorder="0" applyAlignment="0" applyProtection="0"/>
    <xf numFmtId="0" fontId="83" fillId="40" borderId="0" applyNumberFormat="0" applyBorder="0" applyAlignment="0" applyProtection="0"/>
    <xf numFmtId="0" fontId="83" fillId="41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8" borderId="0" applyNumberFormat="0" applyBorder="0" applyAlignment="0" applyProtection="0"/>
    <xf numFmtId="0" fontId="83" fillId="49" borderId="0" applyNumberFormat="0" applyBorder="0" applyAlignment="0" applyProtection="0"/>
    <xf numFmtId="0" fontId="83" fillId="52" borderId="0" applyNumberFormat="0" applyBorder="0" applyAlignment="0" applyProtection="0"/>
    <xf numFmtId="0" fontId="83" fillId="53" borderId="0" applyNumberFormat="0" applyBorder="0" applyAlignment="0" applyProtection="0"/>
    <xf numFmtId="0" fontId="83" fillId="0" borderId="0"/>
    <xf numFmtId="0" fontId="83" fillId="30" borderId="24" applyNumberFormat="0" applyFont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  <xf numFmtId="0" fontId="83" fillId="36" borderId="0" applyNumberFormat="0" applyBorder="0" applyAlignment="0" applyProtection="0"/>
    <xf numFmtId="0" fontId="83" fillId="37" borderId="0" applyNumberFormat="0" applyBorder="0" applyAlignment="0" applyProtection="0"/>
    <xf numFmtId="0" fontId="83" fillId="40" borderId="0" applyNumberFormat="0" applyBorder="0" applyAlignment="0" applyProtection="0"/>
    <xf numFmtId="0" fontId="83" fillId="41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8" borderId="0" applyNumberFormat="0" applyBorder="0" applyAlignment="0" applyProtection="0"/>
    <xf numFmtId="0" fontId="83" fillId="49" borderId="0" applyNumberFormat="0" applyBorder="0" applyAlignment="0" applyProtection="0"/>
    <xf numFmtId="0" fontId="83" fillId="52" borderId="0" applyNumberFormat="0" applyBorder="0" applyAlignment="0" applyProtection="0"/>
    <xf numFmtId="0" fontId="83" fillId="53" borderId="0" applyNumberFormat="0" applyBorder="0" applyAlignment="0" applyProtection="0"/>
    <xf numFmtId="0" fontId="83" fillId="0" borderId="0"/>
    <xf numFmtId="0" fontId="83" fillId="30" borderId="24" applyNumberFormat="0" applyFont="0" applyAlignment="0" applyProtection="0"/>
    <xf numFmtId="0" fontId="83" fillId="0" borderId="0"/>
    <xf numFmtId="0" fontId="83" fillId="0" borderId="0"/>
    <xf numFmtId="0" fontId="82" fillId="0" borderId="0"/>
    <xf numFmtId="0" fontId="82" fillId="30" borderId="24" applyNumberFormat="0" applyFont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82" fillId="40" borderId="0" applyNumberFormat="0" applyBorder="0" applyAlignment="0" applyProtection="0"/>
    <xf numFmtId="0" fontId="82" fillId="41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8" borderId="0" applyNumberFormat="0" applyBorder="0" applyAlignment="0" applyProtection="0"/>
    <xf numFmtId="0" fontId="82" fillId="49" borderId="0" applyNumberFormat="0" applyBorder="0" applyAlignment="0" applyProtection="0"/>
    <xf numFmtId="0" fontId="82" fillId="52" borderId="0" applyNumberFormat="0" applyBorder="0" applyAlignment="0" applyProtection="0"/>
    <xf numFmtId="0" fontId="82" fillId="53" borderId="0" applyNumberFormat="0" applyBorder="0" applyAlignment="0" applyProtection="0"/>
    <xf numFmtId="0" fontId="82" fillId="0" borderId="0"/>
    <xf numFmtId="0" fontId="82" fillId="30" borderId="24" applyNumberFormat="0" applyFont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82" fillId="40" borderId="0" applyNumberFormat="0" applyBorder="0" applyAlignment="0" applyProtection="0"/>
    <xf numFmtId="0" fontId="82" fillId="41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8" borderId="0" applyNumberFormat="0" applyBorder="0" applyAlignment="0" applyProtection="0"/>
    <xf numFmtId="0" fontId="82" fillId="49" borderId="0" applyNumberFormat="0" applyBorder="0" applyAlignment="0" applyProtection="0"/>
    <xf numFmtId="0" fontId="82" fillId="52" borderId="0" applyNumberFormat="0" applyBorder="0" applyAlignment="0" applyProtection="0"/>
    <xf numFmtId="0" fontId="82" fillId="53" borderId="0" applyNumberFormat="0" applyBorder="0" applyAlignment="0" applyProtection="0"/>
    <xf numFmtId="0" fontId="82" fillId="0" borderId="0"/>
    <xf numFmtId="0" fontId="82" fillId="30" borderId="24" applyNumberFormat="0" applyFont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82" fillId="40" borderId="0" applyNumberFormat="0" applyBorder="0" applyAlignment="0" applyProtection="0"/>
    <xf numFmtId="0" fontId="82" fillId="41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8" borderId="0" applyNumberFormat="0" applyBorder="0" applyAlignment="0" applyProtection="0"/>
    <xf numFmtId="0" fontId="82" fillId="49" borderId="0" applyNumberFormat="0" applyBorder="0" applyAlignment="0" applyProtection="0"/>
    <xf numFmtId="0" fontId="82" fillId="52" borderId="0" applyNumberFormat="0" applyBorder="0" applyAlignment="0" applyProtection="0"/>
    <xf numFmtId="0" fontId="82" fillId="53" borderId="0" applyNumberFormat="0" applyBorder="0" applyAlignment="0" applyProtection="0"/>
    <xf numFmtId="0" fontId="82" fillId="0" borderId="0"/>
    <xf numFmtId="0" fontId="82" fillId="30" borderId="24" applyNumberFormat="0" applyFont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82" fillId="40" borderId="0" applyNumberFormat="0" applyBorder="0" applyAlignment="0" applyProtection="0"/>
    <xf numFmtId="0" fontId="82" fillId="41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8" borderId="0" applyNumberFormat="0" applyBorder="0" applyAlignment="0" applyProtection="0"/>
    <xf numFmtId="0" fontId="82" fillId="49" borderId="0" applyNumberFormat="0" applyBorder="0" applyAlignment="0" applyProtection="0"/>
    <xf numFmtId="0" fontId="82" fillId="52" borderId="0" applyNumberFormat="0" applyBorder="0" applyAlignment="0" applyProtection="0"/>
    <xf numFmtId="0" fontId="82" fillId="53" borderId="0" applyNumberFormat="0" applyBorder="0" applyAlignment="0" applyProtection="0"/>
    <xf numFmtId="0" fontId="82" fillId="0" borderId="0"/>
    <xf numFmtId="0" fontId="82" fillId="30" borderId="24" applyNumberFormat="0" applyFont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82" fillId="40" borderId="0" applyNumberFormat="0" applyBorder="0" applyAlignment="0" applyProtection="0"/>
    <xf numFmtId="0" fontId="82" fillId="41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8" borderId="0" applyNumberFormat="0" applyBorder="0" applyAlignment="0" applyProtection="0"/>
    <xf numFmtId="0" fontId="82" fillId="49" borderId="0" applyNumberFormat="0" applyBorder="0" applyAlignment="0" applyProtection="0"/>
    <xf numFmtId="0" fontId="82" fillId="52" borderId="0" applyNumberFormat="0" applyBorder="0" applyAlignment="0" applyProtection="0"/>
    <xf numFmtId="0" fontId="82" fillId="53" borderId="0" applyNumberFormat="0" applyBorder="0" applyAlignment="0" applyProtection="0"/>
    <xf numFmtId="0" fontId="82" fillId="0" borderId="0"/>
    <xf numFmtId="0" fontId="82" fillId="30" borderId="24" applyNumberFormat="0" applyFont="0" applyAlignment="0" applyProtection="0"/>
    <xf numFmtId="0" fontId="82" fillId="0" borderId="0"/>
    <xf numFmtId="0" fontId="82" fillId="0" borderId="0"/>
    <xf numFmtId="0" fontId="81" fillId="0" borderId="0"/>
    <xf numFmtId="0" fontId="81" fillId="30" borderId="24" applyNumberFormat="0" applyFont="0" applyAlignment="0" applyProtection="0"/>
    <xf numFmtId="0" fontId="81" fillId="32" borderId="0" applyNumberFormat="0" applyBorder="0" applyAlignment="0" applyProtection="0"/>
    <xf numFmtId="0" fontId="81" fillId="33" borderId="0" applyNumberFormat="0" applyBorder="0" applyAlignment="0" applyProtection="0"/>
    <xf numFmtId="0" fontId="81" fillId="36" borderId="0" applyNumberFormat="0" applyBorder="0" applyAlignment="0" applyProtection="0"/>
    <xf numFmtId="0" fontId="81" fillId="37" borderId="0" applyNumberFormat="0" applyBorder="0" applyAlignment="0" applyProtection="0"/>
    <xf numFmtId="0" fontId="81" fillId="40" borderId="0" applyNumberFormat="0" applyBorder="0" applyAlignment="0" applyProtection="0"/>
    <xf numFmtId="0" fontId="81" fillId="41" borderId="0" applyNumberFormat="0" applyBorder="0" applyAlignment="0" applyProtection="0"/>
    <xf numFmtId="0" fontId="81" fillId="44" borderId="0" applyNumberFormat="0" applyBorder="0" applyAlignment="0" applyProtection="0"/>
    <xf numFmtId="0" fontId="81" fillId="45" borderId="0" applyNumberFormat="0" applyBorder="0" applyAlignment="0" applyProtection="0"/>
    <xf numFmtId="0" fontId="81" fillId="48" borderId="0" applyNumberFormat="0" applyBorder="0" applyAlignment="0" applyProtection="0"/>
    <xf numFmtId="0" fontId="81" fillId="49" borderId="0" applyNumberFormat="0" applyBorder="0" applyAlignment="0" applyProtection="0"/>
    <xf numFmtId="0" fontId="81" fillId="52" borderId="0" applyNumberFormat="0" applyBorder="0" applyAlignment="0" applyProtection="0"/>
    <xf numFmtId="0" fontId="81" fillId="53" borderId="0" applyNumberFormat="0" applyBorder="0" applyAlignment="0" applyProtection="0"/>
    <xf numFmtId="0" fontId="81" fillId="0" borderId="0"/>
    <xf numFmtId="0" fontId="81" fillId="30" borderId="24" applyNumberFormat="0" applyFont="0" applyAlignment="0" applyProtection="0"/>
    <xf numFmtId="0" fontId="81" fillId="32" borderId="0" applyNumberFormat="0" applyBorder="0" applyAlignment="0" applyProtection="0"/>
    <xf numFmtId="0" fontId="81" fillId="33" borderId="0" applyNumberFormat="0" applyBorder="0" applyAlignment="0" applyProtection="0"/>
    <xf numFmtId="0" fontId="81" fillId="36" borderId="0" applyNumberFormat="0" applyBorder="0" applyAlignment="0" applyProtection="0"/>
    <xf numFmtId="0" fontId="81" fillId="37" borderId="0" applyNumberFormat="0" applyBorder="0" applyAlignment="0" applyProtection="0"/>
    <xf numFmtId="0" fontId="81" fillId="40" borderId="0" applyNumberFormat="0" applyBorder="0" applyAlignment="0" applyProtection="0"/>
    <xf numFmtId="0" fontId="81" fillId="41" borderId="0" applyNumberFormat="0" applyBorder="0" applyAlignment="0" applyProtection="0"/>
    <xf numFmtId="0" fontId="81" fillId="44" borderId="0" applyNumberFormat="0" applyBorder="0" applyAlignment="0" applyProtection="0"/>
    <xf numFmtId="0" fontId="81" fillId="45" borderId="0" applyNumberFormat="0" applyBorder="0" applyAlignment="0" applyProtection="0"/>
    <xf numFmtId="0" fontId="81" fillId="48" borderId="0" applyNumberFormat="0" applyBorder="0" applyAlignment="0" applyProtection="0"/>
    <xf numFmtId="0" fontId="81" fillId="49" borderId="0" applyNumberFormat="0" applyBorder="0" applyAlignment="0" applyProtection="0"/>
    <xf numFmtId="0" fontId="81" fillId="52" borderId="0" applyNumberFormat="0" applyBorder="0" applyAlignment="0" applyProtection="0"/>
    <xf numFmtId="0" fontId="81" fillId="53" borderId="0" applyNumberFormat="0" applyBorder="0" applyAlignment="0" applyProtection="0"/>
    <xf numFmtId="0" fontId="81" fillId="0" borderId="0"/>
    <xf numFmtId="0" fontId="81" fillId="30" borderId="24" applyNumberFormat="0" applyFont="0" applyAlignment="0" applyProtection="0"/>
    <xf numFmtId="0" fontId="81" fillId="32" borderId="0" applyNumberFormat="0" applyBorder="0" applyAlignment="0" applyProtection="0"/>
    <xf numFmtId="0" fontId="81" fillId="33" borderId="0" applyNumberFormat="0" applyBorder="0" applyAlignment="0" applyProtection="0"/>
    <xf numFmtId="0" fontId="81" fillId="36" borderId="0" applyNumberFormat="0" applyBorder="0" applyAlignment="0" applyProtection="0"/>
    <xf numFmtId="0" fontId="81" fillId="37" borderId="0" applyNumberFormat="0" applyBorder="0" applyAlignment="0" applyProtection="0"/>
    <xf numFmtId="0" fontId="81" fillId="40" borderId="0" applyNumberFormat="0" applyBorder="0" applyAlignment="0" applyProtection="0"/>
    <xf numFmtId="0" fontId="81" fillId="41" borderId="0" applyNumberFormat="0" applyBorder="0" applyAlignment="0" applyProtection="0"/>
    <xf numFmtId="0" fontId="81" fillId="44" borderId="0" applyNumberFormat="0" applyBorder="0" applyAlignment="0" applyProtection="0"/>
    <xf numFmtId="0" fontId="81" fillId="45" borderId="0" applyNumberFormat="0" applyBorder="0" applyAlignment="0" applyProtection="0"/>
    <xf numFmtId="0" fontId="81" fillId="48" borderId="0" applyNumberFormat="0" applyBorder="0" applyAlignment="0" applyProtection="0"/>
    <xf numFmtId="0" fontId="81" fillId="49" borderId="0" applyNumberFormat="0" applyBorder="0" applyAlignment="0" applyProtection="0"/>
    <xf numFmtId="0" fontId="81" fillId="52" borderId="0" applyNumberFormat="0" applyBorder="0" applyAlignment="0" applyProtection="0"/>
    <xf numFmtId="0" fontId="81" fillId="53" borderId="0" applyNumberFormat="0" applyBorder="0" applyAlignment="0" applyProtection="0"/>
    <xf numFmtId="0" fontId="81" fillId="0" borderId="0"/>
    <xf numFmtId="0" fontId="81" fillId="30" borderId="24" applyNumberFormat="0" applyFont="0" applyAlignment="0" applyProtection="0"/>
    <xf numFmtId="0" fontId="81" fillId="32" borderId="0" applyNumberFormat="0" applyBorder="0" applyAlignment="0" applyProtection="0"/>
    <xf numFmtId="0" fontId="81" fillId="33" borderId="0" applyNumberFormat="0" applyBorder="0" applyAlignment="0" applyProtection="0"/>
    <xf numFmtId="0" fontId="81" fillId="36" borderId="0" applyNumberFormat="0" applyBorder="0" applyAlignment="0" applyProtection="0"/>
    <xf numFmtId="0" fontId="81" fillId="37" borderId="0" applyNumberFormat="0" applyBorder="0" applyAlignment="0" applyProtection="0"/>
    <xf numFmtId="0" fontId="81" fillId="40" borderId="0" applyNumberFormat="0" applyBorder="0" applyAlignment="0" applyProtection="0"/>
    <xf numFmtId="0" fontId="81" fillId="41" borderId="0" applyNumberFormat="0" applyBorder="0" applyAlignment="0" applyProtection="0"/>
    <xf numFmtId="0" fontId="81" fillId="44" borderId="0" applyNumberFormat="0" applyBorder="0" applyAlignment="0" applyProtection="0"/>
    <xf numFmtId="0" fontId="81" fillId="45" borderId="0" applyNumberFormat="0" applyBorder="0" applyAlignment="0" applyProtection="0"/>
    <xf numFmtId="0" fontId="81" fillId="48" borderId="0" applyNumberFormat="0" applyBorder="0" applyAlignment="0" applyProtection="0"/>
    <xf numFmtId="0" fontId="81" fillId="49" borderId="0" applyNumberFormat="0" applyBorder="0" applyAlignment="0" applyProtection="0"/>
    <xf numFmtId="0" fontId="81" fillId="52" borderId="0" applyNumberFormat="0" applyBorder="0" applyAlignment="0" applyProtection="0"/>
    <xf numFmtId="0" fontId="81" fillId="53" borderId="0" applyNumberFormat="0" applyBorder="0" applyAlignment="0" applyProtection="0"/>
    <xf numFmtId="0" fontId="81" fillId="0" borderId="0"/>
    <xf numFmtId="0" fontId="81" fillId="30" borderId="24" applyNumberFormat="0" applyFont="0" applyAlignment="0" applyProtection="0"/>
    <xf numFmtId="0" fontId="81" fillId="32" borderId="0" applyNumberFormat="0" applyBorder="0" applyAlignment="0" applyProtection="0"/>
    <xf numFmtId="0" fontId="81" fillId="33" borderId="0" applyNumberFormat="0" applyBorder="0" applyAlignment="0" applyProtection="0"/>
    <xf numFmtId="0" fontId="81" fillId="36" borderId="0" applyNumberFormat="0" applyBorder="0" applyAlignment="0" applyProtection="0"/>
    <xf numFmtId="0" fontId="81" fillId="37" borderId="0" applyNumberFormat="0" applyBorder="0" applyAlignment="0" applyProtection="0"/>
    <xf numFmtId="0" fontId="81" fillId="40" borderId="0" applyNumberFormat="0" applyBorder="0" applyAlignment="0" applyProtection="0"/>
    <xf numFmtId="0" fontId="81" fillId="41" borderId="0" applyNumberFormat="0" applyBorder="0" applyAlignment="0" applyProtection="0"/>
    <xf numFmtId="0" fontId="81" fillId="44" borderId="0" applyNumberFormat="0" applyBorder="0" applyAlignment="0" applyProtection="0"/>
    <xf numFmtId="0" fontId="81" fillId="45" borderId="0" applyNumberFormat="0" applyBorder="0" applyAlignment="0" applyProtection="0"/>
    <xf numFmtId="0" fontId="81" fillId="48" borderId="0" applyNumberFormat="0" applyBorder="0" applyAlignment="0" applyProtection="0"/>
    <xf numFmtId="0" fontId="81" fillId="49" borderId="0" applyNumberFormat="0" applyBorder="0" applyAlignment="0" applyProtection="0"/>
    <xf numFmtId="0" fontId="81" fillId="52" borderId="0" applyNumberFormat="0" applyBorder="0" applyAlignment="0" applyProtection="0"/>
    <xf numFmtId="0" fontId="81" fillId="53" borderId="0" applyNumberFormat="0" applyBorder="0" applyAlignment="0" applyProtection="0"/>
    <xf numFmtId="0" fontId="81" fillId="0" borderId="0"/>
    <xf numFmtId="0" fontId="81" fillId="30" borderId="24" applyNumberFormat="0" applyFont="0" applyAlignment="0" applyProtection="0"/>
    <xf numFmtId="0" fontId="81" fillId="0" borderId="0"/>
    <xf numFmtId="0" fontId="81" fillId="0" borderId="0"/>
    <xf numFmtId="0" fontId="80" fillId="0" borderId="0"/>
    <xf numFmtId="0" fontId="80" fillId="30" borderId="24" applyNumberFormat="0" applyFont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80" fillId="36" borderId="0" applyNumberFormat="0" applyBorder="0" applyAlignment="0" applyProtection="0"/>
    <xf numFmtId="0" fontId="80" fillId="37" borderId="0" applyNumberFormat="0" applyBorder="0" applyAlignment="0" applyProtection="0"/>
    <xf numFmtId="0" fontId="80" fillId="40" borderId="0" applyNumberFormat="0" applyBorder="0" applyAlignment="0" applyProtection="0"/>
    <xf numFmtId="0" fontId="80" fillId="41" borderId="0" applyNumberFormat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0" fontId="80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0" borderId="0"/>
    <xf numFmtId="0" fontId="80" fillId="30" borderId="24" applyNumberFormat="0" applyFont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80" fillId="36" borderId="0" applyNumberFormat="0" applyBorder="0" applyAlignment="0" applyProtection="0"/>
    <xf numFmtId="0" fontId="80" fillId="37" borderId="0" applyNumberFormat="0" applyBorder="0" applyAlignment="0" applyProtection="0"/>
    <xf numFmtId="0" fontId="80" fillId="40" borderId="0" applyNumberFormat="0" applyBorder="0" applyAlignment="0" applyProtection="0"/>
    <xf numFmtId="0" fontId="80" fillId="41" borderId="0" applyNumberFormat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0" fontId="80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0" borderId="0"/>
    <xf numFmtId="0" fontId="80" fillId="30" borderId="24" applyNumberFormat="0" applyFont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80" fillId="36" borderId="0" applyNumberFormat="0" applyBorder="0" applyAlignment="0" applyProtection="0"/>
    <xf numFmtId="0" fontId="80" fillId="37" borderId="0" applyNumberFormat="0" applyBorder="0" applyAlignment="0" applyProtection="0"/>
    <xf numFmtId="0" fontId="80" fillId="40" borderId="0" applyNumberFormat="0" applyBorder="0" applyAlignment="0" applyProtection="0"/>
    <xf numFmtId="0" fontId="80" fillId="41" borderId="0" applyNumberFormat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0" fontId="80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0" borderId="0"/>
    <xf numFmtId="0" fontId="80" fillId="30" borderId="24" applyNumberFormat="0" applyFont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80" fillId="36" borderId="0" applyNumberFormat="0" applyBorder="0" applyAlignment="0" applyProtection="0"/>
    <xf numFmtId="0" fontId="80" fillId="37" borderId="0" applyNumberFormat="0" applyBorder="0" applyAlignment="0" applyProtection="0"/>
    <xf numFmtId="0" fontId="80" fillId="40" borderId="0" applyNumberFormat="0" applyBorder="0" applyAlignment="0" applyProtection="0"/>
    <xf numFmtId="0" fontId="80" fillId="41" borderId="0" applyNumberFormat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0" fontId="80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0" borderId="0"/>
    <xf numFmtId="0" fontId="80" fillId="30" borderId="24" applyNumberFormat="0" applyFont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80" fillId="36" borderId="0" applyNumberFormat="0" applyBorder="0" applyAlignment="0" applyProtection="0"/>
    <xf numFmtId="0" fontId="80" fillId="37" borderId="0" applyNumberFormat="0" applyBorder="0" applyAlignment="0" applyProtection="0"/>
    <xf numFmtId="0" fontId="80" fillId="40" borderId="0" applyNumberFormat="0" applyBorder="0" applyAlignment="0" applyProtection="0"/>
    <xf numFmtId="0" fontId="80" fillId="41" borderId="0" applyNumberFormat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0" fontId="80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0" borderId="0"/>
    <xf numFmtId="0" fontId="80" fillId="30" borderId="24" applyNumberFormat="0" applyFont="0" applyAlignment="0" applyProtection="0"/>
    <xf numFmtId="0" fontId="80" fillId="0" borderId="0"/>
    <xf numFmtId="0" fontId="80" fillId="0" borderId="0"/>
    <xf numFmtId="0" fontId="79" fillId="0" borderId="0"/>
    <xf numFmtId="0" fontId="79" fillId="30" borderId="24" applyNumberFormat="0" applyFont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79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0" borderId="0"/>
    <xf numFmtId="0" fontId="79" fillId="30" borderId="24" applyNumberFormat="0" applyFont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79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0" borderId="0"/>
    <xf numFmtId="0" fontId="79" fillId="30" borderId="24" applyNumberFormat="0" applyFont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79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0" borderId="0"/>
    <xf numFmtId="0" fontId="79" fillId="30" borderId="24" applyNumberFormat="0" applyFont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79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0" borderId="0"/>
    <xf numFmtId="0" fontId="79" fillId="30" borderId="24" applyNumberFormat="0" applyFont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79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0" borderId="0"/>
    <xf numFmtId="0" fontId="79" fillId="30" borderId="24" applyNumberFormat="0" applyFont="0" applyAlignment="0" applyProtection="0"/>
    <xf numFmtId="0" fontId="79" fillId="0" borderId="0"/>
    <xf numFmtId="0" fontId="79" fillId="0" borderId="0"/>
    <xf numFmtId="0" fontId="79" fillId="0" borderId="0"/>
    <xf numFmtId="0" fontId="79" fillId="30" borderId="24" applyNumberFormat="0" applyFont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79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2" borderId="0" applyNumberFormat="0" applyBorder="0" applyAlignment="0" applyProtection="0"/>
    <xf numFmtId="0" fontId="79" fillId="53" borderId="0" applyNumberFormat="0" applyBorder="0" applyAlignment="0" applyProtection="0"/>
    <xf numFmtId="0" fontId="78" fillId="0" borderId="0"/>
    <xf numFmtId="0" fontId="78" fillId="30" borderId="24" applyNumberFormat="0" applyFont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78" fillId="48" borderId="0" applyNumberFormat="0" applyBorder="0" applyAlignment="0" applyProtection="0"/>
    <xf numFmtId="0" fontId="78" fillId="49" borderId="0" applyNumberFormat="0" applyBorder="0" applyAlignment="0" applyProtection="0"/>
    <xf numFmtId="0" fontId="78" fillId="52" borderId="0" applyNumberFormat="0" applyBorder="0" applyAlignment="0" applyProtection="0"/>
    <xf numFmtId="0" fontId="78" fillId="53" borderId="0" applyNumberFormat="0" applyBorder="0" applyAlignment="0" applyProtection="0"/>
    <xf numFmtId="0" fontId="78" fillId="0" borderId="0"/>
    <xf numFmtId="0" fontId="78" fillId="30" borderId="24" applyNumberFormat="0" applyFont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78" fillId="48" borderId="0" applyNumberFormat="0" applyBorder="0" applyAlignment="0" applyProtection="0"/>
    <xf numFmtId="0" fontId="78" fillId="49" borderId="0" applyNumberFormat="0" applyBorder="0" applyAlignment="0" applyProtection="0"/>
    <xf numFmtId="0" fontId="78" fillId="52" borderId="0" applyNumberFormat="0" applyBorder="0" applyAlignment="0" applyProtection="0"/>
    <xf numFmtId="0" fontId="78" fillId="53" borderId="0" applyNumberFormat="0" applyBorder="0" applyAlignment="0" applyProtection="0"/>
    <xf numFmtId="0" fontId="78" fillId="0" borderId="0"/>
    <xf numFmtId="0" fontId="78" fillId="30" borderId="24" applyNumberFormat="0" applyFont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78" fillId="48" borderId="0" applyNumberFormat="0" applyBorder="0" applyAlignment="0" applyProtection="0"/>
    <xf numFmtId="0" fontId="78" fillId="49" borderId="0" applyNumberFormat="0" applyBorder="0" applyAlignment="0" applyProtection="0"/>
    <xf numFmtId="0" fontId="78" fillId="52" borderId="0" applyNumberFormat="0" applyBorder="0" applyAlignment="0" applyProtection="0"/>
    <xf numFmtId="0" fontId="78" fillId="53" borderId="0" applyNumberFormat="0" applyBorder="0" applyAlignment="0" applyProtection="0"/>
    <xf numFmtId="0" fontId="78" fillId="0" borderId="0"/>
    <xf numFmtId="0" fontId="78" fillId="30" borderId="24" applyNumberFormat="0" applyFont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78" fillId="48" borderId="0" applyNumberFormat="0" applyBorder="0" applyAlignment="0" applyProtection="0"/>
    <xf numFmtId="0" fontId="78" fillId="49" borderId="0" applyNumberFormat="0" applyBorder="0" applyAlignment="0" applyProtection="0"/>
    <xf numFmtId="0" fontId="78" fillId="52" borderId="0" applyNumberFormat="0" applyBorder="0" applyAlignment="0" applyProtection="0"/>
    <xf numFmtId="0" fontId="78" fillId="53" borderId="0" applyNumberFormat="0" applyBorder="0" applyAlignment="0" applyProtection="0"/>
    <xf numFmtId="0" fontId="78" fillId="0" borderId="0"/>
    <xf numFmtId="0" fontId="78" fillId="30" borderId="24" applyNumberFormat="0" applyFont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78" fillId="48" borderId="0" applyNumberFormat="0" applyBorder="0" applyAlignment="0" applyProtection="0"/>
    <xf numFmtId="0" fontId="78" fillId="49" borderId="0" applyNumberFormat="0" applyBorder="0" applyAlignment="0" applyProtection="0"/>
    <xf numFmtId="0" fontId="78" fillId="52" borderId="0" applyNumberFormat="0" applyBorder="0" applyAlignment="0" applyProtection="0"/>
    <xf numFmtId="0" fontId="78" fillId="53" borderId="0" applyNumberFormat="0" applyBorder="0" applyAlignment="0" applyProtection="0"/>
    <xf numFmtId="0" fontId="78" fillId="0" borderId="0"/>
    <xf numFmtId="0" fontId="78" fillId="30" borderId="24" applyNumberFormat="0" applyFont="0" applyAlignment="0" applyProtection="0"/>
    <xf numFmtId="0" fontId="78" fillId="0" borderId="0"/>
    <xf numFmtId="0" fontId="78" fillId="0" borderId="0"/>
    <xf numFmtId="0" fontId="78" fillId="0" borderId="0"/>
    <xf numFmtId="0" fontId="78" fillId="30" borderId="24" applyNumberFormat="0" applyFont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78" fillId="48" borderId="0" applyNumberFormat="0" applyBorder="0" applyAlignment="0" applyProtection="0"/>
    <xf numFmtId="0" fontId="78" fillId="49" borderId="0" applyNumberFormat="0" applyBorder="0" applyAlignment="0" applyProtection="0"/>
    <xf numFmtId="0" fontId="78" fillId="52" borderId="0" applyNumberFormat="0" applyBorder="0" applyAlignment="0" applyProtection="0"/>
    <xf numFmtId="0" fontId="78" fillId="53" borderId="0" applyNumberFormat="0" applyBorder="0" applyAlignment="0" applyProtection="0"/>
    <xf numFmtId="0" fontId="77" fillId="0" borderId="0"/>
    <xf numFmtId="0" fontId="77" fillId="30" borderId="24" applyNumberFormat="0" applyFont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40" borderId="0" applyNumberFormat="0" applyBorder="0" applyAlignment="0" applyProtection="0"/>
    <xf numFmtId="0" fontId="77" fillId="41" borderId="0" applyNumberFormat="0" applyBorder="0" applyAlignment="0" applyProtection="0"/>
    <xf numFmtId="0" fontId="77" fillId="44" borderId="0" applyNumberFormat="0" applyBorder="0" applyAlignment="0" applyProtection="0"/>
    <xf numFmtId="0" fontId="77" fillId="45" borderId="0" applyNumberFormat="0" applyBorder="0" applyAlignment="0" applyProtection="0"/>
    <xf numFmtId="0" fontId="77" fillId="48" borderId="0" applyNumberFormat="0" applyBorder="0" applyAlignment="0" applyProtection="0"/>
    <xf numFmtId="0" fontId="77" fillId="49" borderId="0" applyNumberFormat="0" applyBorder="0" applyAlignment="0" applyProtection="0"/>
    <xf numFmtId="0" fontId="77" fillId="52" borderId="0" applyNumberFormat="0" applyBorder="0" applyAlignment="0" applyProtection="0"/>
    <xf numFmtId="0" fontId="77" fillId="53" borderId="0" applyNumberFormat="0" applyBorder="0" applyAlignment="0" applyProtection="0"/>
    <xf numFmtId="0" fontId="77" fillId="0" borderId="0"/>
    <xf numFmtId="0" fontId="77" fillId="30" borderId="24" applyNumberFormat="0" applyFont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40" borderId="0" applyNumberFormat="0" applyBorder="0" applyAlignment="0" applyProtection="0"/>
    <xf numFmtId="0" fontId="77" fillId="41" borderId="0" applyNumberFormat="0" applyBorder="0" applyAlignment="0" applyProtection="0"/>
    <xf numFmtId="0" fontId="77" fillId="44" borderId="0" applyNumberFormat="0" applyBorder="0" applyAlignment="0" applyProtection="0"/>
    <xf numFmtId="0" fontId="77" fillId="45" borderId="0" applyNumberFormat="0" applyBorder="0" applyAlignment="0" applyProtection="0"/>
    <xf numFmtId="0" fontId="77" fillId="48" borderId="0" applyNumberFormat="0" applyBorder="0" applyAlignment="0" applyProtection="0"/>
    <xf numFmtId="0" fontId="77" fillId="49" borderId="0" applyNumberFormat="0" applyBorder="0" applyAlignment="0" applyProtection="0"/>
    <xf numFmtId="0" fontId="77" fillId="52" borderId="0" applyNumberFormat="0" applyBorder="0" applyAlignment="0" applyProtection="0"/>
    <xf numFmtId="0" fontId="77" fillId="53" borderId="0" applyNumberFormat="0" applyBorder="0" applyAlignment="0" applyProtection="0"/>
    <xf numFmtId="0" fontId="77" fillId="0" borderId="0"/>
    <xf numFmtId="0" fontId="77" fillId="30" borderId="24" applyNumberFormat="0" applyFont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40" borderId="0" applyNumberFormat="0" applyBorder="0" applyAlignment="0" applyProtection="0"/>
    <xf numFmtId="0" fontId="77" fillId="41" borderId="0" applyNumberFormat="0" applyBorder="0" applyAlignment="0" applyProtection="0"/>
    <xf numFmtId="0" fontId="77" fillId="44" borderId="0" applyNumberFormat="0" applyBorder="0" applyAlignment="0" applyProtection="0"/>
    <xf numFmtId="0" fontId="77" fillId="45" borderId="0" applyNumberFormat="0" applyBorder="0" applyAlignment="0" applyProtection="0"/>
    <xf numFmtId="0" fontId="77" fillId="48" borderId="0" applyNumberFormat="0" applyBorder="0" applyAlignment="0" applyProtection="0"/>
    <xf numFmtId="0" fontId="77" fillId="49" borderId="0" applyNumberFormat="0" applyBorder="0" applyAlignment="0" applyProtection="0"/>
    <xf numFmtId="0" fontId="77" fillId="52" borderId="0" applyNumberFormat="0" applyBorder="0" applyAlignment="0" applyProtection="0"/>
    <xf numFmtId="0" fontId="77" fillId="53" borderId="0" applyNumberFormat="0" applyBorder="0" applyAlignment="0" applyProtection="0"/>
    <xf numFmtId="0" fontId="77" fillId="0" borderId="0"/>
    <xf numFmtId="0" fontId="77" fillId="30" borderId="24" applyNumberFormat="0" applyFont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40" borderId="0" applyNumberFormat="0" applyBorder="0" applyAlignment="0" applyProtection="0"/>
    <xf numFmtId="0" fontId="77" fillId="41" borderId="0" applyNumberFormat="0" applyBorder="0" applyAlignment="0" applyProtection="0"/>
    <xf numFmtId="0" fontId="77" fillId="44" borderId="0" applyNumberFormat="0" applyBorder="0" applyAlignment="0" applyProtection="0"/>
    <xf numFmtId="0" fontId="77" fillId="45" borderId="0" applyNumberFormat="0" applyBorder="0" applyAlignment="0" applyProtection="0"/>
    <xf numFmtId="0" fontId="77" fillId="48" borderId="0" applyNumberFormat="0" applyBorder="0" applyAlignment="0" applyProtection="0"/>
    <xf numFmtId="0" fontId="77" fillId="49" borderId="0" applyNumberFormat="0" applyBorder="0" applyAlignment="0" applyProtection="0"/>
    <xf numFmtId="0" fontId="77" fillId="52" borderId="0" applyNumberFormat="0" applyBorder="0" applyAlignment="0" applyProtection="0"/>
    <xf numFmtId="0" fontId="77" fillId="53" borderId="0" applyNumberFormat="0" applyBorder="0" applyAlignment="0" applyProtection="0"/>
    <xf numFmtId="0" fontId="77" fillId="0" borderId="0"/>
    <xf numFmtId="0" fontId="77" fillId="30" borderId="24" applyNumberFormat="0" applyFont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40" borderId="0" applyNumberFormat="0" applyBorder="0" applyAlignment="0" applyProtection="0"/>
    <xf numFmtId="0" fontId="77" fillId="41" borderId="0" applyNumberFormat="0" applyBorder="0" applyAlignment="0" applyProtection="0"/>
    <xf numFmtId="0" fontId="77" fillId="44" borderId="0" applyNumberFormat="0" applyBorder="0" applyAlignment="0" applyProtection="0"/>
    <xf numFmtId="0" fontId="77" fillId="45" borderId="0" applyNumberFormat="0" applyBorder="0" applyAlignment="0" applyProtection="0"/>
    <xf numFmtId="0" fontId="77" fillId="48" borderId="0" applyNumberFormat="0" applyBorder="0" applyAlignment="0" applyProtection="0"/>
    <xf numFmtId="0" fontId="77" fillId="49" borderId="0" applyNumberFormat="0" applyBorder="0" applyAlignment="0" applyProtection="0"/>
    <xf numFmtId="0" fontId="77" fillId="52" borderId="0" applyNumberFormat="0" applyBorder="0" applyAlignment="0" applyProtection="0"/>
    <xf numFmtId="0" fontId="77" fillId="53" borderId="0" applyNumberFormat="0" applyBorder="0" applyAlignment="0" applyProtection="0"/>
    <xf numFmtId="0" fontId="77" fillId="0" borderId="0"/>
    <xf numFmtId="0" fontId="77" fillId="30" borderId="24" applyNumberFormat="0" applyFont="0" applyAlignment="0" applyProtection="0"/>
    <xf numFmtId="0" fontId="77" fillId="0" borderId="0"/>
    <xf numFmtId="0" fontId="77" fillId="0" borderId="0"/>
    <xf numFmtId="0" fontId="77" fillId="0" borderId="0"/>
    <xf numFmtId="0" fontId="77" fillId="30" borderId="24" applyNumberFormat="0" applyFont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40" borderId="0" applyNumberFormat="0" applyBorder="0" applyAlignment="0" applyProtection="0"/>
    <xf numFmtId="0" fontId="77" fillId="41" borderId="0" applyNumberFormat="0" applyBorder="0" applyAlignment="0" applyProtection="0"/>
    <xf numFmtId="0" fontId="77" fillId="44" borderId="0" applyNumberFormat="0" applyBorder="0" applyAlignment="0" applyProtection="0"/>
    <xf numFmtId="0" fontId="77" fillId="45" borderId="0" applyNumberFormat="0" applyBorder="0" applyAlignment="0" applyProtection="0"/>
    <xf numFmtId="0" fontId="77" fillId="48" borderId="0" applyNumberFormat="0" applyBorder="0" applyAlignment="0" applyProtection="0"/>
    <xf numFmtId="0" fontId="77" fillId="49" borderId="0" applyNumberFormat="0" applyBorder="0" applyAlignment="0" applyProtection="0"/>
    <xf numFmtId="0" fontId="77" fillId="52" borderId="0" applyNumberFormat="0" applyBorder="0" applyAlignment="0" applyProtection="0"/>
    <xf numFmtId="0" fontId="77" fillId="53" borderId="0" applyNumberFormat="0" applyBorder="0" applyAlignment="0" applyProtection="0"/>
    <xf numFmtId="0" fontId="76" fillId="0" borderId="0"/>
    <xf numFmtId="0" fontId="76" fillId="30" borderId="24" applyNumberFormat="0" applyFont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40" borderId="0" applyNumberFormat="0" applyBorder="0" applyAlignment="0" applyProtection="0"/>
    <xf numFmtId="0" fontId="76" fillId="41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76" fillId="48" borderId="0" applyNumberFormat="0" applyBorder="0" applyAlignment="0" applyProtection="0"/>
    <xf numFmtId="0" fontId="76" fillId="49" borderId="0" applyNumberFormat="0" applyBorder="0" applyAlignment="0" applyProtection="0"/>
    <xf numFmtId="0" fontId="76" fillId="52" borderId="0" applyNumberFormat="0" applyBorder="0" applyAlignment="0" applyProtection="0"/>
    <xf numFmtId="0" fontId="76" fillId="53" borderId="0" applyNumberFormat="0" applyBorder="0" applyAlignment="0" applyProtection="0"/>
    <xf numFmtId="0" fontId="76" fillId="0" borderId="0"/>
    <xf numFmtId="0" fontId="76" fillId="30" borderId="24" applyNumberFormat="0" applyFont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40" borderId="0" applyNumberFormat="0" applyBorder="0" applyAlignment="0" applyProtection="0"/>
    <xf numFmtId="0" fontId="76" fillId="41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76" fillId="48" borderId="0" applyNumberFormat="0" applyBorder="0" applyAlignment="0" applyProtection="0"/>
    <xf numFmtId="0" fontId="76" fillId="49" borderId="0" applyNumberFormat="0" applyBorder="0" applyAlignment="0" applyProtection="0"/>
    <xf numFmtId="0" fontId="76" fillId="52" borderId="0" applyNumberFormat="0" applyBorder="0" applyAlignment="0" applyProtection="0"/>
    <xf numFmtId="0" fontId="76" fillId="53" borderId="0" applyNumberFormat="0" applyBorder="0" applyAlignment="0" applyProtection="0"/>
    <xf numFmtId="0" fontId="76" fillId="0" borderId="0"/>
    <xf numFmtId="0" fontId="76" fillId="30" borderId="24" applyNumberFormat="0" applyFont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40" borderId="0" applyNumberFormat="0" applyBorder="0" applyAlignment="0" applyProtection="0"/>
    <xf numFmtId="0" fontId="76" fillId="41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76" fillId="48" borderId="0" applyNumberFormat="0" applyBorder="0" applyAlignment="0" applyProtection="0"/>
    <xf numFmtId="0" fontId="76" fillId="49" borderId="0" applyNumberFormat="0" applyBorder="0" applyAlignment="0" applyProtection="0"/>
    <xf numFmtId="0" fontId="76" fillId="52" borderId="0" applyNumberFormat="0" applyBorder="0" applyAlignment="0" applyProtection="0"/>
    <xf numFmtId="0" fontId="76" fillId="53" borderId="0" applyNumberFormat="0" applyBorder="0" applyAlignment="0" applyProtection="0"/>
    <xf numFmtId="0" fontId="76" fillId="0" borderId="0"/>
    <xf numFmtId="0" fontId="76" fillId="30" borderId="24" applyNumberFormat="0" applyFont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40" borderId="0" applyNumberFormat="0" applyBorder="0" applyAlignment="0" applyProtection="0"/>
    <xf numFmtId="0" fontId="76" fillId="41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76" fillId="48" borderId="0" applyNumberFormat="0" applyBorder="0" applyAlignment="0" applyProtection="0"/>
    <xf numFmtId="0" fontId="76" fillId="49" borderId="0" applyNumberFormat="0" applyBorder="0" applyAlignment="0" applyProtection="0"/>
    <xf numFmtId="0" fontId="76" fillId="52" borderId="0" applyNumberFormat="0" applyBorder="0" applyAlignment="0" applyProtection="0"/>
    <xf numFmtId="0" fontId="76" fillId="53" borderId="0" applyNumberFormat="0" applyBorder="0" applyAlignment="0" applyProtection="0"/>
    <xf numFmtId="0" fontId="76" fillId="0" borderId="0"/>
    <xf numFmtId="0" fontId="76" fillId="30" borderId="24" applyNumberFormat="0" applyFont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40" borderId="0" applyNumberFormat="0" applyBorder="0" applyAlignment="0" applyProtection="0"/>
    <xf numFmtId="0" fontId="76" fillId="41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76" fillId="48" borderId="0" applyNumberFormat="0" applyBorder="0" applyAlignment="0" applyProtection="0"/>
    <xf numFmtId="0" fontId="76" fillId="49" borderId="0" applyNumberFormat="0" applyBorder="0" applyAlignment="0" applyProtection="0"/>
    <xf numFmtId="0" fontId="76" fillId="52" borderId="0" applyNumberFormat="0" applyBorder="0" applyAlignment="0" applyProtection="0"/>
    <xf numFmtId="0" fontId="76" fillId="53" borderId="0" applyNumberFormat="0" applyBorder="0" applyAlignment="0" applyProtection="0"/>
    <xf numFmtId="0" fontId="76" fillId="0" borderId="0"/>
    <xf numFmtId="0" fontId="76" fillId="30" borderId="24" applyNumberFormat="0" applyFont="0" applyAlignment="0" applyProtection="0"/>
    <xf numFmtId="0" fontId="76" fillId="0" borderId="0"/>
    <xf numFmtId="0" fontId="76" fillId="0" borderId="0"/>
    <xf numFmtId="0" fontId="76" fillId="0" borderId="0"/>
    <xf numFmtId="0" fontId="76" fillId="30" borderId="24" applyNumberFormat="0" applyFont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40" borderId="0" applyNumberFormat="0" applyBorder="0" applyAlignment="0" applyProtection="0"/>
    <xf numFmtId="0" fontId="76" fillId="41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76" fillId="48" borderId="0" applyNumberFormat="0" applyBorder="0" applyAlignment="0" applyProtection="0"/>
    <xf numFmtId="0" fontId="76" fillId="49" borderId="0" applyNumberFormat="0" applyBorder="0" applyAlignment="0" applyProtection="0"/>
    <xf numFmtId="0" fontId="76" fillId="52" borderId="0" applyNumberFormat="0" applyBorder="0" applyAlignment="0" applyProtection="0"/>
    <xf numFmtId="0" fontId="76" fillId="53" borderId="0" applyNumberFormat="0" applyBorder="0" applyAlignment="0" applyProtection="0"/>
    <xf numFmtId="0" fontId="75" fillId="0" borderId="0"/>
    <xf numFmtId="0" fontId="75" fillId="30" borderId="24" applyNumberFormat="0" applyFont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4" borderId="0" applyNumberFormat="0" applyBorder="0" applyAlignment="0" applyProtection="0"/>
    <xf numFmtId="0" fontId="75" fillId="45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2" borderId="0" applyNumberFormat="0" applyBorder="0" applyAlignment="0" applyProtection="0"/>
    <xf numFmtId="0" fontId="75" fillId="53" borderId="0" applyNumberFormat="0" applyBorder="0" applyAlignment="0" applyProtection="0"/>
    <xf numFmtId="0" fontId="75" fillId="0" borderId="0"/>
    <xf numFmtId="0" fontId="75" fillId="30" borderId="24" applyNumberFormat="0" applyFont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4" borderId="0" applyNumberFormat="0" applyBorder="0" applyAlignment="0" applyProtection="0"/>
    <xf numFmtId="0" fontId="75" fillId="45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2" borderId="0" applyNumberFormat="0" applyBorder="0" applyAlignment="0" applyProtection="0"/>
    <xf numFmtId="0" fontId="75" fillId="53" borderId="0" applyNumberFormat="0" applyBorder="0" applyAlignment="0" applyProtection="0"/>
    <xf numFmtId="0" fontId="75" fillId="0" borderId="0"/>
    <xf numFmtId="0" fontId="75" fillId="30" borderId="24" applyNumberFormat="0" applyFont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4" borderId="0" applyNumberFormat="0" applyBorder="0" applyAlignment="0" applyProtection="0"/>
    <xf numFmtId="0" fontId="75" fillId="45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2" borderId="0" applyNumberFormat="0" applyBorder="0" applyAlignment="0" applyProtection="0"/>
    <xf numFmtId="0" fontId="75" fillId="53" borderId="0" applyNumberFormat="0" applyBorder="0" applyAlignment="0" applyProtection="0"/>
    <xf numFmtId="0" fontId="75" fillId="0" borderId="0"/>
    <xf numFmtId="0" fontId="75" fillId="30" borderId="24" applyNumberFormat="0" applyFont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4" borderId="0" applyNumberFormat="0" applyBorder="0" applyAlignment="0" applyProtection="0"/>
    <xf numFmtId="0" fontId="75" fillId="45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2" borderId="0" applyNumberFormat="0" applyBorder="0" applyAlignment="0" applyProtection="0"/>
    <xf numFmtId="0" fontId="75" fillId="53" borderId="0" applyNumberFormat="0" applyBorder="0" applyAlignment="0" applyProtection="0"/>
    <xf numFmtId="0" fontId="75" fillId="0" borderId="0"/>
    <xf numFmtId="0" fontId="75" fillId="30" borderId="24" applyNumberFormat="0" applyFont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4" borderId="0" applyNumberFormat="0" applyBorder="0" applyAlignment="0" applyProtection="0"/>
    <xf numFmtId="0" fontId="75" fillId="45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2" borderId="0" applyNumberFormat="0" applyBorder="0" applyAlignment="0" applyProtection="0"/>
    <xf numFmtId="0" fontId="75" fillId="53" borderId="0" applyNumberFormat="0" applyBorder="0" applyAlignment="0" applyProtection="0"/>
    <xf numFmtId="0" fontId="75" fillId="0" borderId="0"/>
    <xf numFmtId="0" fontId="75" fillId="30" borderId="24" applyNumberFormat="0" applyFont="0" applyAlignment="0" applyProtection="0"/>
    <xf numFmtId="0" fontId="75" fillId="0" borderId="0"/>
    <xf numFmtId="0" fontId="75" fillId="0" borderId="0"/>
    <xf numFmtId="0" fontId="75" fillId="0" borderId="0"/>
    <xf numFmtId="0" fontId="75" fillId="30" borderId="24" applyNumberFormat="0" applyFont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4" borderId="0" applyNumberFormat="0" applyBorder="0" applyAlignment="0" applyProtection="0"/>
    <xf numFmtId="0" fontId="75" fillId="45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2" borderId="0" applyNumberFormat="0" applyBorder="0" applyAlignment="0" applyProtection="0"/>
    <xf numFmtId="0" fontId="75" fillId="53" borderId="0" applyNumberFormat="0" applyBorder="0" applyAlignment="0" applyProtection="0"/>
    <xf numFmtId="0" fontId="74" fillId="0" borderId="0"/>
    <xf numFmtId="0" fontId="74" fillId="30" borderId="24" applyNumberFormat="0" applyFont="0" applyAlignment="0" applyProtection="0"/>
    <xf numFmtId="0" fontId="74" fillId="32" borderId="0" applyNumberFormat="0" applyBorder="0" applyAlignment="0" applyProtection="0"/>
    <xf numFmtId="0" fontId="74" fillId="33" borderId="0" applyNumberFormat="0" applyBorder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0" borderId="0"/>
    <xf numFmtId="0" fontId="74" fillId="30" borderId="24" applyNumberFormat="0" applyFont="0" applyAlignment="0" applyProtection="0"/>
    <xf numFmtId="0" fontId="74" fillId="32" borderId="0" applyNumberFormat="0" applyBorder="0" applyAlignment="0" applyProtection="0"/>
    <xf numFmtId="0" fontId="74" fillId="33" borderId="0" applyNumberFormat="0" applyBorder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0" borderId="0"/>
    <xf numFmtId="0" fontId="74" fillId="30" borderId="24" applyNumberFormat="0" applyFont="0" applyAlignment="0" applyProtection="0"/>
    <xf numFmtId="0" fontId="74" fillId="32" borderId="0" applyNumberFormat="0" applyBorder="0" applyAlignment="0" applyProtection="0"/>
    <xf numFmtId="0" fontId="74" fillId="33" borderId="0" applyNumberFormat="0" applyBorder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0" borderId="0"/>
    <xf numFmtId="0" fontId="74" fillId="30" borderId="24" applyNumberFormat="0" applyFont="0" applyAlignment="0" applyProtection="0"/>
    <xf numFmtId="0" fontId="74" fillId="32" borderId="0" applyNumberFormat="0" applyBorder="0" applyAlignment="0" applyProtection="0"/>
    <xf numFmtId="0" fontId="74" fillId="33" borderId="0" applyNumberFormat="0" applyBorder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0" borderId="0"/>
    <xf numFmtId="0" fontId="74" fillId="30" borderId="24" applyNumberFormat="0" applyFont="0" applyAlignment="0" applyProtection="0"/>
    <xf numFmtId="0" fontId="74" fillId="32" borderId="0" applyNumberFormat="0" applyBorder="0" applyAlignment="0" applyProtection="0"/>
    <xf numFmtId="0" fontId="74" fillId="33" borderId="0" applyNumberFormat="0" applyBorder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0" borderId="0"/>
    <xf numFmtId="0" fontId="74" fillId="30" borderId="24" applyNumberFormat="0" applyFont="0" applyAlignment="0" applyProtection="0"/>
    <xf numFmtId="0" fontId="74" fillId="0" borderId="0"/>
    <xf numFmtId="0" fontId="74" fillId="0" borderId="0"/>
    <xf numFmtId="0" fontId="74" fillId="0" borderId="0"/>
    <xf numFmtId="0" fontId="74" fillId="30" borderId="24" applyNumberFormat="0" applyFont="0" applyAlignment="0" applyProtection="0"/>
    <xf numFmtId="0" fontId="74" fillId="32" borderId="0" applyNumberFormat="0" applyBorder="0" applyAlignment="0" applyProtection="0"/>
    <xf numFmtId="0" fontId="74" fillId="33" borderId="0" applyNumberFormat="0" applyBorder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52" borderId="0" applyNumberFormat="0" applyBorder="0" applyAlignment="0" applyProtection="0"/>
    <xf numFmtId="0" fontId="74" fillId="53" borderId="0" applyNumberFormat="0" applyBorder="0" applyAlignment="0" applyProtection="0"/>
    <xf numFmtId="0" fontId="73" fillId="0" borderId="0"/>
    <xf numFmtId="0" fontId="73" fillId="30" borderId="24" applyNumberFormat="0" applyFont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8" borderId="0" applyNumberFormat="0" applyBorder="0" applyAlignment="0" applyProtection="0"/>
    <xf numFmtId="0" fontId="73" fillId="49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3" fillId="0" borderId="0"/>
    <xf numFmtId="0" fontId="73" fillId="30" borderId="24" applyNumberFormat="0" applyFont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8" borderId="0" applyNumberFormat="0" applyBorder="0" applyAlignment="0" applyProtection="0"/>
    <xf numFmtId="0" fontId="73" fillId="49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3" fillId="0" borderId="0"/>
    <xf numFmtId="0" fontId="73" fillId="30" borderId="24" applyNumberFormat="0" applyFont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8" borderId="0" applyNumberFormat="0" applyBorder="0" applyAlignment="0" applyProtection="0"/>
    <xf numFmtId="0" fontId="73" fillId="49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3" fillId="0" borderId="0"/>
    <xf numFmtId="0" fontId="73" fillId="30" borderId="24" applyNumberFormat="0" applyFont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8" borderId="0" applyNumberFormat="0" applyBorder="0" applyAlignment="0" applyProtection="0"/>
    <xf numFmtId="0" fontId="73" fillId="49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3" fillId="0" borderId="0"/>
    <xf numFmtId="0" fontId="73" fillId="30" borderId="24" applyNumberFormat="0" applyFont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8" borderId="0" applyNumberFormat="0" applyBorder="0" applyAlignment="0" applyProtection="0"/>
    <xf numFmtId="0" fontId="73" fillId="49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3" fillId="0" borderId="0"/>
    <xf numFmtId="0" fontId="73" fillId="30" borderId="24" applyNumberFormat="0" applyFont="0" applyAlignment="0" applyProtection="0"/>
    <xf numFmtId="0" fontId="73" fillId="0" borderId="0"/>
    <xf numFmtId="0" fontId="73" fillId="0" borderId="0"/>
    <xf numFmtId="0" fontId="73" fillId="0" borderId="0"/>
    <xf numFmtId="0" fontId="73" fillId="30" borderId="24" applyNumberFormat="0" applyFont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8" borderId="0" applyNumberFormat="0" applyBorder="0" applyAlignment="0" applyProtection="0"/>
    <xf numFmtId="0" fontId="73" fillId="49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2" fillId="0" borderId="0"/>
    <xf numFmtId="0" fontId="72" fillId="30" borderId="24" applyNumberFormat="0" applyFont="0" applyAlignment="0" applyProtection="0"/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0" borderId="0"/>
    <xf numFmtId="0" fontId="72" fillId="30" borderId="24" applyNumberFormat="0" applyFont="0" applyAlignment="0" applyProtection="0"/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0" borderId="0"/>
    <xf numFmtId="0" fontId="72" fillId="30" borderId="24" applyNumberFormat="0" applyFont="0" applyAlignment="0" applyProtection="0"/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0" borderId="0"/>
    <xf numFmtId="0" fontId="72" fillId="30" borderId="24" applyNumberFormat="0" applyFont="0" applyAlignment="0" applyProtection="0"/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0" borderId="0"/>
    <xf numFmtId="0" fontId="72" fillId="30" borderId="24" applyNumberFormat="0" applyFont="0" applyAlignment="0" applyProtection="0"/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0" borderId="0"/>
    <xf numFmtId="0" fontId="72" fillId="30" borderId="24" applyNumberFormat="0" applyFont="0" applyAlignment="0" applyProtection="0"/>
    <xf numFmtId="0" fontId="72" fillId="0" borderId="0"/>
    <xf numFmtId="0" fontId="72" fillId="0" borderId="0"/>
    <xf numFmtId="0" fontId="72" fillId="0" borderId="0"/>
    <xf numFmtId="0" fontId="72" fillId="30" borderId="24" applyNumberFormat="0" applyFont="0" applyAlignment="0" applyProtection="0"/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1" fillId="0" borderId="0"/>
    <xf numFmtId="0" fontId="71" fillId="30" borderId="24" applyNumberFormat="0" applyFont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0" borderId="0"/>
    <xf numFmtId="0" fontId="71" fillId="30" borderId="24" applyNumberFormat="0" applyFont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0" borderId="0"/>
    <xf numFmtId="0" fontId="71" fillId="30" borderId="24" applyNumberFormat="0" applyFont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0" borderId="0"/>
    <xf numFmtId="0" fontId="71" fillId="30" borderId="24" applyNumberFormat="0" applyFont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0" borderId="0"/>
    <xf numFmtId="0" fontId="71" fillId="30" borderId="24" applyNumberFormat="0" applyFont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0" borderId="0"/>
    <xf numFmtId="0" fontId="71" fillId="30" borderId="24" applyNumberFormat="0" applyFont="0" applyAlignment="0" applyProtection="0"/>
    <xf numFmtId="0" fontId="71" fillId="0" borderId="0"/>
    <xf numFmtId="0" fontId="71" fillId="0" borderId="0"/>
    <xf numFmtId="0" fontId="71" fillId="0" borderId="0"/>
    <xf numFmtId="0" fontId="71" fillId="30" borderId="24" applyNumberFormat="0" applyFont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0" fillId="0" borderId="0"/>
    <xf numFmtId="0" fontId="70" fillId="30" borderId="24" applyNumberFormat="0" applyFont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52" borderId="0" applyNumberFormat="0" applyBorder="0" applyAlignment="0" applyProtection="0"/>
    <xf numFmtId="0" fontId="70" fillId="53" borderId="0" applyNumberFormat="0" applyBorder="0" applyAlignment="0" applyProtection="0"/>
    <xf numFmtId="0" fontId="70" fillId="0" borderId="0"/>
    <xf numFmtId="0" fontId="70" fillId="30" borderId="24" applyNumberFormat="0" applyFont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52" borderId="0" applyNumberFormat="0" applyBorder="0" applyAlignment="0" applyProtection="0"/>
    <xf numFmtId="0" fontId="70" fillId="53" borderId="0" applyNumberFormat="0" applyBorder="0" applyAlignment="0" applyProtection="0"/>
    <xf numFmtId="0" fontId="70" fillId="0" borderId="0"/>
    <xf numFmtId="0" fontId="70" fillId="30" borderId="24" applyNumberFormat="0" applyFont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52" borderId="0" applyNumberFormat="0" applyBorder="0" applyAlignment="0" applyProtection="0"/>
    <xf numFmtId="0" fontId="70" fillId="53" borderId="0" applyNumberFormat="0" applyBorder="0" applyAlignment="0" applyProtection="0"/>
    <xf numFmtId="0" fontId="70" fillId="0" borderId="0"/>
    <xf numFmtId="0" fontId="70" fillId="30" borderId="24" applyNumberFormat="0" applyFont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52" borderId="0" applyNumberFormat="0" applyBorder="0" applyAlignment="0" applyProtection="0"/>
    <xf numFmtId="0" fontId="70" fillId="53" borderId="0" applyNumberFormat="0" applyBorder="0" applyAlignment="0" applyProtection="0"/>
    <xf numFmtId="0" fontId="70" fillId="0" borderId="0"/>
    <xf numFmtId="0" fontId="70" fillId="30" borderId="24" applyNumberFormat="0" applyFont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52" borderId="0" applyNumberFormat="0" applyBorder="0" applyAlignment="0" applyProtection="0"/>
    <xf numFmtId="0" fontId="70" fillId="53" borderId="0" applyNumberFormat="0" applyBorder="0" applyAlignment="0" applyProtection="0"/>
    <xf numFmtId="0" fontId="70" fillId="0" borderId="0"/>
    <xf numFmtId="0" fontId="70" fillId="30" borderId="24" applyNumberFormat="0" applyFont="0" applyAlignment="0" applyProtection="0"/>
    <xf numFmtId="0" fontId="70" fillId="0" borderId="0"/>
    <xf numFmtId="0" fontId="70" fillId="0" borderId="0"/>
    <xf numFmtId="0" fontId="70" fillId="0" borderId="0"/>
    <xf numFmtId="0" fontId="70" fillId="30" borderId="24" applyNumberFormat="0" applyFont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52" borderId="0" applyNumberFormat="0" applyBorder="0" applyAlignment="0" applyProtection="0"/>
    <xf numFmtId="0" fontId="70" fillId="53" borderId="0" applyNumberFormat="0" applyBorder="0" applyAlignment="0" applyProtection="0"/>
    <xf numFmtId="0" fontId="69" fillId="0" borderId="0"/>
    <xf numFmtId="0" fontId="69" fillId="30" borderId="24" applyNumberFormat="0" applyFont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0" fontId="69" fillId="52" borderId="0" applyNumberFormat="0" applyBorder="0" applyAlignment="0" applyProtection="0"/>
    <xf numFmtId="0" fontId="69" fillId="53" borderId="0" applyNumberFormat="0" applyBorder="0" applyAlignment="0" applyProtection="0"/>
    <xf numFmtId="0" fontId="69" fillId="0" borderId="0"/>
    <xf numFmtId="0" fontId="69" fillId="30" borderId="24" applyNumberFormat="0" applyFont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0" fontId="69" fillId="52" borderId="0" applyNumberFormat="0" applyBorder="0" applyAlignment="0" applyProtection="0"/>
    <xf numFmtId="0" fontId="69" fillId="53" borderId="0" applyNumberFormat="0" applyBorder="0" applyAlignment="0" applyProtection="0"/>
    <xf numFmtId="0" fontId="69" fillId="0" borderId="0"/>
    <xf numFmtId="0" fontId="69" fillId="30" borderId="24" applyNumberFormat="0" applyFont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0" fontId="69" fillId="52" borderId="0" applyNumberFormat="0" applyBorder="0" applyAlignment="0" applyProtection="0"/>
    <xf numFmtId="0" fontId="69" fillId="53" borderId="0" applyNumberFormat="0" applyBorder="0" applyAlignment="0" applyProtection="0"/>
    <xf numFmtId="0" fontId="69" fillId="0" borderId="0"/>
    <xf numFmtId="0" fontId="69" fillId="30" borderId="24" applyNumberFormat="0" applyFont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0" fontId="69" fillId="52" borderId="0" applyNumberFormat="0" applyBorder="0" applyAlignment="0" applyProtection="0"/>
    <xf numFmtId="0" fontId="69" fillId="53" borderId="0" applyNumberFormat="0" applyBorder="0" applyAlignment="0" applyProtection="0"/>
    <xf numFmtId="0" fontId="69" fillId="0" borderId="0"/>
    <xf numFmtId="0" fontId="69" fillId="30" borderId="24" applyNumberFormat="0" applyFont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0" fontId="69" fillId="52" borderId="0" applyNumberFormat="0" applyBorder="0" applyAlignment="0" applyProtection="0"/>
    <xf numFmtId="0" fontId="69" fillId="53" borderId="0" applyNumberFormat="0" applyBorder="0" applyAlignment="0" applyProtection="0"/>
    <xf numFmtId="0" fontId="69" fillId="0" borderId="0"/>
    <xf numFmtId="0" fontId="69" fillId="30" borderId="24" applyNumberFormat="0" applyFont="0" applyAlignment="0" applyProtection="0"/>
    <xf numFmtId="0" fontId="69" fillId="0" borderId="0"/>
    <xf numFmtId="0" fontId="69" fillId="0" borderId="0"/>
    <xf numFmtId="0" fontId="69" fillId="0" borderId="0"/>
    <xf numFmtId="0" fontId="69" fillId="30" borderId="24" applyNumberFormat="0" applyFont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0" fontId="69" fillId="52" borderId="0" applyNumberFormat="0" applyBorder="0" applyAlignment="0" applyProtection="0"/>
    <xf numFmtId="0" fontId="69" fillId="53" borderId="0" applyNumberFormat="0" applyBorder="0" applyAlignment="0" applyProtection="0"/>
    <xf numFmtId="0" fontId="68" fillId="0" borderId="0"/>
    <xf numFmtId="0" fontId="68" fillId="30" borderId="24" applyNumberFormat="0" applyFont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52" borderId="0" applyNumberFormat="0" applyBorder="0" applyAlignment="0" applyProtection="0"/>
    <xf numFmtId="0" fontId="68" fillId="53" borderId="0" applyNumberFormat="0" applyBorder="0" applyAlignment="0" applyProtection="0"/>
    <xf numFmtId="0" fontId="68" fillId="0" borderId="0"/>
    <xf numFmtId="0" fontId="68" fillId="30" borderId="24" applyNumberFormat="0" applyFont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52" borderId="0" applyNumberFormat="0" applyBorder="0" applyAlignment="0" applyProtection="0"/>
    <xf numFmtId="0" fontId="68" fillId="53" borderId="0" applyNumberFormat="0" applyBorder="0" applyAlignment="0" applyProtection="0"/>
    <xf numFmtId="0" fontId="68" fillId="0" borderId="0"/>
    <xf numFmtId="0" fontId="68" fillId="30" borderId="24" applyNumberFormat="0" applyFont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52" borderId="0" applyNumberFormat="0" applyBorder="0" applyAlignment="0" applyProtection="0"/>
    <xf numFmtId="0" fontId="68" fillId="53" borderId="0" applyNumberFormat="0" applyBorder="0" applyAlignment="0" applyProtection="0"/>
    <xf numFmtId="0" fontId="68" fillId="0" borderId="0"/>
    <xf numFmtId="0" fontId="68" fillId="30" borderId="24" applyNumberFormat="0" applyFont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52" borderId="0" applyNumberFormat="0" applyBorder="0" applyAlignment="0" applyProtection="0"/>
    <xf numFmtId="0" fontId="68" fillId="53" borderId="0" applyNumberFormat="0" applyBorder="0" applyAlignment="0" applyProtection="0"/>
    <xf numFmtId="0" fontId="68" fillId="0" borderId="0"/>
    <xf numFmtId="0" fontId="68" fillId="30" borderId="24" applyNumberFormat="0" applyFont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52" borderId="0" applyNumberFormat="0" applyBorder="0" applyAlignment="0" applyProtection="0"/>
    <xf numFmtId="0" fontId="68" fillId="53" borderId="0" applyNumberFormat="0" applyBorder="0" applyAlignment="0" applyProtection="0"/>
    <xf numFmtId="0" fontId="68" fillId="0" borderId="0"/>
    <xf numFmtId="0" fontId="68" fillId="30" borderId="24" applyNumberFormat="0" applyFont="0" applyAlignment="0" applyProtection="0"/>
    <xf numFmtId="0" fontId="68" fillId="0" borderId="0"/>
    <xf numFmtId="0" fontId="68" fillId="0" borderId="0"/>
    <xf numFmtId="0" fontId="68" fillId="0" borderId="0"/>
    <xf numFmtId="0" fontId="68" fillId="30" borderId="24" applyNumberFormat="0" applyFont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52" borderId="0" applyNumberFormat="0" applyBorder="0" applyAlignment="0" applyProtection="0"/>
    <xf numFmtId="0" fontId="68" fillId="53" borderId="0" applyNumberFormat="0" applyBorder="0" applyAlignment="0" applyProtection="0"/>
    <xf numFmtId="0" fontId="68" fillId="0" borderId="0"/>
    <xf numFmtId="0" fontId="68" fillId="30" borderId="24" applyNumberFormat="0" applyFont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52" borderId="0" applyNumberFormat="0" applyBorder="0" applyAlignment="0" applyProtection="0"/>
    <xf numFmtId="0" fontId="68" fillId="53" borderId="0" applyNumberFormat="0" applyBorder="0" applyAlignment="0" applyProtection="0"/>
    <xf numFmtId="9" fontId="122" fillId="0" borderId="0" applyFont="0" applyFill="0" applyBorder="0" applyAlignment="0" applyProtection="0"/>
    <xf numFmtId="0" fontId="67" fillId="0" borderId="0"/>
    <xf numFmtId="0" fontId="67" fillId="30" borderId="24" applyNumberFormat="0" applyFont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67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52" borderId="0" applyNumberFormat="0" applyBorder="0" applyAlignment="0" applyProtection="0"/>
    <xf numFmtId="0" fontId="67" fillId="53" borderId="0" applyNumberFormat="0" applyBorder="0" applyAlignment="0" applyProtection="0"/>
    <xf numFmtId="0" fontId="67" fillId="0" borderId="0"/>
    <xf numFmtId="0" fontId="67" fillId="30" borderId="24" applyNumberFormat="0" applyFont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67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52" borderId="0" applyNumberFormat="0" applyBorder="0" applyAlignment="0" applyProtection="0"/>
    <xf numFmtId="0" fontId="67" fillId="53" borderId="0" applyNumberFormat="0" applyBorder="0" applyAlignment="0" applyProtection="0"/>
    <xf numFmtId="0" fontId="67" fillId="0" borderId="0"/>
    <xf numFmtId="0" fontId="67" fillId="30" borderId="24" applyNumberFormat="0" applyFont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67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52" borderId="0" applyNumberFormat="0" applyBorder="0" applyAlignment="0" applyProtection="0"/>
    <xf numFmtId="0" fontId="67" fillId="53" borderId="0" applyNumberFormat="0" applyBorder="0" applyAlignment="0" applyProtection="0"/>
    <xf numFmtId="0" fontId="67" fillId="0" borderId="0"/>
    <xf numFmtId="0" fontId="67" fillId="30" borderId="24" applyNumberFormat="0" applyFont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67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52" borderId="0" applyNumberFormat="0" applyBorder="0" applyAlignment="0" applyProtection="0"/>
    <xf numFmtId="0" fontId="67" fillId="53" borderId="0" applyNumberFormat="0" applyBorder="0" applyAlignment="0" applyProtection="0"/>
    <xf numFmtId="0" fontId="67" fillId="0" borderId="0"/>
    <xf numFmtId="0" fontId="67" fillId="30" borderId="24" applyNumberFormat="0" applyFont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67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52" borderId="0" applyNumberFormat="0" applyBorder="0" applyAlignment="0" applyProtection="0"/>
    <xf numFmtId="0" fontId="67" fillId="53" borderId="0" applyNumberFormat="0" applyBorder="0" applyAlignment="0" applyProtection="0"/>
    <xf numFmtId="0" fontId="67" fillId="0" borderId="0"/>
    <xf numFmtId="0" fontId="67" fillId="30" borderId="24" applyNumberFormat="0" applyFont="0" applyAlignment="0" applyProtection="0"/>
    <xf numFmtId="0" fontId="122" fillId="0" borderId="0"/>
    <xf numFmtId="0" fontId="67" fillId="0" borderId="0"/>
    <xf numFmtId="0" fontId="122" fillId="0" borderId="0"/>
    <xf numFmtId="0" fontId="67" fillId="0" borderId="0"/>
    <xf numFmtId="0" fontId="67" fillId="0" borderId="0"/>
    <xf numFmtId="0" fontId="67" fillId="30" borderId="24" applyNumberFormat="0" applyFont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67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52" borderId="0" applyNumberFormat="0" applyBorder="0" applyAlignment="0" applyProtection="0"/>
    <xf numFmtId="0" fontId="67" fillId="53" borderId="0" applyNumberFormat="0" applyBorder="0" applyAlignment="0" applyProtection="0"/>
    <xf numFmtId="0" fontId="67" fillId="0" borderId="0"/>
    <xf numFmtId="0" fontId="67" fillId="30" borderId="24" applyNumberFormat="0" applyFont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67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52" borderId="0" applyNumberFormat="0" applyBorder="0" applyAlignment="0" applyProtection="0"/>
    <xf numFmtId="0" fontId="67" fillId="53" borderId="0" applyNumberFormat="0" applyBorder="0" applyAlignment="0" applyProtection="0"/>
    <xf numFmtId="0" fontId="67" fillId="0" borderId="0"/>
    <xf numFmtId="0" fontId="67" fillId="30" borderId="24" applyNumberFormat="0" applyFont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67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52" borderId="0" applyNumberFormat="0" applyBorder="0" applyAlignment="0" applyProtection="0"/>
    <xf numFmtId="0" fontId="67" fillId="53" borderId="0" applyNumberFormat="0" applyBorder="0" applyAlignment="0" applyProtection="0"/>
    <xf numFmtId="0" fontId="176" fillId="0" borderId="0"/>
    <xf numFmtId="0" fontId="66" fillId="0" borderId="0"/>
    <xf numFmtId="0" fontId="66" fillId="30" borderId="24" applyNumberFormat="0" applyFont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30" borderId="24" applyNumberFormat="0" applyFont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30" borderId="24" applyNumberFormat="0" applyFont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30" borderId="24" applyNumberFormat="0" applyFont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30" borderId="24" applyNumberFormat="0" applyFont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30" borderId="24" applyNumberFormat="0" applyFont="0" applyAlignment="0" applyProtection="0"/>
    <xf numFmtId="0" fontId="66" fillId="0" borderId="0"/>
    <xf numFmtId="0" fontId="66" fillId="0" borderId="0"/>
    <xf numFmtId="0" fontId="66" fillId="0" borderId="0"/>
    <xf numFmtId="0" fontId="66" fillId="30" borderId="24" applyNumberFormat="0" applyFont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30" borderId="24" applyNumberFormat="0" applyFont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30" borderId="24" applyNumberFormat="0" applyFont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5" fillId="0" borderId="0"/>
    <xf numFmtId="0" fontId="65" fillId="30" borderId="24" applyNumberFormat="0" applyFont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0" borderId="0"/>
    <xf numFmtId="0" fontId="65" fillId="30" borderId="24" applyNumberFormat="0" applyFont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0" borderId="0"/>
    <xf numFmtId="0" fontId="65" fillId="30" borderId="24" applyNumberFormat="0" applyFont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0" borderId="0"/>
    <xf numFmtId="0" fontId="65" fillId="30" borderId="24" applyNumberFormat="0" applyFont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0" borderId="0"/>
    <xf numFmtId="0" fontId="65" fillId="30" borderId="24" applyNumberFormat="0" applyFont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0" borderId="0"/>
    <xf numFmtId="0" fontId="65" fillId="30" borderId="24" applyNumberFormat="0" applyFont="0" applyAlignment="0" applyProtection="0"/>
    <xf numFmtId="0" fontId="65" fillId="0" borderId="0"/>
    <xf numFmtId="0" fontId="65" fillId="0" borderId="0"/>
    <xf numFmtId="0" fontId="65" fillId="0" borderId="0"/>
    <xf numFmtId="0" fontId="65" fillId="30" borderId="24" applyNumberFormat="0" applyFont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0" borderId="0"/>
    <xf numFmtId="0" fontId="65" fillId="30" borderId="24" applyNumberFormat="0" applyFont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0" borderId="0"/>
    <xf numFmtId="0" fontId="65" fillId="30" borderId="24" applyNumberFormat="0" applyFont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4" fillId="0" borderId="0"/>
    <xf numFmtId="0" fontId="64" fillId="30" borderId="24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8" borderId="0" applyNumberFormat="0" applyBorder="0" applyAlignment="0" applyProtection="0"/>
    <xf numFmtId="0" fontId="64" fillId="49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0" borderId="0"/>
    <xf numFmtId="0" fontId="64" fillId="30" borderId="24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8" borderId="0" applyNumberFormat="0" applyBorder="0" applyAlignment="0" applyProtection="0"/>
    <xf numFmtId="0" fontId="64" fillId="49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0" borderId="0"/>
    <xf numFmtId="0" fontId="64" fillId="30" borderId="24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8" borderId="0" applyNumberFormat="0" applyBorder="0" applyAlignment="0" applyProtection="0"/>
    <xf numFmtId="0" fontId="64" fillId="49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0" borderId="0"/>
    <xf numFmtId="0" fontId="64" fillId="30" borderId="24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8" borderId="0" applyNumberFormat="0" applyBorder="0" applyAlignment="0" applyProtection="0"/>
    <xf numFmtId="0" fontId="64" fillId="49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0" borderId="0"/>
    <xf numFmtId="0" fontId="64" fillId="30" borderId="24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8" borderId="0" applyNumberFormat="0" applyBorder="0" applyAlignment="0" applyProtection="0"/>
    <xf numFmtId="0" fontId="64" fillId="49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0" borderId="0"/>
    <xf numFmtId="0" fontId="64" fillId="30" borderId="24" applyNumberFormat="0" applyFont="0" applyAlignment="0" applyProtection="0"/>
    <xf numFmtId="0" fontId="64" fillId="0" borderId="0"/>
    <xf numFmtId="0" fontId="64" fillId="0" borderId="0"/>
    <xf numFmtId="0" fontId="64" fillId="0" borderId="0"/>
    <xf numFmtId="0" fontId="64" fillId="30" borderId="24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8" borderId="0" applyNumberFormat="0" applyBorder="0" applyAlignment="0" applyProtection="0"/>
    <xf numFmtId="0" fontId="64" fillId="49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0" borderId="0"/>
    <xf numFmtId="0" fontId="64" fillId="30" borderId="24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8" borderId="0" applyNumberFormat="0" applyBorder="0" applyAlignment="0" applyProtection="0"/>
    <xf numFmtId="0" fontId="64" fillId="49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0" borderId="0"/>
    <xf numFmtId="0" fontId="64" fillId="30" borderId="24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8" borderId="0" applyNumberFormat="0" applyBorder="0" applyAlignment="0" applyProtection="0"/>
    <xf numFmtId="0" fontId="64" fillId="49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63" fillId="0" borderId="0"/>
    <xf numFmtId="0" fontId="63" fillId="30" borderId="24" applyNumberFormat="0" applyFont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4" borderId="0" applyNumberFormat="0" applyBorder="0" applyAlignment="0" applyProtection="0"/>
    <xf numFmtId="0" fontId="63" fillId="45" borderId="0" applyNumberFormat="0" applyBorder="0" applyAlignment="0" applyProtection="0"/>
    <xf numFmtId="0" fontId="63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0" borderId="0"/>
    <xf numFmtId="0" fontId="63" fillId="30" borderId="24" applyNumberFormat="0" applyFont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4" borderId="0" applyNumberFormat="0" applyBorder="0" applyAlignment="0" applyProtection="0"/>
    <xf numFmtId="0" fontId="63" fillId="45" borderId="0" applyNumberFormat="0" applyBorder="0" applyAlignment="0" applyProtection="0"/>
    <xf numFmtId="0" fontId="63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0" borderId="0"/>
    <xf numFmtId="0" fontId="63" fillId="30" borderId="24" applyNumberFormat="0" applyFont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4" borderId="0" applyNumberFormat="0" applyBorder="0" applyAlignment="0" applyProtection="0"/>
    <xf numFmtId="0" fontId="63" fillId="45" borderId="0" applyNumberFormat="0" applyBorder="0" applyAlignment="0" applyProtection="0"/>
    <xf numFmtId="0" fontId="63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0" borderId="0"/>
    <xf numFmtId="0" fontId="63" fillId="30" borderId="24" applyNumberFormat="0" applyFont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4" borderId="0" applyNumberFormat="0" applyBorder="0" applyAlignment="0" applyProtection="0"/>
    <xf numFmtId="0" fontId="63" fillId="45" borderId="0" applyNumberFormat="0" applyBorder="0" applyAlignment="0" applyProtection="0"/>
    <xf numFmtId="0" fontId="63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0" borderId="0"/>
    <xf numFmtId="0" fontId="63" fillId="30" borderId="24" applyNumberFormat="0" applyFont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4" borderId="0" applyNumberFormat="0" applyBorder="0" applyAlignment="0" applyProtection="0"/>
    <xf numFmtId="0" fontId="63" fillId="45" borderId="0" applyNumberFormat="0" applyBorder="0" applyAlignment="0" applyProtection="0"/>
    <xf numFmtId="0" fontId="63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0" borderId="0"/>
    <xf numFmtId="0" fontId="63" fillId="30" borderId="24" applyNumberFormat="0" applyFont="0" applyAlignment="0" applyProtection="0"/>
    <xf numFmtId="0" fontId="63" fillId="0" borderId="0"/>
    <xf numFmtId="0" fontId="63" fillId="0" borderId="0"/>
    <xf numFmtId="0" fontId="63" fillId="0" borderId="0"/>
    <xf numFmtId="0" fontId="63" fillId="30" borderId="24" applyNumberFormat="0" applyFont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4" borderId="0" applyNumberFormat="0" applyBorder="0" applyAlignment="0" applyProtection="0"/>
    <xf numFmtId="0" fontId="63" fillId="45" borderId="0" applyNumberFormat="0" applyBorder="0" applyAlignment="0" applyProtection="0"/>
    <xf numFmtId="0" fontId="63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0" borderId="0"/>
    <xf numFmtId="0" fontId="63" fillId="30" borderId="24" applyNumberFormat="0" applyFont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4" borderId="0" applyNumberFormat="0" applyBorder="0" applyAlignment="0" applyProtection="0"/>
    <xf numFmtId="0" fontId="63" fillId="45" borderId="0" applyNumberFormat="0" applyBorder="0" applyAlignment="0" applyProtection="0"/>
    <xf numFmtId="0" fontId="63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0" borderId="0"/>
    <xf numFmtId="0" fontId="63" fillId="30" borderId="24" applyNumberFormat="0" applyFont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4" borderId="0" applyNumberFormat="0" applyBorder="0" applyAlignment="0" applyProtection="0"/>
    <xf numFmtId="0" fontId="63" fillId="45" borderId="0" applyNumberFormat="0" applyBorder="0" applyAlignment="0" applyProtection="0"/>
    <xf numFmtId="0" fontId="63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2" fillId="0" borderId="0"/>
    <xf numFmtId="0" fontId="62" fillId="30" borderId="24" applyNumberFormat="0" applyFont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0" borderId="0"/>
    <xf numFmtId="0" fontId="62" fillId="30" borderId="24" applyNumberFormat="0" applyFont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0" borderId="0"/>
    <xf numFmtId="0" fontId="62" fillId="30" borderId="24" applyNumberFormat="0" applyFont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0" borderId="0"/>
    <xf numFmtId="0" fontId="62" fillId="30" borderId="24" applyNumberFormat="0" applyFont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0" borderId="0"/>
    <xf numFmtId="0" fontId="62" fillId="30" borderId="24" applyNumberFormat="0" applyFont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0" borderId="0"/>
    <xf numFmtId="0" fontId="62" fillId="30" borderId="24" applyNumberFormat="0" applyFont="0" applyAlignment="0" applyProtection="0"/>
    <xf numFmtId="0" fontId="62" fillId="0" borderId="0"/>
    <xf numFmtId="0" fontId="62" fillId="0" borderId="0"/>
    <xf numFmtId="0" fontId="62" fillId="0" borderId="0"/>
    <xf numFmtId="0" fontId="62" fillId="30" borderId="24" applyNumberFormat="0" applyFont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0" borderId="0"/>
    <xf numFmtId="0" fontId="62" fillId="30" borderId="24" applyNumberFormat="0" applyFont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0" borderId="0"/>
    <xf numFmtId="0" fontId="62" fillId="30" borderId="24" applyNumberFormat="0" applyFont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1" fillId="0" borderId="0"/>
    <xf numFmtId="0" fontId="61" fillId="30" borderId="24" applyNumberFormat="0" applyFont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0" borderId="0"/>
    <xf numFmtId="0" fontId="61" fillId="30" borderId="24" applyNumberFormat="0" applyFont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0" borderId="0"/>
    <xf numFmtId="0" fontId="61" fillId="30" borderId="24" applyNumberFormat="0" applyFont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0" borderId="0"/>
    <xf numFmtId="0" fontId="61" fillId="30" borderId="24" applyNumberFormat="0" applyFont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0" borderId="0"/>
    <xf numFmtId="0" fontId="61" fillId="30" borderId="24" applyNumberFormat="0" applyFont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0" borderId="0"/>
    <xf numFmtId="0" fontId="61" fillId="30" borderId="24" applyNumberFormat="0" applyFont="0" applyAlignment="0" applyProtection="0"/>
    <xf numFmtId="0" fontId="61" fillId="0" borderId="0"/>
    <xf numFmtId="0" fontId="61" fillId="0" borderId="0"/>
    <xf numFmtId="0" fontId="61" fillId="0" borderId="0"/>
    <xf numFmtId="0" fontId="61" fillId="30" borderId="24" applyNumberFormat="0" applyFont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0" borderId="0"/>
    <xf numFmtId="0" fontId="61" fillId="30" borderId="24" applyNumberFormat="0" applyFont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0" borderId="0"/>
    <xf numFmtId="0" fontId="61" fillId="30" borderId="24" applyNumberFormat="0" applyFont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0" fillId="0" borderId="0"/>
    <xf numFmtId="0" fontId="60" fillId="30" borderId="24" applyNumberFormat="0" applyFont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0" borderId="0"/>
    <xf numFmtId="0" fontId="60" fillId="30" borderId="24" applyNumberFormat="0" applyFont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0" borderId="0"/>
    <xf numFmtId="0" fontId="60" fillId="30" borderId="24" applyNumberFormat="0" applyFont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0" borderId="0"/>
    <xf numFmtId="0" fontId="60" fillId="30" borderId="24" applyNumberFormat="0" applyFont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0" borderId="0"/>
    <xf numFmtId="0" fontId="60" fillId="30" borderId="24" applyNumberFormat="0" applyFont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0" borderId="0"/>
    <xf numFmtId="0" fontId="60" fillId="30" borderId="24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30" borderId="24" applyNumberFormat="0" applyFont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0" borderId="0"/>
    <xf numFmtId="0" fontId="60" fillId="30" borderId="24" applyNumberFormat="0" applyFont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0" borderId="0"/>
    <xf numFmtId="0" fontId="60" fillId="30" borderId="24" applyNumberFormat="0" applyFont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59" fillId="0" borderId="0"/>
    <xf numFmtId="0" fontId="59" fillId="30" borderId="24" applyNumberFormat="0" applyFont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0" borderId="0"/>
    <xf numFmtId="0" fontId="59" fillId="30" borderId="24" applyNumberFormat="0" applyFont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0" borderId="0"/>
    <xf numFmtId="0" fontId="59" fillId="30" borderId="24" applyNumberFormat="0" applyFont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0" borderId="0"/>
    <xf numFmtId="0" fontId="59" fillId="30" borderId="24" applyNumberFormat="0" applyFont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0" borderId="0"/>
    <xf numFmtId="0" fontId="59" fillId="30" borderId="24" applyNumberFormat="0" applyFont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0" borderId="0"/>
    <xf numFmtId="0" fontId="59" fillId="30" borderId="24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30" borderId="24" applyNumberFormat="0" applyFont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0" borderId="0"/>
    <xf numFmtId="0" fontId="59" fillId="30" borderId="24" applyNumberFormat="0" applyFont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0" borderId="0"/>
    <xf numFmtId="0" fontId="59" fillId="30" borderId="24" applyNumberFormat="0" applyFont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0" borderId="0"/>
    <xf numFmtId="0" fontId="59" fillId="30" borderId="24" applyNumberFormat="0" applyFont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8" fillId="0" borderId="0"/>
    <xf numFmtId="0" fontId="58" fillId="30" borderId="24" applyNumberFormat="0" applyFont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0" borderId="0"/>
    <xf numFmtId="0" fontId="58" fillId="30" borderId="24" applyNumberFormat="0" applyFont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0" borderId="0"/>
    <xf numFmtId="0" fontId="58" fillId="30" borderId="24" applyNumberFormat="0" applyFont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0" borderId="0"/>
    <xf numFmtId="0" fontId="58" fillId="30" borderId="24" applyNumberFormat="0" applyFont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0" borderId="0"/>
    <xf numFmtId="0" fontId="58" fillId="30" borderId="24" applyNumberFormat="0" applyFont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0" borderId="0"/>
    <xf numFmtId="0" fontId="58" fillId="30" borderId="24" applyNumberFormat="0" applyFont="0" applyAlignment="0" applyProtection="0"/>
    <xf numFmtId="0" fontId="58" fillId="0" borderId="0"/>
    <xf numFmtId="0" fontId="58" fillId="0" borderId="0"/>
    <xf numFmtId="0" fontId="58" fillId="0" borderId="0"/>
    <xf numFmtId="0" fontId="58" fillId="30" borderId="24" applyNumberFormat="0" applyFont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0" borderId="0"/>
    <xf numFmtId="0" fontId="58" fillId="30" borderId="24" applyNumberFormat="0" applyFont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0" borderId="0"/>
    <xf numFmtId="0" fontId="58" fillId="30" borderId="24" applyNumberFormat="0" applyFont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0" borderId="0"/>
    <xf numFmtId="0" fontId="58" fillId="30" borderId="24" applyNumberFormat="0" applyFont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7" fillId="0" borderId="0"/>
    <xf numFmtId="0" fontId="57" fillId="30" borderId="24" applyNumberFormat="0" applyFont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0" borderId="0"/>
    <xf numFmtId="0" fontId="57" fillId="30" borderId="24" applyNumberFormat="0" applyFont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0" borderId="0"/>
    <xf numFmtId="0" fontId="57" fillId="30" borderId="24" applyNumberFormat="0" applyFont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0" borderId="0"/>
    <xf numFmtId="0" fontId="57" fillId="30" borderId="24" applyNumberFormat="0" applyFont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0" borderId="0"/>
    <xf numFmtId="0" fontId="57" fillId="30" borderId="24" applyNumberFormat="0" applyFont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0" borderId="0"/>
    <xf numFmtId="0" fontId="57" fillId="30" borderId="24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30" borderId="24" applyNumberFormat="0" applyFont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0" borderId="0"/>
    <xf numFmtId="0" fontId="57" fillId="30" borderId="24" applyNumberFormat="0" applyFont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0" borderId="0"/>
    <xf numFmtId="0" fontId="57" fillId="30" borderId="24" applyNumberFormat="0" applyFont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0" borderId="0"/>
    <xf numFmtId="0" fontId="57" fillId="30" borderId="24" applyNumberFormat="0" applyFont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6" fillId="0" borderId="0"/>
    <xf numFmtId="0" fontId="56" fillId="30" borderId="24" applyNumberFormat="0" applyFont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56" fillId="0" borderId="0"/>
    <xf numFmtId="0" fontId="56" fillId="30" borderId="24" applyNumberFormat="0" applyFont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56" fillId="0" borderId="0"/>
    <xf numFmtId="0" fontId="56" fillId="30" borderId="24" applyNumberFormat="0" applyFont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56" fillId="0" borderId="0"/>
    <xf numFmtId="0" fontId="56" fillId="30" borderId="24" applyNumberFormat="0" applyFont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56" fillId="0" borderId="0"/>
    <xf numFmtId="0" fontId="56" fillId="30" borderId="24" applyNumberFormat="0" applyFont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56" fillId="0" borderId="0"/>
    <xf numFmtId="0" fontId="56" fillId="30" borderId="24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30" borderId="24" applyNumberFormat="0" applyFont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56" fillId="0" borderId="0"/>
    <xf numFmtId="0" fontId="56" fillId="30" borderId="24" applyNumberFormat="0" applyFont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56" fillId="0" borderId="0"/>
    <xf numFmtId="0" fontId="56" fillId="30" borderId="24" applyNumberFormat="0" applyFont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56" fillId="0" borderId="0"/>
    <xf numFmtId="0" fontId="56" fillId="30" borderId="24" applyNumberFormat="0" applyFont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55" fillId="0" borderId="0"/>
    <xf numFmtId="0" fontId="55" fillId="30" borderId="24" applyNumberFormat="0" applyFont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55" fillId="0" borderId="0"/>
    <xf numFmtId="0" fontId="55" fillId="30" borderId="24" applyNumberFormat="0" applyFont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55" fillId="0" borderId="0"/>
    <xf numFmtId="0" fontId="55" fillId="30" borderId="24" applyNumberFormat="0" applyFont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55" fillId="0" borderId="0"/>
    <xf numFmtId="0" fontId="55" fillId="30" borderId="24" applyNumberFormat="0" applyFont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55" fillId="0" borderId="0"/>
    <xf numFmtId="0" fontId="55" fillId="30" borderId="24" applyNumberFormat="0" applyFont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55" fillId="0" borderId="0"/>
    <xf numFmtId="0" fontId="55" fillId="30" borderId="24" applyNumberFormat="0" applyFont="0" applyAlignment="0" applyProtection="0"/>
    <xf numFmtId="0" fontId="55" fillId="0" borderId="0"/>
    <xf numFmtId="0" fontId="55" fillId="0" borderId="0"/>
    <xf numFmtId="0" fontId="55" fillId="0" borderId="0"/>
    <xf numFmtId="0" fontId="55" fillId="30" borderId="24" applyNumberFormat="0" applyFont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55" fillId="0" borderId="0"/>
    <xf numFmtId="0" fontId="55" fillId="30" borderId="24" applyNumberFormat="0" applyFont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55" fillId="0" borderId="0"/>
    <xf numFmtId="0" fontId="55" fillId="30" borderId="24" applyNumberFormat="0" applyFont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55" fillId="0" borderId="0"/>
    <xf numFmtId="0" fontId="55" fillId="30" borderId="24" applyNumberFormat="0" applyFont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54" fillId="0" borderId="0"/>
    <xf numFmtId="0" fontId="54" fillId="30" borderId="24" applyNumberFormat="0" applyFont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0" borderId="0"/>
    <xf numFmtId="0" fontId="54" fillId="30" borderId="24" applyNumberFormat="0" applyFont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0" borderId="0"/>
    <xf numFmtId="0" fontId="54" fillId="30" borderId="24" applyNumberFormat="0" applyFont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0" borderId="0"/>
    <xf numFmtId="0" fontId="54" fillId="30" borderId="24" applyNumberFormat="0" applyFont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0" borderId="0"/>
    <xf numFmtId="0" fontId="54" fillId="30" borderId="24" applyNumberFormat="0" applyFont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0" borderId="0"/>
    <xf numFmtId="0" fontId="54" fillId="30" borderId="24" applyNumberFormat="0" applyFont="0" applyAlignment="0" applyProtection="0"/>
    <xf numFmtId="0" fontId="54" fillId="0" borderId="0"/>
    <xf numFmtId="0" fontId="54" fillId="0" borderId="0"/>
    <xf numFmtId="0" fontId="54" fillId="0" borderId="0"/>
    <xf numFmtId="0" fontId="54" fillId="30" borderId="24" applyNumberFormat="0" applyFont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0" borderId="0"/>
    <xf numFmtId="0" fontId="54" fillId="30" borderId="24" applyNumberFormat="0" applyFont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0" borderId="0"/>
    <xf numFmtId="0" fontId="54" fillId="30" borderId="24" applyNumberFormat="0" applyFont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0" borderId="0"/>
    <xf numFmtId="0" fontId="54" fillId="30" borderId="24" applyNumberFormat="0" applyFont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53" fillId="0" borderId="0"/>
    <xf numFmtId="0" fontId="53" fillId="30" borderId="24" applyNumberFormat="0" applyFont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0" borderId="0"/>
    <xf numFmtId="0" fontId="53" fillId="30" borderId="24" applyNumberFormat="0" applyFont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0" borderId="0"/>
    <xf numFmtId="0" fontId="53" fillId="30" borderId="24" applyNumberFormat="0" applyFont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0" borderId="0"/>
    <xf numFmtId="0" fontId="53" fillId="30" borderId="24" applyNumberFormat="0" applyFont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0" borderId="0"/>
    <xf numFmtId="0" fontId="53" fillId="30" borderId="24" applyNumberFormat="0" applyFont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0" borderId="0"/>
    <xf numFmtId="0" fontId="53" fillId="30" borderId="24" applyNumberFormat="0" applyFont="0" applyAlignment="0" applyProtection="0"/>
    <xf numFmtId="0" fontId="53" fillId="0" borderId="0"/>
    <xf numFmtId="0" fontId="53" fillId="0" borderId="0"/>
    <xf numFmtId="0" fontId="53" fillId="0" borderId="0"/>
    <xf numFmtId="0" fontId="53" fillId="30" borderId="24" applyNumberFormat="0" applyFont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0" borderId="0"/>
    <xf numFmtId="0" fontId="53" fillId="30" borderId="24" applyNumberFormat="0" applyFont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0" borderId="0"/>
    <xf numFmtId="0" fontId="53" fillId="30" borderId="24" applyNumberFormat="0" applyFont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0" borderId="0"/>
    <xf numFmtId="0" fontId="53" fillId="30" borderId="24" applyNumberFormat="0" applyFont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2" fillId="0" borderId="0"/>
    <xf numFmtId="0" fontId="52" fillId="30" borderId="24" applyNumberFormat="0" applyFont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0" borderId="0"/>
    <xf numFmtId="0" fontId="52" fillId="30" borderId="24" applyNumberFormat="0" applyFont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0" borderId="0"/>
    <xf numFmtId="0" fontId="52" fillId="30" borderId="24" applyNumberFormat="0" applyFont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0" borderId="0"/>
    <xf numFmtId="0" fontId="52" fillId="30" borderId="24" applyNumberFormat="0" applyFont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0" borderId="0"/>
    <xf numFmtId="0" fontId="52" fillId="30" borderId="24" applyNumberFormat="0" applyFont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0" borderId="0"/>
    <xf numFmtId="0" fontId="52" fillId="30" borderId="24" applyNumberFormat="0" applyFont="0" applyAlignment="0" applyProtection="0"/>
    <xf numFmtId="0" fontId="52" fillId="0" borderId="0"/>
    <xf numFmtId="0" fontId="52" fillId="0" borderId="0"/>
    <xf numFmtId="0" fontId="52" fillId="0" borderId="0"/>
    <xf numFmtId="0" fontId="52" fillId="30" borderId="24" applyNumberFormat="0" applyFont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0" borderId="0"/>
    <xf numFmtId="0" fontId="52" fillId="30" borderId="24" applyNumberFormat="0" applyFont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0" borderId="0"/>
    <xf numFmtId="0" fontId="52" fillId="30" borderId="24" applyNumberFormat="0" applyFont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0" borderId="0"/>
    <xf numFmtId="0" fontId="52" fillId="30" borderId="24" applyNumberFormat="0" applyFont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1" fillId="0" borderId="0"/>
    <xf numFmtId="0" fontId="51" fillId="30" borderId="24" applyNumberFormat="0" applyFont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0" borderId="0"/>
    <xf numFmtId="0" fontId="51" fillId="30" borderId="24" applyNumberFormat="0" applyFont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0" borderId="0"/>
    <xf numFmtId="0" fontId="51" fillId="30" borderId="24" applyNumberFormat="0" applyFont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0" borderId="0"/>
    <xf numFmtId="0" fontId="51" fillId="30" borderId="24" applyNumberFormat="0" applyFont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0" borderId="0"/>
    <xf numFmtId="0" fontId="51" fillId="30" borderId="24" applyNumberFormat="0" applyFont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0" borderId="0"/>
    <xf numFmtId="0" fontId="51" fillId="30" borderId="24" applyNumberFormat="0" applyFont="0" applyAlignment="0" applyProtection="0"/>
    <xf numFmtId="0" fontId="51" fillId="0" borderId="0"/>
    <xf numFmtId="0" fontId="51" fillId="0" borderId="0"/>
    <xf numFmtId="0" fontId="51" fillId="0" borderId="0"/>
    <xf numFmtId="0" fontId="51" fillId="30" borderId="24" applyNumberFormat="0" applyFont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0" borderId="0"/>
    <xf numFmtId="0" fontId="51" fillId="30" borderId="24" applyNumberFormat="0" applyFont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0" borderId="0"/>
    <xf numFmtId="0" fontId="51" fillId="30" borderId="24" applyNumberFormat="0" applyFont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0" borderId="0"/>
    <xf numFmtId="0" fontId="51" fillId="30" borderId="24" applyNumberFormat="0" applyFont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0" fillId="0" borderId="0"/>
    <xf numFmtId="0" fontId="50" fillId="30" borderId="24" applyNumberFormat="0" applyFont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0" borderId="0"/>
    <xf numFmtId="0" fontId="50" fillId="30" borderId="24" applyNumberFormat="0" applyFont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0" borderId="0"/>
    <xf numFmtId="0" fontId="50" fillId="30" borderId="24" applyNumberFormat="0" applyFont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0" borderId="0"/>
    <xf numFmtId="0" fontId="50" fillId="30" borderId="24" applyNumberFormat="0" applyFont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0" borderId="0"/>
    <xf numFmtId="0" fontId="50" fillId="30" borderId="24" applyNumberFormat="0" applyFont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0" borderId="0"/>
    <xf numFmtId="0" fontId="50" fillId="30" borderId="24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50" fillId="30" borderId="24" applyNumberFormat="0" applyFont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0" borderId="0"/>
    <xf numFmtId="0" fontId="50" fillId="30" borderId="24" applyNumberFormat="0" applyFont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0" borderId="0"/>
    <xf numFmtId="0" fontId="50" fillId="30" borderId="24" applyNumberFormat="0" applyFont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0" borderId="0"/>
    <xf numFmtId="0" fontId="50" fillId="30" borderId="24" applyNumberFormat="0" applyFont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49" fillId="0" borderId="0"/>
    <xf numFmtId="0" fontId="49" fillId="30" borderId="24" applyNumberFormat="0" applyFont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0" borderId="0"/>
    <xf numFmtId="0" fontId="49" fillId="30" borderId="24" applyNumberFormat="0" applyFont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0" borderId="0"/>
    <xf numFmtId="0" fontId="49" fillId="30" borderId="24" applyNumberFormat="0" applyFont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0" borderId="0"/>
    <xf numFmtId="0" fontId="49" fillId="30" borderId="24" applyNumberFormat="0" applyFont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0" borderId="0"/>
    <xf numFmtId="0" fontId="49" fillId="30" borderId="24" applyNumberFormat="0" applyFont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0" borderId="0"/>
    <xf numFmtId="0" fontId="49" fillId="30" borderId="24" applyNumberFormat="0" applyFont="0" applyAlignment="0" applyProtection="0"/>
    <xf numFmtId="0" fontId="49" fillId="0" borderId="0"/>
    <xf numFmtId="0" fontId="49" fillId="0" borderId="0"/>
    <xf numFmtId="0" fontId="49" fillId="0" borderId="0"/>
    <xf numFmtId="0" fontId="49" fillId="30" borderId="24" applyNumberFormat="0" applyFont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0" borderId="0"/>
    <xf numFmtId="0" fontId="49" fillId="30" borderId="24" applyNumberFormat="0" applyFont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0" borderId="0"/>
    <xf numFmtId="0" fontId="49" fillId="30" borderId="24" applyNumberFormat="0" applyFont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0" borderId="0"/>
    <xf numFmtId="0" fontId="49" fillId="30" borderId="24" applyNumberFormat="0" applyFont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8" fillId="0" borderId="0"/>
    <xf numFmtId="0" fontId="48" fillId="30" borderId="24" applyNumberFormat="0" applyFont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0" borderId="0"/>
    <xf numFmtId="0" fontId="48" fillId="30" borderId="24" applyNumberFormat="0" applyFont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0" borderId="0"/>
    <xf numFmtId="0" fontId="48" fillId="30" borderId="24" applyNumberFormat="0" applyFont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0" borderId="0"/>
    <xf numFmtId="0" fontId="48" fillId="30" borderId="24" applyNumberFormat="0" applyFont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0" borderId="0"/>
    <xf numFmtId="0" fontId="48" fillId="30" borderId="24" applyNumberFormat="0" applyFont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0" borderId="0"/>
    <xf numFmtId="0" fontId="48" fillId="30" borderId="24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30" borderId="24" applyNumberFormat="0" applyFont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0" borderId="0"/>
    <xf numFmtId="0" fontId="48" fillId="30" borderId="24" applyNumberFormat="0" applyFont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0" borderId="0"/>
    <xf numFmtId="0" fontId="48" fillId="30" borderId="24" applyNumberFormat="0" applyFont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0" borderId="0"/>
    <xf numFmtId="0" fontId="48" fillId="30" borderId="24" applyNumberFormat="0" applyFont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7" fillId="0" borderId="0"/>
    <xf numFmtId="0" fontId="47" fillId="30" borderId="24" applyNumberFormat="0" applyFont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0" borderId="0"/>
    <xf numFmtId="0" fontId="47" fillId="30" borderId="24" applyNumberFormat="0" applyFont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0" borderId="0"/>
    <xf numFmtId="0" fontId="47" fillId="30" borderId="24" applyNumberFormat="0" applyFont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0" borderId="0"/>
    <xf numFmtId="0" fontId="47" fillId="30" borderId="24" applyNumberFormat="0" applyFont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0" borderId="0"/>
    <xf numFmtId="0" fontId="47" fillId="30" borderId="24" applyNumberFormat="0" applyFont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0" borderId="0"/>
    <xf numFmtId="0" fontId="47" fillId="30" borderId="24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30" borderId="24" applyNumberFormat="0" applyFont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0" borderId="0"/>
    <xf numFmtId="0" fontId="47" fillId="30" borderId="24" applyNumberFormat="0" applyFont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0" borderId="0"/>
    <xf numFmtId="0" fontId="47" fillId="30" borderId="24" applyNumberFormat="0" applyFont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0" borderId="0"/>
    <xf numFmtId="0" fontId="47" fillId="30" borderId="24" applyNumberFormat="0" applyFont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6" fillId="0" borderId="0"/>
    <xf numFmtId="0" fontId="46" fillId="30" borderId="24" applyNumberFormat="0" applyFont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0" borderId="0"/>
    <xf numFmtId="0" fontId="46" fillId="30" borderId="24" applyNumberFormat="0" applyFont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0" borderId="0"/>
    <xf numFmtId="0" fontId="46" fillId="30" borderId="24" applyNumberFormat="0" applyFont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0" borderId="0"/>
    <xf numFmtId="0" fontId="46" fillId="30" borderId="24" applyNumberFormat="0" applyFont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0" borderId="0"/>
    <xf numFmtId="0" fontId="46" fillId="30" borderId="24" applyNumberFormat="0" applyFont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0" borderId="0"/>
    <xf numFmtId="0" fontId="46" fillId="30" borderId="24" applyNumberFormat="0" applyFont="0" applyAlignment="0" applyProtection="0"/>
    <xf numFmtId="0" fontId="46" fillId="0" borderId="0"/>
    <xf numFmtId="0" fontId="46" fillId="0" borderId="0"/>
    <xf numFmtId="0" fontId="46" fillId="0" borderId="0"/>
    <xf numFmtId="0" fontId="46" fillId="30" borderId="24" applyNumberFormat="0" applyFont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0" borderId="0"/>
    <xf numFmtId="0" fontId="46" fillId="30" borderId="24" applyNumberFormat="0" applyFont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0" borderId="0"/>
    <xf numFmtId="0" fontId="46" fillId="30" borderId="24" applyNumberFormat="0" applyFont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0" borderId="0"/>
    <xf numFmtId="0" fontId="46" fillId="30" borderId="24" applyNumberFormat="0" applyFont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5" fillId="0" borderId="0"/>
    <xf numFmtId="0" fontId="45" fillId="30" borderId="24" applyNumberFormat="0" applyFont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0" borderId="0"/>
    <xf numFmtId="0" fontId="45" fillId="30" borderId="24" applyNumberFormat="0" applyFont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0" borderId="0"/>
    <xf numFmtId="0" fontId="45" fillId="30" borderId="24" applyNumberFormat="0" applyFont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0" borderId="0"/>
    <xf numFmtId="0" fontId="45" fillId="30" borderId="24" applyNumberFormat="0" applyFont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0" borderId="0"/>
    <xf numFmtId="0" fontId="45" fillId="30" borderId="24" applyNumberFormat="0" applyFont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0" borderId="0"/>
    <xf numFmtId="0" fontId="45" fillId="30" borderId="24" applyNumberFormat="0" applyFont="0" applyAlignment="0" applyProtection="0"/>
    <xf numFmtId="0" fontId="45" fillId="0" borderId="0"/>
    <xf numFmtId="0" fontId="45" fillId="0" borderId="0"/>
    <xf numFmtId="0" fontId="45" fillId="0" borderId="0"/>
    <xf numFmtId="0" fontId="45" fillId="30" borderId="24" applyNumberFormat="0" applyFont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0" borderId="0"/>
    <xf numFmtId="0" fontId="45" fillId="30" borderId="24" applyNumberFormat="0" applyFont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0" borderId="0"/>
    <xf numFmtId="0" fontId="45" fillId="30" borderId="24" applyNumberFormat="0" applyFont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0" borderId="0"/>
    <xf numFmtId="0" fontId="45" fillId="30" borderId="24" applyNumberFormat="0" applyFont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177" fillId="0" borderId="0"/>
    <xf numFmtId="0" fontId="44" fillId="0" borderId="0"/>
    <xf numFmtId="0" fontId="44" fillId="30" borderId="24" applyNumberFormat="0" applyFont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0" borderId="0"/>
    <xf numFmtId="0" fontId="44" fillId="30" borderId="24" applyNumberFormat="0" applyFont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0" borderId="0"/>
    <xf numFmtId="0" fontId="44" fillId="30" borderId="24" applyNumberFormat="0" applyFont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0" borderId="0"/>
    <xf numFmtId="0" fontId="44" fillId="30" borderId="24" applyNumberFormat="0" applyFont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0" borderId="0"/>
    <xf numFmtId="0" fontId="44" fillId="30" borderId="24" applyNumberFormat="0" applyFont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0" borderId="0"/>
    <xf numFmtId="0" fontId="44" fillId="30" borderId="24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30" borderId="24" applyNumberFormat="0" applyFont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0" borderId="0"/>
    <xf numFmtId="0" fontId="44" fillId="30" borderId="24" applyNumberFormat="0" applyFont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0" borderId="0"/>
    <xf numFmtId="0" fontId="44" fillId="30" borderId="24" applyNumberFormat="0" applyFont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0" borderId="0"/>
    <xf numFmtId="0" fontId="44" fillId="30" borderId="24" applyNumberFormat="0" applyFont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3" fillId="0" borderId="0"/>
    <xf numFmtId="0" fontId="43" fillId="30" borderId="24" applyNumberFormat="0" applyFont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0" borderId="0"/>
    <xf numFmtId="0" fontId="43" fillId="30" borderId="24" applyNumberFormat="0" applyFont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0" borderId="0"/>
    <xf numFmtId="0" fontId="43" fillId="30" borderId="24" applyNumberFormat="0" applyFont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0" borderId="0"/>
    <xf numFmtId="0" fontId="43" fillId="30" borderId="24" applyNumberFormat="0" applyFont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0" borderId="0"/>
    <xf numFmtId="0" fontId="43" fillId="30" borderId="24" applyNumberFormat="0" applyFont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0" borderId="0"/>
    <xf numFmtId="0" fontId="43" fillId="30" borderId="24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30" borderId="24" applyNumberFormat="0" applyFont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0" borderId="0"/>
    <xf numFmtId="0" fontId="43" fillId="30" borderId="24" applyNumberFormat="0" applyFont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0" borderId="0"/>
    <xf numFmtId="0" fontId="43" fillId="30" borderId="24" applyNumberFormat="0" applyFont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0" borderId="0"/>
    <xf numFmtId="0" fontId="43" fillId="30" borderId="24" applyNumberFormat="0" applyFont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2" fillId="0" borderId="0"/>
    <xf numFmtId="0" fontId="42" fillId="30" borderId="24" applyNumberFormat="0" applyFont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0" borderId="0"/>
    <xf numFmtId="0" fontId="42" fillId="30" borderId="24" applyNumberFormat="0" applyFont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0" borderId="0"/>
    <xf numFmtId="0" fontId="42" fillId="30" borderId="24" applyNumberFormat="0" applyFont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0" borderId="0"/>
    <xf numFmtId="0" fontId="42" fillId="30" borderId="24" applyNumberFormat="0" applyFont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0" borderId="0"/>
    <xf numFmtId="0" fontId="42" fillId="30" borderId="24" applyNumberFormat="0" applyFont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0" borderId="0"/>
    <xf numFmtId="0" fontId="42" fillId="30" borderId="24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30" borderId="24" applyNumberFormat="0" applyFont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0" borderId="0"/>
    <xf numFmtId="0" fontId="42" fillId="30" borderId="24" applyNumberFormat="0" applyFont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0" borderId="0"/>
    <xf numFmtId="0" fontId="42" fillId="30" borderId="24" applyNumberFormat="0" applyFont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0" borderId="0"/>
    <xf numFmtId="0" fontId="42" fillId="30" borderId="24" applyNumberFormat="0" applyFont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1" fillId="0" borderId="0"/>
    <xf numFmtId="0" fontId="41" fillId="30" borderId="24" applyNumberFormat="0" applyFont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0" borderId="0"/>
    <xf numFmtId="0" fontId="41" fillId="30" borderId="24" applyNumberFormat="0" applyFont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0" borderId="0"/>
    <xf numFmtId="0" fontId="41" fillId="30" borderId="24" applyNumberFormat="0" applyFont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0" borderId="0"/>
    <xf numFmtId="0" fontId="41" fillId="30" borderId="24" applyNumberFormat="0" applyFont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0" borderId="0"/>
    <xf numFmtId="0" fontId="41" fillId="30" borderId="24" applyNumberFormat="0" applyFont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0" borderId="0"/>
    <xf numFmtId="0" fontId="41" fillId="30" borderId="24" applyNumberFormat="0" applyFont="0" applyAlignment="0" applyProtection="0"/>
    <xf numFmtId="0" fontId="41" fillId="0" borderId="0"/>
    <xf numFmtId="0" fontId="41" fillId="0" borderId="0"/>
    <xf numFmtId="0" fontId="41" fillId="0" borderId="0"/>
    <xf numFmtId="0" fontId="41" fillId="30" borderId="24" applyNumberFormat="0" applyFont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0" borderId="0"/>
    <xf numFmtId="0" fontId="41" fillId="30" borderId="24" applyNumberFormat="0" applyFont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0" borderId="0"/>
    <xf numFmtId="0" fontId="41" fillId="30" borderId="24" applyNumberFormat="0" applyFont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0" borderId="0"/>
    <xf numFmtId="0" fontId="41" fillId="30" borderId="24" applyNumberFormat="0" applyFont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0" fillId="0" borderId="0"/>
    <xf numFmtId="0" fontId="40" fillId="30" borderId="24" applyNumberFormat="0" applyFont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0" borderId="0"/>
    <xf numFmtId="0" fontId="40" fillId="30" borderId="24" applyNumberFormat="0" applyFont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0" borderId="0"/>
    <xf numFmtId="0" fontId="40" fillId="30" borderId="24" applyNumberFormat="0" applyFont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0" borderId="0"/>
    <xf numFmtId="0" fontId="40" fillId="30" borderId="24" applyNumberFormat="0" applyFont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0" borderId="0"/>
    <xf numFmtId="0" fontId="40" fillId="30" borderId="24" applyNumberFormat="0" applyFont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0" borderId="0"/>
    <xf numFmtId="0" fontId="40" fillId="30" borderId="24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30" borderId="24" applyNumberFormat="0" applyFont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0" borderId="0"/>
    <xf numFmtId="0" fontId="40" fillId="30" borderId="24" applyNumberFormat="0" applyFont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0" borderId="0"/>
    <xf numFmtId="0" fontId="40" fillId="30" borderId="24" applyNumberFormat="0" applyFont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0" borderId="0"/>
    <xf numFmtId="0" fontId="40" fillId="30" borderId="24" applyNumberFormat="0" applyFont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0" borderId="0"/>
    <xf numFmtId="0" fontId="40" fillId="30" borderId="24" applyNumberFormat="0" applyFont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39" fillId="0" borderId="0"/>
    <xf numFmtId="0" fontId="39" fillId="30" borderId="24" applyNumberFormat="0" applyFont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0" borderId="0"/>
    <xf numFmtId="0" fontId="39" fillId="30" borderId="24" applyNumberFormat="0" applyFont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0" borderId="0"/>
    <xf numFmtId="0" fontId="39" fillId="30" borderId="24" applyNumberFormat="0" applyFont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0" borderId="0"/>
    <xf numFmtId="0" fontId="39" fillId="30" borderId="24" applyNumberFormat="0" applyFont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0" borderId="0"/>
    <xf numFmtId="0" fontId="39" fillId="30" borderId="24" applyNumberFormat="0" applyFont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0" borderId="0"/>
    <xf numFmtId="0" fontId="39" fillId="30" borderId="24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30" borderId="24" applyNumberFormat="0" applyFont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0" borderId="0"/>
    <xf numFmtId="0" fontId="39" fillId="30" borderId="24" applyNumberFormat="0" applyFont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0" borderId="0"/>
    <xf numFmtId="0" fontId="39" fillId="30" borderId="24" applyNumberFormat="0" applyFont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0" borderId="0"/>
    <xf numFmtId="0" fontId="39" fillId="30" borderId="24" applyNumberFormat="0" applyFont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0" borderId="0"/>
    <xf numFmtId="0" fontId="39" fillId="30" borderId="24" applyNumberFormat="0" applyFont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178" fillId="0" borderId="0"/>
    <xf numFmtId="0" fontId="38" fillId="0" borderId="0"/>
    <xf numFmtId="0" fontId="38" fillId="30" borderId="24" applyNumberFormat="0" applyFont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0" borderId="0"/>
    <xf numFmtId="0" fontId="38" fillId="30" borderId="24" applyNumberFormat="0" applyFont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0" borderId="0"/>
    <xf numFmtId="0" fontId="38" fillId="30" borderId="24" applyNumberFormat="0" applyFont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0" borderId="0"/>
    <xf numFmtId="0" fontId="38" fillId="30" borderId="24" applyNumberFormat="0" applyFont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0" borderId="0"/>
    <xf numFmtId="0" fontId="38" fillId="30" borderId="24" applyNumberFormat="0" applyFont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0" borderId="0"/>
    <xf numFmtId="0" fontId="38" fillId="30" borderId="24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30" borderId="24" applyNumberFormat="0" applyFont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0" borderId="0"/>
    <xf numFmtId="0" fontId="38" fillId="30" borderId="24" applyNumberFormat="0" applyFont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0" borderId="0"/>
    <xf numFmtId="0" fontId="38" fillId="30" borderId="24" applyNumberFormat="0" applyFont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0" borderId="0"/>
    <xf numFmtId="0" fontId="38" fillId="30" borderId="24" applyNumberFormat="0" applyFont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0" borderId="0"/>
    <xf numFmtId="0" fontId="38" fillId="30" borderId="24" applyNumberFormat="0" applyFont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7" fillId="0" borderId="0"/>
    <xf numFmtId="0" fontId="37" fillId="30" borderId="24" applyNumberFormat="0" applyFont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0" borderId="0"/>
    <xf numFmtId="0" fontId="37" fillId="30" borderId="24" applyNumberFormat="0" applyFont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0" borderId="0"/>
    <xf numFmtId="0" fontId="37" fillId="30" borderId="24" applyNumberFormat="0" applyFont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0" borderId="0"/>
    <xf numFmtId="0" fontId="37" fillId="30" borderId="24" applyNumberFormat="0" applyFont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0" borderId="0"/>
    <xf numFmtId="0" fontId="37" fillId="30" borderId="24" applyNumberFormat="0" applyFont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0" borderId="0"/>
    <xf numFmtId="0" fontId="37" fillId="30" borderId="2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0" borderId="24" applyNumberFormat="0" applyFont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0" borderId="0"/>
    <xf numFmtId="0" fontId="37" fillId="30" borderId="24" applyNumberFormat="0" applyFont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0" borderId="0"/>
    <xf numFmtId="0" fontId="37" fillId="30" borderId="24" applyNumberFormat="0" applyFont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0" borderId="0"/>
    <xf numFmtId="0" fontId="37" fillId="30" borderId="24" applyNumberFormat="0" applyFont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0" borderId="0"/>
    <xf numFmtId="0" fontId="37" fillId="30" borderId="24" applyNumberFormat="0" applyFont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0" borderId="0"/>
    <xf numFmtId="0" fontId="37" fillId="30" borderId="24" applyNumberFormat="0" applyFont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0" borderId="0"/>
    <xf numFmtId="0" fontId="37" fillId="30" borderId="24" applyNumberFormat="0" applyFont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6" fillId="0" borderId="0"/>
    <xf numFmtId="0" fontId="36" fillId="30" borderId="24" applyNumberFormat="0" applyFont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0" borderId="0"/>
    <xf numFmtId="0" fontId="36" fillId="30" borderId="24" applyNumberFormat="0" applyFont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0" borderId="0"/>
    <xf numFmtId="0" fontId="36" fillId="30" borderId="24" applyNumberFormat="0" applyFont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0" borderId="0"/>
    <xf numFmtId="0" fontId="36" fillId="30" borderId="24" applyNumberFormat="0" applyFont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0" borderId="0"/>
    <xf numFmtId="0" fontId="36" fillId="30" borderId="24" applyNumberFormat="0" applyFont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0" borderId="0"/>
    <xf numFmtId="0" fontId="36" fillId="30" borderId="24" applyNumberFormat="0" applyFont="0" applyAlignment="0" applyProtection="0"/>
    <xf numFmtId="0" fontId="36" fillId="0" borderId="0"/>
    <xf numFmtId="0" fontId="36" fillId="0" borderId="0"/>
    <xf numFmtId="0" fontId="36" fillId="0" borderId="0"/>
    <xf numFmtId="0" fontId="36" fillId="30" borderId="24" applyNumberFormat="0" applyFont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0" borderId="0"/>
    <xf numFmtId="0" fontId="36" fillId="30" borderId="24" applyNumberFormat="0" applyFont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0" borderId="0"/>
    <xf numFmtId="0" fontId="36" fillId="30" borderId="24" applyNumberFormat="0" applyFont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0" borderId="0"/>
    <xf numFmtId="0" fontId="36" fillId="30" borderId="24" applyNumberFormat="0" applyFont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0" borderId="0"/>
    <xf numFmtId="0" fontId="36" fillId="30" borderId="24" applyNumberFormat="0" applyFont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0" borderId="0"/>
    <xf numFmtId="0" fontId="36" fillId="30" borderId="24" applyNumberFormat="0" applyFont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0" borderId="0"/>
    <xf numFmtId="0" fontId="36" fillId="30" borderId="24" applyNumberFormat="0" applyFont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5" fillId="0" borderId="0"/>
    <xf numFmtId="0" fontId="35" fillId="30" borderId="24" applyNumberFormat="0" applyFont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0" borderId="0"/>
    <xf numFmtId="0" fontId="35" fillId="30" borderId="24" applyNumberFormat="0" applyFont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0" borderId="0"/>
    <xf numFmtId="0" fontId="35" fillId="30" borderId="24" applyNumberFormat="0" applyFont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0" borderId="0"/>
    <xf numFmtId="0" fontId="35" fillId="30" borderId="24" applyNumberFormat="0" applyFont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0" borderId="0"/>
    <xf numFmtId="0" fontId="35" fillId="30" borderId="24" applyNumberFormat="0" applyFont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0" borderId="0"/>
    <xf numFmtId="0" fontId="35" fillId="30" borderId="24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30" borderId="24" applyNumberFormat="0" applyFont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0" borderId="0"/>
    <xf numFmtId="0" fontId="35" fillId="30" borderId="24" applyNumberFormat="0" applyFont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0" borderId="0"/>
    <xf numFmtId="0" fontId="35" fillId="30" borderId="24" applyNumberFormat="0" applyFont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0" borderId="0"/>
    <xf numFmtId="0" fontId="35" fillId="30" borderId="24" applyNumberFormat="0" applyFont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0" borderId="0"/>
    <xf numFmtId="0" fontId="35" fillId="30" borderId="24" applyNumberFormat="0" applyFont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0" borderId="0"/>
    <xf numFmtId="0" fontId="35" fillId="30" borderId="24" applyNumberFormat="0" applyFont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0" borderId="0"/>
    <xf numFmtId="0" fontId="35" fillId="30" borderId="24" applyNumberFormat="0" applyFont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4" fillId="0" borderId="0"/>
    <xf numFmtId="0" fontId="34" fillId="30" borderId="24" applyNumberFormat="0" applyFont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0" borderId="0"/>
    <xf numFmtId="0" fontId="34" fillId="30" borderId="24" applyNumberFormat="0" applyFont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0" borderId="0"/>
    <xf numFmtId="0" fontId="34" fillId="30" borderId="24" applyNumberFormat="0" applyFont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0" borderId="0"/>
    <xf numFmtId="0" fontId="34" fillId="30" borderId="24" applyNumberFormat="0" applyFont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0" borderId="0"/>
    <xf numFmtId="0" fontId="34" fillId="30" borderId="24" applyNumberFormat="0" applyFont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0" borderId="0"/>
    <xf numFmtId="0" fontId="34" fillId="30" borderId="24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30" borderId="24" applyNumberFormat="0" applyFont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0" borderId="0"/>
    <xf numFmtId="0" fontId="34" fillId="30" borderId="24" applyNumberFormat="0" applyFont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0" borderId="0"/>
    <xf numFmtId="0" fontId="34" fillId="30" borderId="24" applyNumberFormat="0" applyFont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0" borderId="0"/>
    <xf numFmtId="0" fontId="34" fillId="30" borderId="24" applyNumberFormat="0" applyFont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0" borderId="0"/>
    <xf numFmtId="0" fontId="34" fillId="30" borderId="24" applyNumberFormat="0" applyFont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0" borderId="0"/>
    <xf numFmtId="0" fontId="34" fillId="30" borderId="24" applyNumberFormat="0" applyFont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0" borderId="0"/>
    <xf numFmtId="0" fontId="34" fillId="30" borderId="24" applyNumberFormat="0" applyFont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3" fillId="0" borderId="0"/>
    <xf numFmtId="0" fontId="33" fillId="30" borderId="24" applyNumberFormat="0" applyFont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0" borderId="0"/>
    <xf numFmtId="0" fontId="33" fillId="30" borderId="24" applyNumberFormat="0" applyFont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0" borderId="0"/>
    <xf numFmtId="0" fontId="33" fillId="30" borderId="24" applyNumberFormat="0" applyFont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0" borderId="0"/>
    <xf numFmtId="0" fontId="33" fillId="30" borderId="24" applyNumberFormat="0" applyFont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0" borderId="0"/>
    <xf numFmtId="0" fontId="33" fillId="30" borderId="24" applyNumberFormat="0" applyFont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0" borderId="0"/>
    <xf numFmtId="0" fontId="33" fillId="30" borderId="24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30" borderId="24" applyNumberFormat="0" applyFont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0" borderId="0"/>
    <xf numFmtId="0" fontId="33" fillId="30" borderId="24" applyNumberFormat="0" applyFont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0" borderId="0"/>
    <xf numFmtId="0" fontId="33" fillId="30" borderId="24" applyNumberFormat="0" applyFont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0" borderId="0"/>
    <xf numFmtId="0" fontId="33" fillId="30" borderId="24" applyNumberFormat="0" applyFont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0" borderId="0"/>
    <xf numFmtId="0" fontId="33" fillId="30" borderId="24" applyNumberFormat="0" applyFont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0" borderId="0"/>
    <xf numFmtId="0" fontId="33" fillId="30" borderId="24" applyNumberFormat="0" applyFont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0" borderId="0"/>
    <xf numFmtId="0" fontId="33" fillId="30" borderId="24" applyNumberFormat="0" applyFont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2" fillId="0" borderId="0"/>
    <xf numFmtId="0" fontId="32" fillId="30" borderId="24" applyNumberFormat="0" applyFont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0" borderId="0"/>
    <xf numFmtId="0" fontId="32" fillId="30" borderId="24" applyNumberFormat="0" applyFont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0" borderId="0"/>
    <xf numFmtId="0" fontId="32" fillId="30" borderId="24" applyNumberFormat="0" applyFont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0" borderId="0"/>
    <xf numFmtId="0" fontId="32" fillId="30" borderId="24" applyNumberFormat="0" applyFont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0" borderId="0"/>
    <xf numFmtId="0" fontId="32" fillId="30" borderId="24" applyNumberFormat="0" applyFont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0" borderId="0"/>
    <xf numFmtId="0" fontId="32" fillId="30" borderId="2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30" borderId="24" applyNumberFormat="0" applyFont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0" borderId="0"/>
    <xf numFmtId="0" fontId="32" fillId="30" borderId="24" applyNumberFormat="0" applyFont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0" borderId="0"/>
    <xf numFmtId="0" fontId="32" fillId="30" borderId="24" applyNumberFormat="0" applyFont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0" borderId="0"/>
    <xf numFmtId="0" fontId="32" fillId="30" borderId="24" applyNumberFormat="0" applyFont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0" borderId="0"/>
    <xf numFmtId="0" fontId="32" fillId="30" borderId="24" applyNumberFormat="0" applyFont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0" borderId="0"/>
    <xf numFmtId="0" fontId="32" fillId="30" borderId="24" applyNumberFormat="0" applyFont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0" borderId="0"/>
    <xf numFmtId="0" fontId="32" fillId="30" borderId="24" applyNumberFormat="0" applyFont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168" fontId="177" fillId="0" borderId="0"/>
    <xf numFmtId="168" fontId="128" fillId="2" borderId="0" applyNumberFormat="0" applyBorder="0" applyAlignment="0" applyProtection="0"/>
    <xf numFmtId="168" fontId="128" fillId="3" borderId="0" applyNumberFormat="0" applyBorder="0" applyAlignment="0" applyProtection="0"/>
    <xf numFmtId="168" fontId="128" fillId="4" borderId="0" applyNumberFormat="0" applyBorder="0" applyAlignment="0" applyProtection="0"/>
    <xf numFmtId="168" fontId="128" fillId="5" borderId="0" applyNumberFormat="0" applyBorder="0" applyAlignment="0" applyProtection="0"/>
    <xf numFmtId="168" fontId="128" fillId="6" borderId="0" applyNumberFormat="0" applyBorder="0" applyAlignment="0" applyProtection="0"/>
    <xf numFmtId="168" fontId="128" fillId="7" borderId="0" applyNumberFormat="0" applyBorder="0" applyAlignment="0" applyProtection="0"/>
    <xf numFmtId="168" fontId="128" fillId="8" borderId="0" applyNumberFormat="0" applyBorder="0" applyAlignment="0" applyProtection="0"/>
    <xf numFmtId="168" fontId="128" fillId="9" borderId="0" applyNumberFormat="0" applyBorder="0" applyAlignment="0" applyProtection="0"/>
    <xf numFmtId="168" fontId="128" fillId="10" borderId="0" applyNumberFormat="0" applyBorder="0" applyAlignment="0" applyProtection="0"/>
    <xf numFmtId="168" fontId="128" fillId="5" borderId="0" applyNumberFormat="0" applyBorder="0" applyAlignment="0" applyProtection="0"/>
    <xf numFmtId="168" fontId="128" fillId="8" borderId="0" applyNumberFormat="0" applyBorder="0" applyAlignment="0" applyProtection="0"/>
    <xf numFmtId="168" fontId="128" fillId="11" borderId="0" applyNumberFormat="0" applyBorder="0" applyAlignment="0" applyProtection="0"/>
    <xf numFmtId="168" fontId="129" fillId="12" borderId="0" applyNumberFormat="0" applyBorder="0" applyAlignment="0" applyProtection="0"/>
    <xf numFmtId="168" fontId="129" fillId="9" borderId="0" applyNumberFormat="0" applyBorder="0" applyAlignment="0" applyProtection="0"/>
    <xf numFmtId="168" fontId="129" fillId="10" borderId="0" applyNumberFormat="0" applyBorder="0" applyAlignment="0" applyProtection="0"/>
    <xf numFmtId="168" fontId="129" fillId="13" borderId="0" applyNumberFormat="0" applyBorder="0" applyAlignment="0" applyProtection="0"/>
    <xf numFmtId="168" fontId="129" fillId="14" borderId="0" applyNumberFormat="0" applyBorder="0" applyAlignment="0" applyProtection="0"/>
    <xf numFmtId="168" fontId="129" fillId="15" borderId="0" applyNumberFormat="0" applyBorder="0" applyAlignment="0" applyProtection="0"/>
    <xf numFmtId="168" fontId="129" fillId="16" borderId="0" applyNumberFormat="0" applyBorder="0" applyAlignment="0" applyProtection="0"/>
    <xf numFmtId="168" fontId="129" fillId="17" borderId="0" applyNumberFormat="0" applyBorder="0" applyAlignment="0" applyProtection="0"/>
    <xf numFmtId="168" fontId="129" fillId="18" borderId="0" applyNumberFormat="0" applyBorder="0" applyAlignment="0" applyProtection="0"/>
    <xf numFmtId="168" fontId="129" fillId="13" borderId="0" applyNumberFormat="0" applyBorder="0" applyAlignment="0" applyProtection="0"/>
    <xf numFmtId="168" fontId="129" fillId="14" borderId="0" applyNumberFormat="0" applyBorder="0" applyAlignment="0" applyProtection="0"/>
    <xf numFmtId="168" fontId="129" fillId="19" borderId="0" applyNumberFormat="0" applyBorder="0" applyAlignment="0" applyProtection="0"/>
    <xf numFmtId="168" fontId="130" fillId="3" borderId="0" applyNumberFormat="0" applyBorder="0" applyAlignment="0" applyProtection="0"/>
    <xf numFmtId="168" fontId="131" fillId="20" borderId="1" applyNumberFormat="0" applyAlignment="0" applyProtection="0"/>
    <xf numFmtId="168" fontId="132" fillId="21" borderId="2" applyNumberFormat="0" applyAlignment="0" applyProtection="0"/>
    <xf numFmtId="168" fontId="133" fillId="0" borderId="0" applyNumberFormat="0" applyFill="0" applyBorder="0" applyAlignment="0" applyProtection="0"/>
    <xf numFmtId="168" fontId="134" fillId="4" borderId="0" applyNumberFormat="0" applyBorder="0" applyAlignment="0" applyProtection="0"/>
    <xf numFmtId="168" fontId="135" fillId="0" borderId="3" applyNumberFormat="0" applyFill="0" applyAlignment="0" applyProtection="0"/>
    <xf numFmtId="168" fontId="136" fillId="0" borderId="4" applyNumberFormat="0" applyFill="0" applyAlignment="0" applyProtection="0"/>
    <xf numFmtId="168" fontId="137" fillId="0" borderId="5" applyNumberFormat="0" applyFill="0" applyAlignment="0" applyProtection="0"/>
    <xf numFmtId="168" fontId="137" fillId="0" borderId="0" applyNumberFormat="0" applyFill="0" applyBorder="0" applyAlignment="0" applyProtection="0"/>
    <xf numFmtId="168" fontId="138" fillId="7" borderId="1" applyNumberFormat="0" applyAlignment="0" applyProtection="0"/>
    <xf numFmtId="168" fontId="139" fillId="0" borderId="6" applyNumberFormat="0" applyFill="0" applyAlignment="0" applyProtection="0"/>
    <xf numFmtId="168" fontId="140" fillId="22" borderId="0" applyNumberFormat="0" applyBorder="0" applyAlignment="0" applyProtection="0"/>
    <xf numFmtId="168" fontId="128" fillId="23" borderId="7" applyNumberFormat="0" applyFont="0" applyAlignment="0" applyProtection="0"/>
    <xf numFmtId="168" fontId="141" fillId="20" borderId="8" applyNumberFormat="0" applyAlignment="0" applyProtection="0"/>
    <xf numFmtId="168" fontId="142" fillId="0" borderId="0" applyNumberFormat="0" applyFill="0" applyBorder="0" applyAlignment="0" applyProtection="0"/>
    <xf numFmtId="168" fontId="143" fillId="0" borderId="9" applyNumberFormat="0" applyFill="0" applyAlignment="0" applyProtection="0"/>
    <xf numFmtId="168" fontId="144" fillId="0" borderId="0" applyNumberFormat="0" applyFill="0" applyBorder="0" applyAlignment="0" applyProtection="0"/>
    <xf numFmtId="168" fontId="31" fillId="0" borderId="0"/>
    <xf numFmtId="168" fontId="145" fillId="0" borderId="0" applyNumberFormat="0" applyFill="0" applyBorder="0" applyAlignment="0" applyProtection="0"/>
    <xf numFmtId="168" fontId="146" fillId="0" borderId="17" applyNumberFormat="0" applyFill="0" applyAlignment="0" applyProtection="0"/>
    <xf numFmtId="168" fontId="147" fillId="0" borderId="18" applyNumberFormat="0" applyFill="0" applyAlignment="0" applyProtection="0"/>
    <xf numFmtId="168" fontId="148" fillId="0" borderId="19" applyNumberFormat="0" applyFill="0" applyAlignment="0" applyProtection="0"/>
    <xf numFmtId="168" fontId="148" fillId="0" borderId="0" applyNumberFormat="0" applyFill="0" applyBorder="0" applyAlignment="0" applyProtection="0"/>
    <xf numFmtId="168" fontId="149" fillId="24" borderId="0" applyNumberFormat="0" applyBorder="0" applyAlignment="0" applyProtection="0"/>
    <xf numFmtId="168" fontId="150" fillId="25" borderId="0" applyNumberFormat="0" applyBorder="0" applyAlignment="0" applyProtection="0"/>
    <xf numFmtId="168" fontId="151" fillId="26" borderId="0" applyNumberFormat="0" applyBorder="0" applyAlignment="0" applyProtection="0"/>
    <xf numFmtId="168" fontId="152" fillId="27" borderId="20" applyNumberFormat="0" applyAlignment="0" applyProtection="0"/>
    <xf numFmtId="168" fontId="153" fillId="28" borderId="21" applyNumberFormat="0" applyAlignment="0" applyProtection="0"/>
    <xf numFmtId="168" fontId="154" fillId="28" borderId="20" applyNumberFormat="0" applyAlignment="0" applyProtection="0"/>
    <xf numFmtId="168" fontId="155" fillId="0" borderId="22" applyNumberFormat="0" applyFill="0" applyAlignment="0" applyProtection="0"/>
    <xf numFmtId="168" fontId="156" fillId="29" borderId="23" applyNumberFormat="0" applyAlignment="0" applyProtection="0"/>
    <xf numFmtId="168" fontId="157" fillId="0" borderId="0" applyNumberFormat="0" applyFill="0" applyBorder="0" applyAlignment="0" applyProtection="0"/>
    <xf numFmtId="168" fontId="31" fillId="30" borderId="24" applyNumberFormat="0" applyFont="0" applyAlignment="0" applyProtection="0"/>
    <xf numFmtId="168" fontId="158" fillId="0" borderId="0" applyNumberFormat="0" applyFill="0" applyBorder="0" applyAlignment="0" applyProtection="0"/>
    <xf numFmtId="168" fontId="159" fillId="0" borderId="25" applyNumberFormat="0" applyFill="0" applyAlignment="0" applyProtection="0"/>
    <xf numFmtId="168" fontId="160" fillId="31" borderId="0" applyNumberFormat="0" applyBorder="0" applyAlignment="0" applyProtection="0"/>
    <xf numFmtId="168" fontId="31" fillId="32" borderId="0" applyNumberFormat="0" applyBorder="0" applyAlignment="0" applyProtection="0"/>
    <xf numFmtId="168" fontId="31" fillId="33" borderId="0" applyNumberFormat="0" applyBorder="0" applyAlignment="0" applyProtection="0"/>
    <xf numFmtId="168" fontId="160" fillId="34" borderId="0" applyNumberFormat="0" applyBorder="0" applyAlignment="0" applyProtection="0"/>
    <xf numFmtId="168" fontId="160" fillId="35" borderId="0" applyNumberFormat="0" applyBorder="0" applyAlignment="0" applyProtection="0"/>
    <xf numFmtId="168" fontId="31" fillId="36" borderId="0" applyNumberFormat="0" applyBorder="0" applyAlignment="0" applyProtection="0"/>
    <xf numFmtId="168" fontId="31" fillId="37" borderId="0" applyNumberFormat="0" applyBorder="0" applyAlignment="0" applyProtection="0"/>
    <xf numFmtId="168" fontId="160" fillId="38" borderId="0" applyNumberFormat="0" applyBorder="0" applyAlignment="0" applyProtection="0"/>
    <xf numFmtId="168" fontId="160" fillId="39" borderId="0" applyNumberFormat="0" applyBorder="0" applyAlignment="0" applyProtection="0"/>
    <xf numFmtId="168" fontId="31" fillId="40" borderId="0" applyNumberFormat="0" applyBorder="0" applyAlignment="0" applyProtection="0"/>
    <xf numFmtId="168" fontId="31" fillId="41" borderId="0" applyNumberFormat="0" applyBorder="0" applyAlignment="0" applyProtection="0"/>
    <xf numFmtId="168" fontId="160" fillId="42" borderId="0" applyNumberFormat="0" applyBorder="0" applyAlignment="0" applyProtection="0"/>
    <xf numFmtId="168" fontId="160" fillId="43" borderId="0" applyNumberFormat="0" applyBorder="0" applyAlignment="0" applyProtection="0"/>
    <xf numFmtId="168" fontId="31" fillId="44" borderId="0" applyNumberFormat="0" applyBorder="0" applyAlignment="0" applyProtection="0"/>
    <xf numFmtId="168" fontId="31" fillId="45" borderId="0" applyNumberFormat="0" applyBorder="0" applyAlignment="0" applyProtection="0"/>
    <xf numFmtId="168" fontId="160" fillId="46" borderId="0" applyNumberFormat="0" applyBorder="0" applyAlignment="0" applyProtection="0"/>
    <xf numFmtId="168" fontId="160" fillId="47" borderId="0" applyNumberFormat="0" applyBorder="0" applyAlignment="0" applyProtection="0"/>
    <xf numFmtId="168" fontId="31" fillId="48" borderId="0" applyNumberFormat="0" applyBorder="0" applyAlignment="0" applyProtection="0"/>
    <xf numFmtId="168" fontId="31" fillId="49" borderId="0" applyNumberFormat="0" applyBorder="0" applyAlignment="0" applyProtection="0"/>
    <xf numFmtId="168" fontId="160" fillId="50" borderId="0" applyNumberFormat="0" applyBorder="0" applyAlignment="0" applyProtection="0"/>
    <xf numFmtId="168" fontId="160" fillId="51" borderId="0" applyNumberFormat="0" applyBorder="0" applyAlignment="0" applyProtection="0"/>
    <xf numFmtId="168" fontId="31" fillId="52" borderId="0" applyNumberFormat="0" applyBorder="0" applyAlignment="0" applyProtection="0"/>
    <xf numFmtId="168" fontId="31" fillId="53" borderId="0" applyNumberFormat="0" applyBorder="0" applyAlignment="0" applyProtection="0"/>
    <xf numFmtId="168" fontId="160" fillId="54" borderId="0" applyNumberFormat="0" applyBorder="0" applyAlignment="0" applyProtection="0"/>
    <xf numFmtId="168" fontId="31" fillId="0" borderId="0"/>
    <xf numFmtId="168" fontId="31" fillId="30" borderId="24" applyNumberFormat="0" applyFont="0" applyAlignment="0" applyProtection="0"/>
    <xf numFmtId="168" fontId="31" fillId="32" borderId="0" applyNumberFormat="0" applyBorder="0" applyAlignment="0" applyProtection="0"/>
    <xf numFmtId="168" fontId="31" fillId="33" borderId="0" applyNumberFormat="0" applyBorder="0" applyAlignment="0" applyProtection="0"/>
    <xf numFmtId="168" fontId="31" fillId="36" borderId="0" applyNumberFormat="0" applyBorder="0" applyAlignment="0" applyProtection="0"/>
    <xf numFmtId="168" fontId="31" fillId="37" borderId="0" applyNumberFormat="0" applyBorder="0" applyAlignment="0" applyProtection="0"/>
    <xf numFmtId="168" fontId="31" fillId="40" borderId="0" applyNumberFormat="0" applyBorder="0" applyAlignment="0" applyProtection="0"/>
    <xf numFmtId="168" fontId="31" fillId="41" borderId="0" applyNumberFormat="0" applyBorder="0" applyAlignment="0" applyProtection="0"/>
    <xf numFmtId="168" fontId="31" fillId="44" borderId="0" applyNumberFormat="0" applyBorder="0" applyAlignment="0" applyProtection="0"/>
    <xf numFmtId="168" fontId="31" fillId="45" borderId="0" applyNumberFormat="0" applyBorder="0" applyAlignment="0" applyProtection="0"/>
    <xf numFmtId="168" fontId="31" fillId="48" borderId="0" applyNumberFormat="0" applyBorder="0" applyAlignment="0" applyProtection="0"/>
    <xf numFmtId="168" fontId="31" fillId="49" borderId="0" applyNumberFormat="0" applyBorder="0" applyAlignment="0" applyProtection="0"/>
    <xf numFmtId="168" fontId="31" fillId="52" borderId="0" applyNumberFormat="0" applyBorder="0" applyAlignment="0" applyProtection="0"/>
    <xf numFmtId="168" fontId="31" fillId="53" borderId="0" applyNumberFormat="0" applyBorder="0" applyAlignment="0" applyProtection="0"/>
    <xf numFmtId="168" fontId="31" fillId="0" borderId="0"/>
    <xf numFmtId="168" fontId="31" fillId="30" borderId="24" applyNumberFormat="0" applyFont="0" applyAlignment="0" applyProtection="0"/>
    <xf numFmtId="168" fontId="31" fillId="32" borderId="0" applyNumberFormat="0" applyBorder="0" applyAlignment="0" applyProtection="0"/>
    <xf numFmtId="168" fontId="31" fillId="33" borderId="0" applyNumberFormat="0" applyBorder="0" applyAlignment="0" applyProtection="0"/>
    <xf numFmtId="168" fontId="31" fillId="36" borderId="0" applyNumberFormat="0" applyBorder="0" applyAlignment="0" applyProtection="0"/>
    <xf numFmtId="168" fontId="31" fillId="37" borderId="0" applyNumberFormat="0" applyBorder="0" applyAlignment="0" applyProtection="0"/>
    <xf numFmtId="168" fontId="31" fillId="40" borderId="0" applyNumberFormat="0" applyBorder="0" applyAlignment="0" applyProtection="0"/>
    <xf numFmtId="168" fontId="31" fillId="41" borderId="0" applyNumberFormat="0" applyBorder="0" applyAlignment="0" applyProtection="0"/>
    <xf numFmtId="168" fontId="31" fillId="44" borderId="0" applyNumberFormat="0" applyBorder="0" applyAlignment="0" applyProtection="0"/>
    <xf numFmtId="168" fontId="31" fillId="45" borderId="0" applyNumberFormat="0" applyBorder="0" applyAlignment="0" applyProtection="0"/>
    <xf numFmtId="168" fontId="31" fillId="48" borderId="0" applyNumberFormat="0" applyBorder="0" applyAlignment="0" applyProtection="0"/>
    <xf numFmtId="168" fontId="31" fillId="49" borderId="0" applyNumberFormat="0" applyBorder="0" applyAlignment="0" applyProtection="0"/>
    <xf numFmtId="168" fontId="31" fillId="52" borderId="0" applyNumberFormat="0" applyBorder="0" applyAlignment="0" applyProtection="0"/>
    <xf numFmtId="168" fontId="31" fillId="53" borderId="0" applyNumberFormat="0" applyBorder="0" applyAlignment="0" applyProtection="0"/>
    <xf numFmtId="168" fontId="31" fillId="0" borderId="0"/>
    <xf numFmtId="168" fontId="31" fillId="30" borderId="24" applyNumberFormat="0" applyFont="0" applyAlignment="0" applyProtection="0"/>
    <xf numFmtId="168" fontId="31" fillId="32" borderId="0" applyNumberFormat="0" applyBorder="0" applyAlignment="0" applyProtection="0"/>
    <xf numFmtId="168" fontId="31" fillId="33" borderId="0" applyNumberFormat="0" applyBorder="0" applyAlignment="0" applyProtection="0"/>
    <xf numFmtId="168" fontId="31" fillId="36" borderId="0" applyNumberFormat="0" applyBorder="0" applyAlignment="0" applyProtection="0"/>
    <xf numFmtId="168" fontId="31" fillId="37" borderId="0" applyNumberFormat="0" applyBorder="0" applyAlignment="0" applyProtection="0"/>
    <xf numFmtId="168" fontId="31" fillId="40" borderId="0" applyNumberFormat="0" applyBorder="0" applyAlignment="0" applyProtection="0"/>
    <xf numFmtId="168" fontId="31" fillId="41" borderId="0" applyNumberFormat="0" applyBorder="0" applyAlignment="0" applyProtection="0"/>
    <xf numFmtId="168" fontId="31" fillId="44" borderId="0" applyNumberFormat="0" applyBorder="0" applyAlignment="0" applyProtection="0"/>
    <xf numFmtId="168" fontId="31" fillId="45" borderId="0" applyNumberFormat="0" applyBorder="0" applyAlignment="0" applyProtection="0"/>
    <xf numFmtId="168" fontId="31" fillId="48" borderId="0" applyNumberFormat="0" applyBorder="0" applyAlignment="0" applyProtection="0"/>
    <xf numFmtId="168" fontId="31" fillId="49" borderId="0" applyNumberFormat="0" applyBorder="0" applyAlignment="0" applyProtection="0"/>
    <xf numFmtId="168" fontId="31" fillId="52" borderId="0" applyNumberFormat="0" applyBorder="0" applyAlignment="0" applyProtection="0"/>
    <xf numFmtId="168" fontId="31" fillId="53" borderId="0" applyNumberFormat="0" applyBorder="0" applyAlignment="0" applyProtection="0"/>
    <xf numFmtId="168" fontId="31" fillId="0" borderId="0"/>
    <xf numFmtId="168" fontId="31" fillId="30" borderId="24" applyNumberFormat="0" applyFont="0" applyAlignment="0" applyProtection="0"/>
    <xf numFmtId="168" fontId="31" fillId="32" borderId="0" applyNumberFormat="0" applyBorder="0" applyAlignment="0" applyProtection="0"/>
    <xf numFmtId="168" fontId="31" fillId="33" borderId="0" applyNumberFormat="0" applyBorder="0" applyAlignment="0" applyProtection="0"/>
    <xf numFmtId="168" fontId="31" fillId="36" borderId="0" applyNumberFormat="0" applyBorder="0" applyAlignment="0" applyProtection="0"/>
    <xf numFmtId="168" fontId="31" fillId="37" borderId="0" applyNumberFormat="0" applyBorder="0" applyAlignment="0" applyProtection="0"/>
    <xf numFmtId="168" fontId="31" fillId="40" borderId="0" applyNumberFormat="0" applyBorder="0" applyAlignment="0" applyProtection="0"/>
    <xf numFmtId="168" fontId="31" fillId="41" borderId="0" applyNumberFormat="0" applyBorder="0" applyAlignment="0" applyProtection="0"/>
    <xf numFmtId="168" fontId="31" fillId="44" borderId="0" applyNumberFormat="0" applyBorder="0" applyAlignment="0" applyProtection="0"/>
    <xf numFmtId="168" fontId="31" fillId="45" borderId="0" applyNumberFormat="0" applyBorder="0" applyAlignment="0" applyProtection="0"/>
    <xf numFmtId="168" fontId="31" fillId="48" borderId="0" applyNumberFormat="0" applyBorder="0" applyAlignment="0" applyProtection="0"/>
    <xf numFmtId="168" fontId="31" fillId="49" borderId="0" applyNumberFormat="0" applyBorder="0" applyAlignment="0" applyProtection="0"/>
    <xf numFmtId="168" fontId="31" fillId="52" borderId="0" applyNumberFormat="0" applyBorder="0" applyAlignment="0" applyProtection="0"/>
    <xf numFmtId="168" fontId="31" fillId="53" borderId="0" applyNumberFormat="0" applyBorder="0" applyAlignment="0" applyProtection="0"/>
    <xf numFmtId="168" fontId="125" fillId="0" borderId="0"/>
    <xf numFmtId="168" fontId="31" fillId="0" borderId="0"/>
    <xf numFmtId="168" fontId="31" fillId="30" borderId="24" applyNumberFormat="0" applyFont="0" applyAlignment="0" applyProtection="0"/>
    <xf numFmtId="168" fontId="145" fillId="0" borderId="0" applyNumberFormat="0" applyFill="0" applyBorder="0" applyAlignment="0" applyProtection="0"/>
    <xf numFmtId="168" fontId="107" fillId="0" borderId="0"/>
    <xf numFmtId="168" fontId="161" fillId="0" borderId="17" applyNumberFormat="0" applyFill="0" applyAlignment="0" applyProtection="0"/>
    <xf numFmtId="168" fontId="162" fillId="0" borderId="18" applyNumberFormat="0" applyFill="0" applyAlignment="0" applyProtection="0"/>
    <xf numFmtId="168" fontId="163" fillId="0" borderId="19" applyNumberFormat="0" applyFill="0" applyAlignment="0" applyProtection="0"/>
    <xf numFmtId="168" fontId="163" fillId="0" borderId="0" applyNumberFormat="0" applyFill="0" applyBorder="0" applyAlignment="0" applyProtection="0"/>
    <xf numFmtId="168" fontId="164" fillId="24" borderId="0" applyNumberFormat="0" applyBorder="0" applyAlignment="0" applyProtection="0"/>
    <xf numFmtId="168" fontId="165" fillId="25" borderId="0" applyNumberFormat="0" applyBorder="0" applyAlignment="0" applyProtection="0"/>
    <xf numFmtId="168" fontId="166" fillId="26" borderId="0" applyNumberFormat="0" applyBorder="0" applyAlignment="0" applyProtection="0"/>
    <xf numFmtId="168" fontId="167" fillId="27" borderId="20" applyNumberFormat="0" applyAlignment="0" applyProtection="0"/>
    <xf numFmtId="168" fontId="168" fillId="28" borderId="21" applyNumberFormat="0" applyAlignment="0" applyProtection="0"/>
    <xf numFmtId="168" fontId="169" fillId="28" borderId="20" applyNumberFormat="0" applyAlignment="0" applyProtection="0"/>
    <xf numFmtId="168" fontId="170" fillId="0" borderId="22" applyNumberFormat="0" applyFill="0" applyAlignment="0" applyProtection="0"/>
    <xf numFmtId="168" fontId="171" fillId="29" borderId="23" applyNumberFormat="0" applyAlignment="0" applyProtection="0"/>
    <xf numFmtId="168" fontId="172" fillId="0" borderId="0" applyNumberFormat="0" applyFill="0" applyBorder="0" applyAlignment="0" applyProtection="0"/>
    <xf numFmtId="168" fontId="107" fillId="30" borderId="24" applyNumberFormat="0" applyFont="0" applyAlignment="0" applyProtection="0"/>
    <xf numFmtId="168" fontId="173" fillId="0" borderId="0" applyNumberFormat="0" applyFill="0" applyBorder="0" applyAlignment="0" applyProtection="0"/>
    <xf numFmtId="168" fontId="174" fillId="0" borderId="25" applyNumberFormat="0" applyFill="0" applyAlignment="0" applyProtection="0"/>
    <xf numFmtId="168" fontId="175" fillId="31" borderId="0" applyNumberFormat="0" applyBorder="0" applyAlignment="0" applyProtection="0"/>
    <xf numFmtId="168" fontId="107" fillId="32" borderId="0" applyNumberFormat="0" applyBorder="0" applyAlignment="0" applyProtection="0"/>
    <xf numFmtId="168" fontId="107" fillId="33" borderId="0" applyNumberFormat="0" applyBorder="0" applyAlignment="0" applyProtection="0"/>
    <xf numFmtId="168" fontId="175" fillId="34" borderId="0" applyNumberFormat="0" applyBorder="0" applyAlignment="0" applyProtection="0"/>
    <xf numFmtId="168" fontId="175" fillId="35" borderId="0" applyNumberFormat="0" applyBorder="0" applyAlignment="0" applyProtection="0"/>
    <xf numFmtId="168" fontId="107" fillId="36" borderId="0" applyNumberFormat="0" applyBorder="0" applyAlignment="0" applyProtection="0"/>
    <xf numFmtId="168" fontId="107" fillId="37" borderId="0" applyNumberFormat="0" applyBorder="0" applyAlignment="0" applyProtection="0"/>
    <xf numFmtId="168" fontId="175" fillId="38" borderId="0" applyNumberFormat="0" applyBorder="0" applyAlignment="0" applyProtection="0"/>
    <xf numFmtId="168" fontId="175" fillId="39" borderId="0" applyNumberFormat="0" applyBorder="0" applyAlignment="0" applyProtection="0"/>
    <xf numFmtId="168" fontId="107" fillId="40" borderId="0" applyNumberFormat="0" applyBorder="0" applyAlignment="0" applyProtection="0"/>
    <xf numFmtId="168" fontId="107" fillId="41" borderId="0" applyNumberFormat="0" applyBorder="0" applyAlignment="0" applyProtection="0"/>
    <xf numFmtId="168" fontId="175" fillId="42" borderId="0" applyNumberFormat="0" applyBorder="0" applyAlignment="0" applyProtection="0"/>
    <xf numFmtId="168" fontId="175" fillId="43" borderId="0" applyNumberFormat="0" applyBorder="0" applyAlignment="0" applyProtection="0"/>
    <xf numFmtId="168" fontId="107" fillId="44" borderId="0" applyNumberFormat="0" applyBorder="0" applyAlignment="0" applyProtection="0"/>
    <xf numFmtId="168" fontId="107" fillId="45" borderId="0" applyNumberFormat="0" applyBorder="0" applyAlignment="0" applyProtection="0"/>
    <xf numFmtId="168" fontId="175" fillId="46" borderId="0" applyNumberFormat="0" applyBorder="0" applyAlignment="0" applyProtection="0"/>
    <xf numFmtId="168" fontId="175" fillId="47" borderId="0" applyNumberFormat="0" applyBorder="0" applyAlignment="0" applyProtection="0"/>
    <xf numFmtId="168" fontId="107" fillId="48" borderId="0" applyNumberFormat="0" applyBorder="0" applyAlignment="0" applyProtection="0"/>
    <xf numFmtId="168" fontId="107" fillId="49" borderId="0" applyNumberFormat="0" applyBorder="0" applyAlignment="0" applyProtection="0"/>
    <xf numFmtId="168" fontId="175" fillId="50" borderId="0" applyNumberFormat="0" applyBorder="0" applyAlignment="0" applyProtection="0"/>
    <xf numFmtId="168" fontId="175" fillId="51" borderId="0" applyNumberFormat="0" applyBorder="0" applyAlignment="0" applyProtection="0"/>
    <xf numFmtId="168" fontId="107" fillId="52" borderId="0" applyNumberFormat="0" applyBorder="0" applyAlignment="0" applyProtection="0"/>
    <xf numFmtId="168" fontId="107" fillId="53" borderId="0" applyNumberFormat="0" applyBorder="0" applyAlignment="0" applyProtection="0"/>
    <xf numFmtId="168" fontId="175" fillId="54" borderId="0" applyNumberFormat="0" applyBorder="0" applyAlignment="0" applyProtection="0"/>
    <xf numFmtId="168" fontId="125" fillId="0" borderId="0"/>
    <xf numFmtId="168" fontId="107" fillId="0" borderId="0"/>
    <xf numFmtId="168" fontId="107" fillId="30" borderId="24" applyNumberFormat="0" applyFont="0" applyAlignment="0" applyProtection="0"/>
    <xf numFmtId="168" fontId="107" fillId="32" borderId="0" applyNumberFormat="0" applyBorder="0" applyAlignment="0" applyProtection="0"/>
    <xf numFmtId="168" fontId="107" fillId="33" borderId="0" applyNumberFormat="0" applyBorder="0" applyAlignment="0" applyProtection="0"/>
    <xf numFmtId="168" fontId="107" fillId="36" borderId="0" applyNumberFormat="0" applyBorder="0" applyAlignment="0" applyProtection="0"/>
    <xf numFmtId="168" fontId="107" fillId="37" borderId="0" applyNumberFormat="0" applyBorder="0" applyAlignment="0" applyProtection="0"/>
    <xf numFmtId="168" fontId="107" fillId="40" borderId="0" applyNumberFormat="0" applyBorder="0" applyAlignment="0" applyProtection="0"/>
    <xf numFmtId="168" fontId="107" fillId="41" borderId="0" applyNumberFormat="0" applyBorder="0" applyAlignment="0" applyProtection="0"/>
    <xf numFmtId="168" fontId="107" fillId="44" borderId="0" applyNumberFormat="0" applyBorder="0" applyAlignment="0" applyProtection="0"/>
    <xf numFmtId="168" fontId="107" fillId="45" borderId="0" applyNumberFormat="0" applyBorder="0" applyAlignment="0" applyProtection="0"/>
    <xf numFmtId="168" fontId="107" fillId="48" borderId="0" applyNumberFormat="0" applyBorder="0" applyAlignment="0" applyProtection="0"/>
    <xf numFmtId="168" fontId="107" fillId="49" borderId="0" applyNumberFormat="0" applyBorder="0" applyAlignment="0" applyProtection="0"/>
    <xf numFmtId="168" fontId="107" fillId="52" borderId="0" applyNumberFormat="0" applyBorder="0" applyAlignment="0" applyProtection="0"/>
    <xf numFmtId="168" fontId="107" fillId="53" borderId="0" applyNumberFormat="0" applyBorder="0" applyAlignment="0" applyProtection="0"/>
    <xf numFmtId="168" fontId="107" fillId="0" borderId="0"/>
    <xf numFmtId="168" fontId="107" fillId="30" borderId="24" applyNumberFormat="0" applyFont="0" applyAlignment="0" applyProtection="0"/>
    <xf numFmtId="168" fontId="107" fillId="32" borderId="0" applyNumberFormat="0" applyBorder="0" applyAlignment="0" applyProtection="0"/>
    <xf numFmtId="168" fontId="107" fillId="33" borderId="0" applyNumberFormat="0" applyBorder="0" applyAlignment="0" applyProtection="0"/>
    <xf numFmtId="168" fontId="107" fillId="36" borderId="0" applyNumberFormat="0" applyBorder="0" applyAlignment="0" applyProtection="0"/>
    <xf numFmtId="168" fontId="107" fillId="37" borderId="0" applyNumberFormat="0" applyBorder="0" applyAlignment="0" applyProtection="0"/>
    <xf numFmtId="168" fontId="107" fillId="40" borderId="0" applyNumberFormat="0" applyBorder="0" applyAlignment="0" applyProtection="0"/>
    <xf numFmtId="168" fontId="107" fillId="41" borderId="0" applyNumberFormat="0" applyBorder="0" applyAlignment="0" applyProtection="0"/>
    <xf numFmtId="168" fontId="107" fillId="44" borderId="0" applyNumberFormat="0" applyBorder="0" applyAlignment="0" applyProtection="0"/>
    <xf numFmtId="168" fontId="107" fillId="45" borderId="0" applyNumberFormat="0" applyBorder="0" applyAlignment="0" applyProtection="0"/>
    <xf numFmtId="168" fontId="107" fillId="48" borderId="0" applyNumberFormat="0" applyBorder="0" applyAlignment="0" applyProtection="0"/>
    <xf numFmtId="168" fontId="107" fillId="49" borderId="0" applyNumberFormat="0" applyBorder="0" applyAlignment="0" applyProtection="0"/>
    <xf numFmtId="168" fontId="107" fillId="52" borderId="0" applyNumberFormat="0" applyBorder="0" applyAlignment="0" applyProtection="0"/>
    <xf numFmtId="168" fontId="107" fillId="53" borderId="0" applyNumberFormat="0" applyBorder="0" applyAlignment="0" applyProtection="0"/>
    <xf numFmtId="168" fontId="122" fillId="0" borderId="0"/>
    <xf numFmtId="168" fontId="31" fillId="0" borderId="0"/>
    <xf numFmtId="168" fontId="122" fillId="0" borderId="0"/>
    <xf numFmtId="168" fontId="122" fillId="0" borderId="0"/>
    <xf numFmtId="168" fontId="31" fillId="0" borderId="0"/>
    <xf numFmtId="168" fontId="122" fillId="0" borderId="0"/>
    <xf numFmtId="168" fontId="31" fillId="0" borderId="0"/>
    <xf numFmtId="168" fontId="31" fillId="30" borderId="24" applyNumberFormat="0" applyFont="0" applyAlignment="0" applyProtection="0"/>
    <xf numFmtId="168" fontId="31" fillId="32" borderId="0" applyNumberFormat="0" applyBorder="0" applyAlignment="0" applyProtection="0"/>
    <xf numFmtId="168" fontId="31" fillId="33" borderId="0" applyNumberFormat="0" applyBorder="0" applyAlignment="0" applyProtection="0"/>
    <xf numFmtId="168" fontId="31" fillId="36" borderId="0" applyNumberFormat="0" applyBorder="0" applyAlignment="0" applyProtection="0"/>
    <xf numFmtId="168" fontId="31" fillId="37" borderId="0" applyNumberFormat="0" applyBorder="0" applyAlignment="0" applyProtection="0"/>
    <xf numFmtId="168" fontId="31" fillId="40" borderId="0" applyNumberFormat="0" applyBorder="0" applyAlignment="0" applyProtection="0"/>
    <xf numFmtId="168" fontId="31" fillId="41" borderId="0" applyNumberFormat="0" applyBorder="0" applyAlignment="0" applyProtection="0"/>
    <xf numFmtId="168" fontId="31" fillId="44" borderId="0" applyNumberFormat="0" applyBorder="0" applyAlignment="0" applyProtection="0"/>
    <xf numFmtId="168" fontId="31" fillId="45" borderId="0" applyNumberFormat="0" applyBorder="0" applyAlignment="0" applyProtection="0"/>
    <xf numFmtId="168" fontId="31" fillId="48" borderId="0" applyNumberFormat="0" applyBorder="0" applyAlignment="0" applyProtection="0"/>
    <xf numFmtId="168" fontId="31" fillId="49" borderId="0" applyNumberFormat="0" applyBorder="0" applyAlignment="0" applyProtection="0"/>
    <xf numFmtId="168" fontId="31" fillId="52" borderId="0" applyNumberFormat="0" applyBorder="0" applyAlignment="0" applyProtection="0"/>
    <xf numFmtId="168" fontId="31" fillId="53" borderId="0" applyNumberFormat="0" applyBorder="0" applyAlignment="0" applyProtection="0"/>
    <xf numFmtId="168" fontId="31" fillId="0" borderId="0"/>
    <xf numFmtId="168" fontId="31" fillId="30" borderId="24" applyNumberFormat="0" applyFont="0" applyAlignment="0" applyProtection="0"/>
    <xf numFmtId="168" fontId="31" fillId="32" borderId="0" applyNumberFormat="0" applyBorder="0" applyAlignment="0" applyProtection="0"/>
    <xf numFmtId="168" fontId="31" fillId="33" borderId="0" applyNumberFormat="0" applyBorder="0" applyAlignment="0" applyProtection="0"/>
    <xf numFmtId="168" fontId="31" fillId="36" borderId="0" applyNumberFormat="0" applyBorder="0" applyAlignment="0" applyProtection="0"/>
    <xf numFmtId="168" fontId="31" fillId="37" borderId="0" applyNumberFormat="0" applyBorder="0" applyAlignment="0" applyProtection="0"/>
    <xf numFmtId="168" fontId="31" fillId="40" borderId="0" applyNumberFormat="0" applyBorder="0" applyAlignment="0" applyProtection="0"/>
    <xf numFmtId="168" fontId="31" fillId="41" borderId="0" applyNumberFormat="0" applyBorder="0" applyAlignment="0" applyProtection="0"/>
    <xf numFmtId="168" fontId="31" fillId="44" borderId="0" applyNumberFormat="0" applyBorder="0" applyAlignment="0" applyProtection="0"/>
    <xf numFmtId="168" fontId="31" fillId="45" borderId="0" applyNumberFormat="0" applyBorder="0" applyAlignment="0" applyProtection="0"/>
    <xf numFmtId="168" fontId="31" fillId="48" borderId="0" applyNumberFormat="0" applyBorder="0" applyAlignment="0" applyProtection="0"/>
    <xf numFmtId="168" fontId="31" fillId="49" borderId="0" applyNumberFormat="0" applyBorder="0" applyAlignment="0" applyProtection="0"/>
    <xf numFmtId="168" fontId="31" fillId="52" borderId="0" applyNumberFormat="0" applyBorder="0" applyAlignment="0" applyProtection="0"/>
    <xf numFmtId="168" fontId="31" fillId="53" borderId="0" applyNumberFormat="0" applyBorder="0" applyAlignment="0" applyProtection="0"/>
    <xf numFmtId="168" fontId="31" fillId="0" borderId="0"/>
    <xf numFmtId="168" fontId="31" fillId="30" borderId="24" applyNumberFormat="0" applyFont="0" applyAlignment="0" applyProtection="0"/>
    <xf numFmtId="168" fontId="31" fillId="32" borderId="0" applyNumberFormat="0" applyBorder="0" applyAlignment="0" applyProtection="0"/>
    <xf numFmtId="168" fontId="31" fillId="33" borderId="0" applyNumberFormat="0" applyBorder="0" applyAlignment="0" applyProtection="0"/>
    <xf numFmtId="168" fontId="31" fillId="36" borderId="0" applyNumberFormat="0" applyBorder="0" applyAlignment="0" applyProtection="0"/>
    <xf numFmtId="168" fontId="31" fillId="37" borderId="0" applyNumberFormat="0" applyBorder="0" applyAlignment="0" applyProtection="0"/>
    <xf numFmtId="168" fontId="31" fillId="40" borderId="0" applyNumberFormat="0" applyBorder="0" applyAlignment="0" applyProtection="0"/>
    <xf numFmtId="168" fontId="31" fillId="41" borderId="0" applyNumberFormat="0" applyBorder="0" applyAlignment="0" applyProtection="0"/>
    <xf numFmtId="168" fontId="31" fillId="44" borderId="0" applyNumberFormat="0" applyBorder="0" applyAlignment="0" applyProtection="0"/>
    <xf numFmtId="168" fontId="31" fillId="45" borderId="0" applyNumberFormat="0" applyBorder="0" applyAlignment="0" applyProtection="0"/>
    <xf numFmtId="168" fontId="31" fillId="48" borderId="0" applyNumberFormat="0" applyBorder="0" applyAlignment="0" applyProtection="0"/>
    <xf numFmtId="168" fontId="31" fillId="49" borderId="0" applyNumberFormat="0" applyBorder="0" applyAlignment="0" applyProtection="0"/>
    <xf numFmtId="168" fontId="31" fillId="52" borderId="0" applyNumberFormat="0" applyBorder="0" applyAlignment="0" applyProtection="0"/>
    <xf numFmtId="168" fontId="31" fillId="53" borderId="0" applyNumberFormat="0" applyBorder="0" applyAlignment="0" applyProtection="0"/>
    <xf numFmtId="168" fontId="31" fillId="0" borderId="0"/>
    <xf numFmtId="168" fontId="31" fillId="30" borderId="24" applyNumberFormat="0" applyFont="0" applyAlignment="0" applyProtection="0"/>
    <xf numFmtId="168" fontId="31" fillId="32" borderId="0" applyNumberFormat="0" applyBorder="0" applyAlignment="0" applyProtection="0"/>
    <xf numFmtId="168" fontId="31" fillId="33" borderId="0" applyNumberFormat="0" applyBorder="0" applyAlignment="0" applyProtection="0"/>
    <xf numFmtId="168" fontId="31" fillId="36" borderId="0" applyNumberFormat="0" applyBorder="0" applyAlignment="0" applyProtection="0"/>
    <xf numFmtId="168" fontId="31" fillId="37" borderId="0" applyNumberFormat="0" applyBorder="0" applyAlignment="0" applyProtection="0"/>
    <xf numFmtId="168" fontId="31" fillId="40" borderId="0" applyNumberFormat="0" applyBorder="0" applyAlignment="0" applyProtection="0"/>
    <xf numFmtId="168" fontId="31" fillId="41" borderId="0" applyNumberFormat="0" applyBorder="0" applyAlignment="0" applyProtection="0"/>
    <xf numFmtId="168" fontId="31" fillId="44" borderId="0" applyNumberFormat="0" applyBorder="0" applyAlignment="0" applyProtection="0"/>
    <xf numFmtId="168" fontId="31" fillId="45" borderId="0" applyNumberFormat="0" applyBorder="0" applyAlignment="0" applyProtection="0"/>
    <xf numFmtId="168" fontId="31" fillId="48" borderId="0" applyNumberFormat="0" applyBorder="0" applyAlignment="0" applyProtection="0"/>
    <xf numFmtId="168" fontId="31" fillId="49" borderId="0" applyNumberFormat="0" applyBorder="0" applyAlignment="0" applyProtection="0"/>
    <xf numFmtId="168" fontId="31" fillId="52" borderId="0" applyNumberFormat="0" applyBorder="0" applyAlignment="0" applyProtection="0"/>
    <xf numFmtId="168" fontId="31" fillId="53" borderId="0" applyNumberFormat="0" applyBorder="0" applyAlignment="0" applyProtection="0"/>
    <xf numFmtId="168" fontId="31" fillId="0" borderId="0"/>
    <xf numFmtId="168" fontId="31" fillId="30" borderId="24" applyNumberFormat="0" applyFont="0" applyAlignment="0" applyProtection="0"/>
    <xf numFmtId="168" fontId="31" fillId="32" borderId="0" applyNumberFormat="0" applyBorder="0" applyAlignment="0" applyProtection="0"/>
    <xf numFmtId="168" fontId="31" fillId="33" borderId="0" applyNumberFormat="0" applyBorder="0" applyAlignment="0" applyProtection="0"/>
    <xf numFmtId="168" fontId="31" fillId="36" borderId="0" applyNumberFormat="0" applyBorder="0" applyAlignment="0" applyProtection="0"/>
    <xf numFmtId="168" fontId="31" fillId="37" borderId="0" applyNumberFormat="0" applyBorder="0" applyAlignment="0" applyProtection="0"/>
    <xf numFmtId="168" fontId="31" fillId="40" borderId="0" applyNumberFormat="0" applyBorder="0" applyAlignment="0" applyProtection="0"/>
    <xf numFmtId="168" fontId="31" fillId="41" borderId="0" applyNumberFormat="0" applyBorder="0" applyAlignment="0" applyProtection="0"/>
    <xf numFmtId="168" fontId="31" fillId="44" borderId="0" applyNumberFormat="0" applyBorder="0" applyAlignment="0" applyProtection="0"/>
    <xf numFmtId="168" fontId="31" fillId="45" borderId="0" applyNumberFormat="0" applyBorder="0" applyAlignment="0" applyProtection="0"/>
    <xf numFmtId="168" fontId="31" fillId="48" borderId="0" applyNumberFormat="0" applyBorder="0" applyAlignment="0" applyProtection="0"/>
    <xf numFmtId="168" fontId="31" fillId="49" borderId="0" applyNumberFormat="0" applyBorder="0" applyAlignment="0" applyProtection="0"/>
    <xf numFmtId="168" fontId="31" fillId="52" borderId="0" applyNumberFormat="0" applyBorder="0" applyAlignment="0" applyProtection="0"/>
    <xf numFmtId="168" fontId="31" fillId="53" borderId="0" applyNumberFormat="0" applyBorder="0" applyAlignment="0" applyProtection="0"/>
    <xf numFmtId="168" fontId="178" fillId="0" borderId="0"/>
    <xf numFmtId="168" fontId="31" fillId="0" borderId="0"/>
    <xf numFmtId="168" fontId="31" fillId="30" borderId="24" applyNumberFormat="0" applyFont="0" applyAlignment="0" applyProtection="0"/>
    <xf numFmtId="168" fontId="31" fillId="32" borderId="0" applyNumberFormat="0" applyBorder="0" applyAlignment="0" applyProtection="0"/>
    <xf numFmtId="168" fontId="31" fillId="33" borderId="0" applyNumberFormat="0" applyBorder="0" applyAlignment="0" applyProtection="0"/>
    <xf numFmtId="168" fontId="31" fillId="36" borderId="0" applyNumberFormat="0" applyBorder="0" applyAlignment="0" applyProtection="0"/>
    <xf numFmtId="168" fontId="31" fillId="37" borderId="0" applyNumberFormat="0" applyBorder="0" applyAlignment="0" applyProtection="0"/>
    <xf numFmtId="168" fontId="31" fillId="40" borderId="0" applyNumberFormat="0" applyBorder="0" applyAlignment="0" applyProtection="0"/>
    <xf numFmtId="168" fontId="31" fillId="41" borderId="0" applyNumberFormat="0" applyBorder="0" applyAlignment="0" applyProtection="0"/>
    <xf numFmtId="168" fontId="31" fillId="44" borderId="0" applyNumberFormat="0" applyBorder="0" applyAlignment="0" applyProtection="0"/>
    <xf numFmtId="168" fontId="31" fillId="45" borderId="0" applyNumberFormat="0" applyBorder="0" applyAlignment="0" applyProtection="0"/>
    <xf numFmtId="168" fontId="31" fillId="48" borderId="0" applyNumberFormat="0" applyBorder="0" applyAlignment="0" applyProtection="0"/>
    <xf numFmtId="168" fontId="31" fillId="49" borderId="0" applyNumberFormat="0" applyBorder="0" applyAlignment="0" applyProtection="0"/>
    <xf numFmtId="168" fontId="31" fillId="52" borderId="0" applyNumberFormat="0" applyBorder="0" applyAlignment="0" applyProtection="0"/>
    <xf numFmtId="168" fontId="31" fillId="53" borderId="0" applyNumberFormat="0" applyBorder="0" applyAlignment="0" applyProtection="0"/>
    <xf numFmtId="168" fontId="31" fillId="0" borderId="0"/>
    <xf numFmtId="168" fontId="31" fillId="30" borderId="24" applyNumberFormat="0" applyFont="0" applyAlignment="0" applyProtection="0"/>
    <xf numFmtId="168" fontId="31" fillId="32" borderId="0" applyNumberFormat="0" applyBorder="0" applyAlignment="0" applyProtection="0"/>
    <xf numFmtId="168" fontId="31" fillId="33" borderId="0" applyNumberFormat="0" applyBorder="0" applyAlignment="0" applyProtection="0"/>
    <xf numFmtId="168" fontId="31" fillId="36" borderId="0" applyNumberFormat="0" applyBorder="0" applyAlignment="0" applyProtection="0"/>
    <xf numFmtId="168" fontId="31" fillId="37" borderId="0" applyNumberFormat="0" applyBorder="0" applyAlignment="0" applyProtection="0"/>
    <xf numFmtId="168" fontId="31" fillId="40" borderId="0" applyNumberFormat="0" applyBorder="0" applyAlignment="0" applyProtection="0"/>
    <xf numFmtId="168" fontId="31" fillId="41" borderId="0" applyNumberFormat="0" applyBorder="0" applyAlignment="0" applyProtection="0"/>
    <xf numFmtId="168" fontId="31" fillId="44" borderId="0" applyNumberFormat="0" applyBorder="0" applyAlignment="0" applyProtection="0"/>
    <xf numFmtId="168" fontId="31" fillId="45" borderId="0" applyNumberFormat="0" applyBorder="0" applyAlignment="0" applyProtection="0"/>
    <xf numFmtId="168" fontId="31" fillId="48" borderId="0" applyNumberFormat="0" applyBorder="0" applyAlignment="0" applyProtection="0"/>
    <xf numFmtId="168" fontId="31" fillId="49" borderId="0" applyNumberFormat="0" applyBorder="0" applyAlignment="0" applyProtection="0"/>
    <xf numFmtId="168" fontId="31" fillId="52" borderId="0" applyNumberFormat="0" applyBorder="0" applyAlignment="0" applyProtection="0"/>
    <xf numFmtId="168" fontId="31" fillId="53" borderId="0" applyNumberFormat="0" applyBorder="0" applyAlignment="0" applyProtection="0"/>
    <xf numFmtId="0" fontId="122" fillId="0" borderId="0"/>
    <xf numFmtId="0" fontId="128" fillId="2" borderId="0" applyNumberFormat="0" applyBorder="0" applyAlignment="0" applyProtection="0"/>
    <xf numFmtId="0" fontId="128" fillId="3" borderId="0" applyNumberFormat="0" applyBorder="0" applyAlignment="0" applyProtection="0"/>
    <xf numFmtId="0" fontId="128" fillId="4" borderId="0" applyNumberFormat="0" applyBorder="0" applyAlignment="0" applyProtection="0"/>
    <xf numFmtId="0" fontId="128" fillId="5" borderId="0" applyNumberFormat="0" applyBorder="0" applyAlignment="0" applyProtection="0"/>
    <xf numFmtId="0" fontId="128" fillId="6" borderId="0" applyNumberFormat="0" applyBorder="0" applyAlignment="0" applyProtection="0"/>
    <xf numFmtId="0" fontId="128" fillId="7" borderId="0" applyNumberFormat="0" applyBorder="0" applyAlignment="0" applyProtection="0"/>
    <xf numFmtId="0" fontId="128" fillId="8" borderId="0" applyNumberFormat="0" applyBorder="0" applyAlignment="0" applyProtection="0"/>
    <xf numFmtId="0" fontId="128" fillId="9" borderId="0" applyNumberFormat="0" applyBorder="0" applyAlignment="0" applyProtection="0"/>
    <xf numFmtId="0" fontId="128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8" borderId="0" applyNumberFormat="0" applyBorder="0" applyAlignment="0" applyProtection="0"/>
    <xf numFmtId="0" fontId="128" fillId="11" borderId="0" applyNumberFormat="0" applyBorder="0" applyAlignment="0" applyProtection="0"/>
    <xf numFmtId="0" fontId="129" fillId="12" borderId="0" applyNumberFormat="0" applyBorder="0" applyAlignment="0" applyProtection="0"/>
    <xf numFmtId="0" fontId="129" fillId="9" borderId="0" applyNumberFormat="0" applyBorder="0" applyAlignment="0" applyProtection="0"/>
    <xf numFmtId="0" fontId="129" fillId="10" borderId="0" applyNumberFormat="0" applyBorder="0" applyAlignment="0" applyProtection="0"/>
    <xf numFmtId="0" fontId="129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9" borderId="0" applyNumberFormat="0" applyBorder="0" applyAlignment="0" applyProtection="0"/>
    <xf numFmtId="0" fontId="130" fillId="3" borderId="0" applyNumberFormat="0" applyBorder="0" applyAlignment="0" applyProtection="0"/>
    <xf numFmtId="0" fontId="131" fillId="20" borderId="1" applyNumberFormat="0" applyAlignment="0" applyProtection="0"/>
    <xf numFmtId="0" fontId="132" fillId="21" borderId="2" applyNumberFormat="0" applyAlignment="0" applyProtection="0"/>
    <xf numFmtId="0" fontId="133" fillId="0" borderId="0" applyNumberFormat="0" applyFill="0" applyBorder="0" applyAlignment="0" applyProtection="0"/>
    <xf numFmtId="0" fontId="134" fillId="4" borderId="0" applyNumberFormat="0" applyBorder="0" applyAlignment="0" applyProtection="0"/>
    <xf numFmtId="0" fontId="135" fillId="0" borderId="3" applyNumberFormat="0" applyFill="0" applyAlignment="0" applyProtection="0"/>
    <xf numFmtId="0" fontId="136" fillId="0" borderId="4" applyNumberFormat="0" applyFill="0" applyAlignment="0" applyProtection="0"/>
    <xf numFmtId="0" fontId="137" fillId="0" borderId="5" applyNumberFormat="0" applyFill="0" applyAlignment="0" applyProtection="0"/>
    <xf numFmtId="0" fontId="137" fillId="0" borderId="0" applyNumberFormat="0" applyFill="0" applyBorder="0" applyAlignment="0" applyProtection="0"/>
    <xf numFmtId="0" fontId="138" fillId="7" borderId="1" applyNumberFormat="0" applyAlignment="0" applyProtection="0"/>
    <xf numFmtId="0" fontId="139" fillId="0" borderId="6" applyNumberFormat="0" applyFill="0" applyAlignment="0" applyProtection="0"/>
    <xf numFmtId="0" fontId="140" fillId="22" borderId="0" applyNumberFormat="0" applyBorder="0" applyAlignment="0" applyProtection="0"/>
    <xf numFmtId="0" fontId="128" fillId="23" borderId="7" applyNumberFormat="0" applyFont="0" applyAlignment="0" applyProtection="0"/>
    <xf numFmtId="0" fontId="141" fillId="20" borderId="8" applyNumberFormat="0" applyAlignment="0" applyProtection="0"/>
    <xf numFmtId="0" fontId="142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44" fillId="0" borderId="0" applyNumberFormat="0" applyFill="0" applyBorder="0" applyAlignment="0" applyProtection="0"/>
    <xf numFmtId="0" fontId="31" fillId="0" borderId="0"/>
    <xf numFmtId="0" fontId="145" fillId="0" borderId="0" applyNumberFormat="0" applyFill="0" applyBorder="0" applyAlignment="0" applyProtection="0"/>
    <xf numFmtId="0" fontId="146" fillId="0" borderId="17" applyNumberFormat="0" applyFill="0" applyAlignment="0" applyProtection="0"/>
    <xf numFmtId="0" fontId="147" fillId="0" borderId="18" applyNumberFormat="0" applyFill="0" applyAlignment="0" applyProtection="0"/>
    <xf numFmtId="0" fontId="148" fillId="0" borderId="19" applyNumberFormat="0" applyFill="0" applyAlignment="0" applyProtection="0"/>
    <xf numFmtId="0" fontId="148" fillId="0" borderId="0" applyNumberFormat="0" applyFill="0" applyBorder="0" applyAlignment="0" applyProtection="0"/>
    <xf numFmtId="0" fontId="149" fillId="24" borderId="0" applyNumberFormat="0" applyBorder="0" applyAlignment="0" applyProtection="0"/>
    <xf numFmtId="0" fontId="150" fillId="25" borderId="0" applyNumberFormat="0" applyBorder="0" applyAlignment="0" applyProtection="0"/>
    <xf numFmtId="0" fontId="151" fillId="26" borderId="0" applyNumberFormat="0" applyBorder="0" applyAlignment="0" applyProtection="0"/>
    <xf numFmtId="0" fontId="152" fillId="27" borderId="20" applyNumberFormat="0" applyAlignment="0" applyProtection="0"/>
    <xf numFmtId="0" fontId="153" fillId="28" borderId="21" applyNumberFormat="0" applyAlignment="0" applyProtection="0"/>
    <xf numFmtId="0" fontId="154" fillId="28" borderId="20" applyNumberFormat="0" applyAlignment="0" applyProtection="0"/>
    <xf numFmtId="0" fontId="155" fillId="0" borderId="22" applyNumberFormat="0" applyFill="0" applyAlignment="0" applyProtection="0"/>
    <xf numFmtId="0" fontId="156" fillId="29" borderId="23" applyNumberFormat="0" applyAlignment="0" applyProtection="0"/>
    <xf numFmtId="0" fontId="157" fillId="0" borderId="0" applyNumberFormat="0" applyFill="0" applyBorder="0" applyAlignment="0" applyProtection="0"/>
    <xf numFmtId="0" fontId="31" fillId="30" borderId="24" applyNumberFormat="0" applyFont="0" applyAlignment="0" applyProtection="0"/>
    <xf numFmtId="0" fontId="158" fillId="0" borderId="0" applyNumberFormat="0" applyFill="0" applyBorder="0" applyAlignment="0" applyProtection="0"/>
    <xf numFmtId="0" fontId="159" fillId="0" borderId="25" applyNumberFormat="0" applyFill="0" applyAlignment="0" applyProtection="0"/>
    <xf numFmtId="0" fontId="160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160" fillId="34" borderId="0" applyNumberFormat="0" applyBorder="0" applyAlignment="0" applyProtection="0"/>
    <xf numFmtId="0" fontId="160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160" fillId="38" borderId="0" applyNumberFormat="0" applyBorder="0" applyAlignment="0" applyProtection="0"/>
    <xf numFmtId="0" fontId="16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160" fillId="42" borderId="0" applyNumberFormat="0" applyBorder="0" applyAlignment="0" applyProtection="0"/>
    <xf numFmtId="0" fontId="160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160" fillId="46" borderId="0" applyNumberFormat="0" applyBorder="0" applyAlignment="0" applyProtection="0"/>
    <xf numFmtId="0" fontId="160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160" fillId="50" borderId="0" applyNumberFormat="0" applyBorder="0" applyAlignment="0" applyProtection="0"/>
    <xf numFmtId="0" fontId="160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160" fillId="54" borderId="0" applyNumberFormat="0" applyBorder="0" applyAlignment="0" applyProtection="0"/>
    <xf numFmtId="0" fontId="31" fillId="0" borderId="0"/>
    <xf numFmtId="0" fontId="31" fillId="30" borderId="24" applyNumberFormat="0" applyFont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0" borderId="0"/>
    <xf numFmtId="0" fontId="31" fillId="30" borderId="24" applyNumberFormat="0" applyFont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0" borderId="0"/>
    <xf numFmtId="0" fontId="31" fillId="30" borderId="24" applyNumberFormat="0" applyFont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0" borderId="0"/>
    <xf numFmtId="0" fontId="31" fillId="30" borderId="24" applyNumberFormat="0" applyFont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125" fillId="0" borderId="0"/>
    <xf numFmtId="0" fontId="31" fillId="0" borderId="0"/>
    <xf numFmtId="0" fontId="31" fillId="30" borderId="24" applyNumberFormat="0" applyFont="0" applyAlignment="0" applyProtection="0"/>
    <xf numFmtId="0" fontId="145" fillId="0" borderId="0" applyNumberFormat="0" applyFill="0" applyBorder="0" applyAlignment="0" applyProtection="0"/>
    <xf numFmtId="0" fontId="107" fillId="0" borderId="0"/>
    <xf numFmtId="0" fontId="161" fillId="0" borderId="17" applyNumberFormat="0" applyFill="0" applyAlignment="0" applyProtection="0"/>
    <xf numFmtId="0" fontId="162" fillId="0" borderId="18" applyNumberFormat="0" applyFill="0" applyAlignment="0" applyProtection="0"/>
    <xf numFmtId="0" fontId="163" fillId="0" borderId="19" applyNumberFormat="0" applyFill="0" applyAlignment="0" applyProtection="0"/>
    <xf numFmtId="0" fontId="163" fillId="0" borderId="0" applyNumberFormat="0" applyFill="0" applyBorder="0" applyAlignment="0" applyProtection="0"/>
    <xf numFmtId="0" fontId="164" fillId="24" borderId="0" applyNumberFormat="0" applyBorder="0" applyAlignment="0" applyProtection="0"/>
    <xf numFmtId="0" fontId="165" fillId="25" borderId="0" applyNumberFormat="0" applyBorder="0" applyAlignment="0" applyProtection="0"/>
    <xf numFmtId="0" fontId="166" fillId="26" borderId="0" applyNumberFormat="0" applyBorder="0" applyAlignment="0" applyProtection="0"/>
    <xf numFmtId="0" fontId="167" fillId="27" borderId="20" applyNumberFormat="0" applyAlignment="0" applyProtection="0"/>
    <xf numFmtId="0" fontId="168" fillId="28" borderId="21" applyNumberFormat="0" applyAlignment="0" applyProtection="0"/>
    <xf numFmtId="0" fontId="169" fillId="28" borderId="20" applyNumberFormat="0" applyAlignment="0" applyProtection="0"/>
    <xf numFmtId="0" fontId="170" fillId="0" borderId="22" applyNumberFormat="0" applyFill="0" applyAlignment="0" applyProtection="0"/>
    <xf numFmtId="0" fontId="171" fillId="29" borderId="23" applyNumberFormat="0" applyAlignment="0" applyProtection="0"/>
    <xf numFmtId="0" fontId="172" fillId="0" borderId="0" applyNumberFormat="0" applyFill="0" applyBorder="0" applyAlignment="0" applyProtection="0"/>
    <xf numFmtId="0" fontId="107" fillId="30" borderId="24" applyNumberFormat="0" applyFont="0" applyAlignment="0" applyProtection="0"/>
    <xf numFmtId="0" fontId="173" fillId="0" borderId="0" applyNumberFormat="0" applyFill="0" applyBorder="0" applyAlignment="0" applyProtection="0"/>
    <xf numFmtId="0" fontId="174" fillId="0" borderId="25" applyNumberFormat="0" applyFill="0" applyAlignment="0" applyProtection="0"/>
    <xf numFmtId="0" fontId="175" fillId="31" borderId="0" applyNumberFormat="0" applyBorder="0" applyAlignment="0" applyProtection="0"/>
    <xf numFmtId="0" fontId="107" fillId="32" borderId="0" applyNumberFormat="0" applyBorder="0" applyAlignment="0" applyProtection="0"/>
    <xf numFmtId="0" fontId="107" fillId="33" borderId="0" applyNumberFormat="0" applyBorder="0" applyAlignment="0" applyProtection="0"/>
    <xf numFmtId="0" fontId="175" fillId="34" borderId="0" applyNumberFormat="0" applyBorder="0" applyAlignment="0" applyProtection="0"/>
    <xf numFmtId="0" fontId="175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75" fillId="38" borderId="0" applyNumberFormat="0" applyBorder="0" applyAlignment="0" applyProtection="0"/>
    <xf numFmtId="0" fontId="175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75" fillId="42" borderId="0" applyNumberFormat="0" applyBorder="0" applyAlignment="0" applyProtection="0"/>
    <xf numFmtId="0" fontId="175" fillId="43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75" fillId="46" borderId="0" applyNumberFormat="0" applyBorder="0" applyAlignment="0" applyProtection="0"/>
    <xf numFmtId="0" fontId="175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75" fillId="50" borderId="0" applyNumberFormat="0" applyBorder="0" applyAlignment="0" applyProtection="0"/>
    <xf numFmtId="0" fontId="175" fillId="51" borderId="0" applyNumberFormat="0" applyBorder="0" applyAlignment="0" applyProtection="0"/>
    <xf numFmtId="0" fontId="107" fillId="52" borderId="0" applyNumberFormat="0" applyBorder="0" applyAlignment="0" applyProtection="0"/>
    <xf numFmtId="0" fontId="107" fillId="53" borderId="0" applyNumberFormat="0" applyBorder="0" applyAlignment="0" applyProtection="0"/>
    <xf numFmtId="0" fontId="175" fillId="54" borderId="0" applyNumberFormat="0" applyBorder="0" applyAlignment="0" applyProtection="0"/>
    <xf numFmtId="0" fontId="107" fillId="0" borderId="0"/>
    <xf numFmtId="0" fontId="107" fillId="30" borderId="24" applyNumberFormat="0" applyFont="0" applyAlignment="0" applyProtection="0"/>
    <xf numFmtId="0" fontId="107" fillId="32" borderId="0" applyNumberFormat="0" applyBorder="0" applyAlignment="0" applyProtection="0"/>
    <xf numFmtId="0" fontId="107" fillId="33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52" borderId="0" applyNumberFormat="0" applyBorder="0" applyAlignment="0" applyProtection="0"/>
    <xf numFmtId="0" fontId="107" fillId="53" borderId="0" applyNumberFormat="0" applyBorder="0" applyAlignment="0" applyProtection="0"/>
    <xf numFmtId="0" fontId="107" fillId="0" borderId="0"/>
    <xf numFmtId="0" fontId="107" fillId="30" borderId="24" applyNumberFormat="0" applyFont="0" applyAlignment="0" applyProtection="0"/>
    <xf numFmtId="0" fontId="107" fillId="32" borderId="0" applyNumberFormat="0" applyBorder="0" applyAlignment="0" applyProtection="0"/>
    <xf numFmtId="0" fontId="107" fillId="33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52" borderId="0" applyNumberFormat="0" applyBorder="0" applyAlignment="0" applyProtection="0"/>
    <xf numFmtId="0" fontId="107" fillId="53" borderId="0" applyNumberFormat="0" applyBorder="0" applyAlignment="0" applyProtection="0"/>
    <xf numFmtId="0" fontId="31" fillId="0" borderId="0"/>
    <xf numFmtId="0" fontId="122" fillId="0" borderId="0"/>
    <xf numFmtId="0" fontId="31" fillId="0" borderId="0"/>
    <xf numFmtId="0" fontId="31" fillId="0" borderId="0"/>
    <xf numFmtId="0" fontId="31" fillId="30" borderId="24" applyNumberFormat="0" applyFont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0" borderId="0"/>
    <xf numFmtId="0" fontId="31" fillId="30" borderId="24" applyNumberFormat="0" applyFont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0" borderId="0"/>
    <xf numFmtId="0" fontId="31" fillId="30" borderId="24" applyNumberFormat="0" applyFont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0" borderId="0"/>
    <xf numFmtId="0" fontId="31" fillId="30" borderId="24" applyNumberFormat="0" applyFont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0" borderId="0"/>
    <xf numFmtId="0" fontId="31" fillId="30" borderId="24" applyNumberFormat="0" applyFont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178" fillId="0" borderId="0"/>
    <xf numFmtId="0" fontId="31" fillId="0" borderId="0"/>
    <xf numFmtId="0" fontId="31" fillId="30" borderId="24" applyNumberFormat="0" applyFont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0" borderId="0"/>
    <xf numFmtId="0" fontId="31" fillId="30" borderId="24" applyNumberFormat="0" applyFont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122" fillId="0" borderId="0"/>
    <xf numFmtId="0" fontId="122" fillId="0" borderId="0"/>
    <xf numFmtId="0" fontId="122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31" fillId="0" borderId="0"/>
    <xf numFmtId="0" fontId="31" fillId="30" borderId="24" applyNumberFormat="0" applyFont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0" fillId="0" borderId="0"/>
    <xf numFmtId="0" fontId="179" fillId="24" borderId="0" applyNumberFormat="0" applyBorder="0" applyAlignment="0" applyProtection="0"/>
    <xf numFmtId="0" fontId="180" fillId="25" borderId="0" applyNumberFormat="0" applyBorder="0" applyAlignment="0" applyProtection="0"/>
    <xf numFmtId="0" fontId="181" fillId="26" borderId="0" applyNumberFormat="0" applyBorder="0" applyAlignment="0" applyProtection="0"/>
    <xf numFmtId="0" fontId="182" fillId="27" borderId="20" applyNumberFormat="0" applyAlignment="0" applyProtection="0"/>
    <xf numFmtId="0" fontId="183" fillId="28" borderId="21" applyNumberFormat="0" applyAlignment="0" applyProtection="0"/>
    <xf numFmtId="0" fontId="184" fillId="28" borderId="20" applyNumberFormat="0" applyAlignment="0" applyProtection="0"/>
    <xf numFmtId="0" fontId="185" fillId="0" borderId="22" applyNumberFormat="0" applyFill="0" applyAlignment="0" applyProtection="0"/>
    <xf numFmtId="0" fontId="186" fillId="29" borderId="23" applyNumberFormat="0" applyAlignment="0" applyProtection="0"/>
    <xf numFmtId="0" fontId="187" fillId="0" borderId="0" applyNumberFormat="0" applyFill="0" applyBorder="0" applyAlignment="0" applyProtection="0"/>
    <xf numFmtId="0" fontId="30" fillId="30" borderId="24" applyNumberFormat="0" applyFont="0" applyAlignment="0" applyProtection="0"/>
    <xf numFmtId="0" fontId="188" fillId="0" borderId="0" applyNumberFormat="0" applyFill="0" applyBorder="0" applyAlignment="0" applyProtection="0"/>
    <xf numFmtId="0" fontId="189" fillId="0" borderId="25" applyNumberFormat="0" applyFill="0" applyAlignment="0" applyProtection="0"/>
    <xf numFmtId="0" fontId="19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90" fillId="34" borderId="0" applyNumberFormat="0" applyBorder="0" applyAlignment="0" applyProtection="0"/>
    <xf numFmtId="0" fontId="19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90" fillId="38" borderId="0" applyNumberFormat="0" applyBorder="0" applyAlignment="0" applyProtection="0"/>
    <xf numFmtId="0" fontId="19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190" fillId="42" borderId="0" applyNumberFormat="0" applyBorder="0" applyAlignment="0" applyProtection="0"/>
    <xf numFmtId="0" fontId="19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190" fillId="46" borderId="0" applyNumberFormat="0" applyBorder="0" applyAlignment="0" applyProtection="0"/>
    <xf numFmtId="0" fontId="19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190" fillId="50" borderId="0" applyNumberFormat="0" applyBorder="0" applyAlignment="0" applyProtection="0"/>
    <xf numFmtId="0" fontId="19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190" fillId="54" borderId="0" applyNumberFormat="0" applyBorder="0" applyAlignment="0" applyProtection="0"/>
    <xf numFmtId="0" fontId="30" fillId="0" borderId="0"/>
    <xf numFmtId="0" fontId="30" fillId="30" borderId="24" applyNumberFormat="0" applyFont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0" borderId="0"/>
    <xf numFmtId="0" fontId="30" fillId="30" borderId="24" applyNumberFormat="0" applyFont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30" fillId="0" borderId="0"/>
    <xf numFmtId="0" fontId="30" fillId="30" borderId="24" applyNumberFormat="0" applyFont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29" fillId="0" borderId="0"/>
    <xf numFmtId="0" fontId="29" fillId="30" borderId="24" applyNumberFormat="0" applyFont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0" borderId="0"/>
    <xf numFmtId="0" fontId="29" fillId="30" borderId="24" applyNumberFormat="0" applyFont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0" borderId="0"/>
    <xf numFmtId="0" fontId="29" fillId="30" borderId="24" applyNumberFormat="0" applyFont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29" fillId="0" borderId="0"/>
    <xf numFmtId="0" fontId="29" fillId="30" borderId="24" applyNumberFormat="0" applyFont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77" fillId="0" borderId="0"/>
    <xf numFmtId="0" fontId="177" fillId="0" borderId="0"/>
    <xf numFmtId="0" fontId="177" fillId="0" borderId="0"/>
    <xf numFmtId="0" fontId="29" fillId="0" borderId="0"/>
    <xf numFmtId="0" fontId="29" fillId="30" borderId="24" applyNumberFormat="0" applyFont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8" fillId="0" borderId="0"/>
    <xf numFmtId="0" fontId="28" fillId="30" borderId="24" applyNumberFormat="0" applyFont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0" borderId="0"/>
    <xf numFmtId="0" fontId="28" fillId="30" borderId="24" applyNumberFormat="0" applyFont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0" borderId="0"/>
    <xf numFmtId="0" fontId="28" fillId="30" borderId="24" applyNumberFormat="0" applyFont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0" borderId="0"/>
    <xf numFmtId="0" fontId="28" fillId="30" borderId="24" applyNumberFormat="0" applyFont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0" borderId="0"/>
    <xf numFmtId="0" fontId="28" fillId="0" borderId="0"/>
    <xf numFmtId="0" fontId="28" fillId="30" borderId="24" applyNumberFormat="0" applyFont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7" fillId="0" borderId="0"/>
    <xf numFmtId="0" fontId="27" fillId="30" borderId="24" applyNumberFormat="0" applyFont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0" borderId="0"/>
    <xf numFmtId="0" fontId="27" fillId="30" borderId="24" applyNumberFormat="0" applyFont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0" borderId="0"/>
    <xf numFmtId="0" fontId="27" fillId="30" borderId="24" applyNumberFormat="0" applyFont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0" borderId="0"/>
    <xf numFmtId="0" fontId="27" fillId="30" borderId="24" applyNumberFormat="0" applyFont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0" borderId="0"/>
    <xf numFmtId="0" fontId="122" fillId="0" borderId="0"/>
    <xf numFmtId="0" fontId="122" fillId="0" borderId="0"/>
    <xf numFmtId="0" fontId="122" fillId="0" borderId="0"/>
    <xf numFmtId="0" fontId="27" fillId="0" borderId="0"/>
    <xf numFmtId="0" fontId="27" fillId="30" borderId="24" applyNumberFormat="0" applyFont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6" fillId="0" borderId="0"/>
    <xf numFmtId="0" fontId="26" fillId="30" borderId="24" applyNumberFormat="0" applyFont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0" borderId="0"/>
    <xf numFmtId="0" fontId="26" fillId="30" borderId="24" applyNumberFormat="0" applyFont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0" borderId="0"/>
    <xf numFmtId="0" fontId="26" fillId="30" borderId="24" applyNumberFormat="0" applyFont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0" borderId="0"/>
    <xf numFmtId="0" fontId="26" fillId="30" borderId="24" applyNumberFormat="0" applyFont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0" borderId="0"/>
    <xf numFmtId="0" fontId="26" fillId="0" borderId="0"/>
    <xf numFmtId="0" fontId="26" fillId="30" borderId="24" applyNumberFormat="0" applyFont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5" fillId="0" borderId="0"/>
    <xf numFmtId="0" fontId="25" fillId="30" borderId="24" applyNumberFormat="0" applyFont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0" borderId="0"/>
    <xf numFmtId="0" fontId="25" fillId="30" borderId="24" applyNumberFormat="0" applyFont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0" borderId="0"/>
    <xf numFmtId="0" fontId="25" fillId="30" borderId="24" applyNumberFormat="0" applyFont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0" borderId="0"/>
    <xf numFmtId="0" fontId="25" fillId="30" borderId="24" applyNumberFormat="0" applyFont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0" borderId="0"/>
    <xf numFmtId="0" fontId="25" fillId="0" borderId="0"/>
    <xf numFmtId="0" fontId="25" fillId="30" borderId="24" applyNumberFormat="0" applyFont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4" fillId="0" borderId="0"/>
    <xf numFmtId="0" fontId="24" fillId="30" borderId="24" applyNumberFormat="0" applyFont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0" borderId="0"/>
    <xf numFmtId="0" fontId="24" fillId="30" borderId="24" applyNumberFormat="0" applyFont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0" borderId="0"/>
    <xf numFmtId="0" fontId="24" fillId="30" borderId="24" applyNumberFormat="0" applyFont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0" borderId="0"/>
    <xf numFmtId="0" fontId="24" fillId="30" borderId="24" applyNumberFormat="0" applyFont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0" borderId="0"/>
    <xf numFmtId="0" fontId="24" fillId="0" borderId="0"/>
    <xf numFmtId="0" fontId="24" fillId="30" borderId="24" applyNumberFormat="0" applyFont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3" fillId="0" borderId="0"/>
    <xf numFmtId="0" fontId="23" fillId="30" borderId="24" applyNumberFormat="0" applyFont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0" borderId="0"/>
    <xf numFmtId="0" fontId="23" fillId="30" borderId="24" applyNumberFormat="0" applyFont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0" borderId="0"/>
    <xf numFmtId="0" fontId="23" fillId="30" borderId="24" applyNumberFormat="0" applyFont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0" borderId="0"/>
    <xf numFmtId="0" fontId="23" fillId="30" borderId="24" applyNumberFormat="0" applyFont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0" borderId="0"/>
    <xf numFmtId="0" fontId="23" fillId="0" borderId="0"/>
    <xf numFmtId="0" fontId="23" fillId="30" borderId="24" applyNumberFormat="0" applyFont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43" fontId="191" fillId="0" borderId="0" applyFont="0" applyFill="0" applyBorder="0" applyAlignment="0" applyProtection="0"/>
    <xf numFmtId="0" fontId="177" fillId="0" borderId="0"/>
    <xf numFmtId="0" fontId="177" fillId="0" borderId="0"/>
    <xf numFmtId="0" fontId="22" fillId="0" borderId="0"/>
    <xf numFmtId="0" fontId="22" fillId="30" borderId="24" applyNumberFormat="0" applyFont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0" borderId="0"/>
    <xf numFmtId="0" fontId="22" fillId="30" borderId="24" applyNumberFormat="0" applyFont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0" borderId="0"/>
    <xf numFmtId="0" fontId="22" fillId="30" borderId="24" applyNumberFormat="0" applyFont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0" borderId="0"/>
    <xf numFmtId="0" fontId="22" fillId="30" borderId="24" applyNumberFormat="0" applyFont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0" borderId="0"/>
    <xf numFmtId="0" fontId="22" fillId="0" borderId="0"/>
    <xf numFmtId="0" fontId="22" fillId="30" borderId="24" applyNumberFormat="0" applyFont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1" fillId="0" borderId="0"/>
    <xf numFmtId="0" fontId="21" fillId="30" borderId="24" applyNumberFormat="0" applyFont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0" borderId="0"/>
    <xf numFmtId="0" fontId="21" fillId="30" borderId="24" applyNumberFormat="0" applyFont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0" borderId="0"/>
    <xf numFmtId="0" fontId="21" fillId="30" borderId="24" applyNumberFormat="0" applyFont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0" borderId="0"/>
    <xf numFmtId="0" fontId="21" fillId="30" borderId="24" applyNumberFormat="0" applyFont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0" borderId="0"/>
    <xf numFmtId="0" fontId="21" fillId="0" borderId="0"/>
    <xf numFmtId="0" fontId="21" fillId="30" borderId="24" applyNumberFormat="0" applyFont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0" fillId="0" borderId="0"/>
    <xf numFmtId="0" fontId="20" fillId="30" borderId="24" applyNumberFormat="0" applyFont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0" borderId="0"/>
    <xf numFmtId="0" fontId="20" fillId="30" borderId="24" applyNumberFormat="0" applyFont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0" borderId="0"/>
    <xf numFmtId="0" fontId="20" fillId="30" borderId="24" applyNumberFormat="0" applyFont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0" borderId="0"/>
    <xf numFmtId="0" fontId="20" fillId="30" borderId="24" applyNumberFormat="0" applyFont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0" borderId="0"/>
    <xf numFmtId="0" fontId="20" fillId="0" borderId="0"/>
    <xf numFmtId="0" fontId="20" fillId="30" borderId="24" applyNumberFormat="0" applyFont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19" fillId="0" borderId="0"/>
    <xf numFmtId="0" fontId="19" fillId="30" borderId="24" applyNumberFormat="0" applyFon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0" borderId="0"/>
    <xf numFmtId="0" fontId="19" fillId="30" borderId="24" applyNumberFormat="0" applyFon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0" borderId="0"/>
    <xf numFmtId="0" fontId="19" fillId="30" borderId="24" applyNumberFormat="0" applyFon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0" borderId="0"/>
    <xf numFmtId="0" fontId="19" fillId="30" borderId="24" applyNumberFormat="0" applyFon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0" borderId="0"/>
    <xf numFmtId="0" fontId="19" fillId="0" borderId="0"/>
    <xf numFmtId="0" fontId="19" fillId="30" borderId="24" applyNumberFormat="0" applyFon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0" borderId="0"/>
    <xf numFmtId="0" fontId="179" fillId="24" borderId="0" applyNumberFormat="0" applyBorder="0" applyAlignment="0" applyProtection="0"/>
    <xf numFmtId="0" fontId="180" fillId="25" borderId="0" applyNumberFormat="0" applyBorder="0" applyAlignment="0" applyProtection="0"/>
    <xf numFmtId="0" fontId="181" fillId="26" borderId="0" applyNumberFormat="0" applyBorder="0" applyAlignment="0" applyProtection="0"/>
    <xf numFmtId="0" fontId="182" fillId="27" borderId="20" applyNumberFormat="0" applyAlignment="0" applyProtection="0"/>
    <xf numFmtId="0" fontId="183" fillId="28" borderId="21" applyNumberFormat="0" applyAlignment="0" applyProtection="0"/>
    <xf numFmtId="0" fontId="184" fillId="28" borderId="20" applyNumberFormat="0" applyAlignment="0" applyProtection="0"/>
    <xf numFmtId="0" fontId="185" fillId="0" borderId="22" applyNumberFormat="0" applyFill="0" applyAlignment="0" applyProtection="0"/>
    <xf numFmtId="0" fontId="186" fillId="29" borderId="23" applyNumberFormat="0" applyAlignment="0" applyProtection="0"/>
    <xf numFmtId="0" fontId="187" fillId="0" borderId="0" applyNumberFormat="0" applyFill="0" applyBorder="0" applyAlignment="0" applyProtection="0"/>
    <xf numFmtId="0" fontId="19" fillId="30" borderId="24" applyNumberFormat="0" applyFont="0" applyAlignment="0" applyProtection="0"/>
    <xf numFmtId="0" fontId="188" fillId="0" borderId="0" applyNumberFormat="0" applyFill="0" applyBorder="0" applyAlignment="0" applyProtection="0"/>
    <xf numFmtId="0" fontId="189" fillId="0" borderId="25" applyNumberFormat="0" applyFill="0" applyAlignment="0" applyProtection="0"/>
    <xf numFmtId="0" fontId="190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0" fillId="34" borderId="0" applyNumberFormat="0" applyBorder="0" applyAlignment="0" applyProtection="0"/>
    <xf numFmtId="0" fontId="190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0" fillId="38" borderId="0" applyNumberFormat="0" applyBorder="0" applyAlignment="0" applyProtection="0"/>
    <xf numFmtId="0" fontId="190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0" fillId="42" borderId="0" applyNumberFormat="0" applyBorder="0" applyAlignment="0" applyProtection="0"/>
    <xf numFmtId="0" fontId="190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0" fillId="46" borderId="0" applyNumberFormat="0" applyBorder="0" applyAlignment="0" applyProtection="0"/>
    <xf numFmtId="0" fontId="190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0" fillId="50" borderId="0" applyNumberFormat="0" applyBorder="0" applyAlignment="0" applyProtection="0"/>
    <xf numFmtId="0" fontId="190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0" fillId="54" borderId="0" applyNumberFormat="0" applyBorder="0" applyAlignment="0" applyProtection="0"/>
    <xf numFmtId="0" fontId="19" fillId="0" borderId="0"/>
    <xf numFmtId="0" fontId="19" fillId="30" borderId="24" applyNumberFormat="0" applyFon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0" borderId="0"/>
    <xf numFmtId="0" fontId="19" fillId="30" borderId="24" applyNumberFormat="0" applyFon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0" borderId="0"/>
    <xf numFmtId="0" fontId="19" fillId="30" borderId="24" applyNumberFormat="0" applyFon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0" borderId="0"/>
    <xf numFmtId="168" fontId="128" fillId="3" borderId="0" applyNumberFormat="0" applyBorder="0" applyAlignment="0" applyProtection="0"/>
    <xf numFmtId="168" fontId="128" fillId="5" borderId="0" applyNumberFormat="0" applyBorder="0" applyAlignment="0" applyProtection="0"/>
    <xf numFmtId="168" fontId="128" fillId="10" borderId="0" applyNumberFormat="0" applyBorder="0" applyAlignment="0" applyProtection="0"/>
    <xf numFmtId="168" fontId="128" fillId="9" borderId="0" applyNumberFormat="0" applyBorder="0" applyAlignment="0" applyProtection="0"/>
    <xf numFmtId="168" fontId="128" fillId="8" borderId="0" applyNumberFormat="0" applyBorder="0" applyAlignment="0" applyProtection="0"/>
    <xf numFmtId="168" fontId="128" fillId="8" borderId="0" applyNumberFormat="0" applyBorder="0" applyAlignment="0" applyProtection="0"/>
    <xf numFmtId="168" fontId="129" fillId="10" borderId="0" applyNumberFormat="0" applyBorder="0" applyAlignment="0" applyProtection="0"/>
    <xf numFmtId="168" fontId="128" fillId="5" borderId="0" applyNumberFormat="0" applyBorder="0" applyAlignment="0" applyProtection="0"/>
    <xf numFmtId="168" fontId="128" fillId="7" borderId="0" applyNumberFormat="0" applyBorder="0" applyAlignment="0" applyProtection="0"/>
    <xf numFmtId="168" fontId="128" fillId="4" borderId="0" applyNumberFormat="0" applyBorder="0" applyAlignment="0" applyProtection="0"/>
    <xf numFmtId="168" fontId="129" fillId="9" borderId="0" applyNumberFormat="0" applyBorder="0" applyAlignment="0" applyProtection="0"/>
    <xf numFmtId="168" fontId="128" fillId="6" borderId="0" applyNumberFormat="0" applyBorder="0" applyAlignment="0" applyProtection="0"/>
    <xf numFmtId="168" fontId="129" fillId="12" borderId="0" applyNumberFormat="0" applyBorder="0" applyAlignment="0" applyProtection="0"/>
    <xf numFmtId="168" fontId="177" fillId="0" borderId="0"/>
    <xf numFmtId="0" fontId="19" fillId="30" borderId="24" applyNumberFormat="0" applyFont="0" applyAlignment="0" applyProtection="0"/>
    <xf numFmtId="168" fontId="128" fillId="11" borderId="0" applyNumberFormat="0" applyBorder="0" applyAlignment="0" applyProtection="0"/>
    <xf numFmtId="168" fontId="128" fillId="2" borderId="0" applyNumberFormat="0" applyBorder="0" applyAlignment="0" applyProtection="0"/>
    <xf numFmtId="168" fontId="129" fillId="18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168" fontId="132" fillId="21" borderId="2" applyNumberFormat="0" applyAlignment="0" applyProtection="0"/>
    <xf numFmtId="168" fontId="129" fillId="17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168" fontId="131" fillId="20" borderId="1" applyNumberFormat="0" applyAlignment="0" applyProtection="0"/>
    <xf numFmtId="168" fontId="129" fillId="16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168" fontId="130" fillId="3" borderId="0" applyNumberFormat="0" applyBorder="0" applyAlignment="0" applyProtection="0"/>
    <xf numFmtId="168" fontId="129" fillId="15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168" fontId="129" fillId="19" borderId="0" applyNumberFormat="0" applyBorder="0" applyAlignment="0" applyProtection="0"/>
    <xf numFmtId="168" fontId="129" fillId="14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168" fontId="129" fillId="14" borderId="0" applyNumberFormat="0" applyBorder="0" applyAlignment="0" applyProtection="0"/>
    <xf numFmtId="168" fontId="129" fillId="13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168" fontId="129" fillId="13" borderId="0" applyNumberFormat="0" applyBorder="0" applyAlignment="0" applyProtection="0"/>
    <xf numFmtId="168" fontId="133" fillId="0" borderId="0" applyNumberFormat="0" applyFill="0" applyBorder="0" applyAlignment="0" applyProtection="0"/>
    <xf numFmtId="168" fontId="134" fillId="4" borderId="0" applyNumberFormat="0" applyBorder="0" applyAlignment="0" applyProtection="0"/>
    <xf numFmtId="168" fontId="138" fillId="7" borderId="1" applyNumberFormat="0" applyAlignment="0" applyProtection="0"/>
    <xf numFmtId="168" fontId="139" fillId="0" borderId="6" applyNumberFormat="0" applyFill="0" applyAlignment="0" applyProtection="0"/>
    <xf numFmtId="168" fontId="140" fillId="22" borderId="0" applyNumberFormat="0" applyBorder="0" applyAlignment="0" applyProtection="0"/>
    <xf numFmtId="168" fontId="128" fillId="23" borderId="7" applyNumberFormat="0" applyFont="0" applyAlignment="0" applyProtection="0"/>
    <xf numFmtId="168" fontId="141" fillId="20" borderId="8" applyNumberFormat="0" applyAlignment="0" applyProtection="0"/>
    <xf numFmtId="9" fontId="122" fillId="0" borderId="0" applyFont="0" applyFill="0" applyBorder="0" applyAlignment="0" applyProtection="0"/>
    <xf numFmtId="168" fontId="143" fillId="0" borderId="9" applyNumberFormat="0" applyFill="0" applyAlignment="0" applyProtection="0"/>
    <xf numFmtId="168" fontId="144" fillId="0" borderId="0" applyNumberFormat="0" applyFill="0" applyBorder="0" applyAlignment="0" applyProtection="0"/>
    <xf numFmtId="168" fontId="31" fillId="0" borderId="0"/>
    <xf numFmtId="168" fontId="31" fillId="30" borderId="24" applyNumberFormat="0" applyFont="0" applyAlignment="0" applyProtection="0"/>
    <xf numFmtId="168" fontId="31" fillId="32" borderId="0" applyNumberFormat="0" applyBorder="0" applyAlignment="0" applyProtection="0"/>
    <xf numFmtId="168" fontId="31" fillId="33" borderId="0" applyNumberFormat="0" applyBorder="0" applyAlignment="0" applyProtection="0"/>
    <xf numFmtId="168" fontId="31" fillId="36" borderId="0" applyNumberFormat="0" applyBorder="0" applyAlignment="0" applyProtection="0"/>
    <xf numFmtId="168" fontId="31" fillId="37" borderId="0" applyNumberFormat="0" applyBorder="0" applyAlignment="0" applyProtection="0"/>
    <xf numFmtId="168" fontId="31" fillId="40" borderId="0" applyNumberFormat="0" applyBorder="0" applyAlignment="0" applyProtection="0"/>
    <xf numFmtId="168" fontId="31" fillId="41" borderId="0" applyNumberFormat="0" applyBorder="0" applyAlignment="0" applyProtection="0"/>
    <xf numFmtId="168" fontId="31" fillId="44" borderId="0" applyNumberFormat="0" applyBorder="0" applyAlignment="0" applyProtection="0"/>
    <xf numFmtId="168" fontId="31" fillId="45" borderId="0" applyNumberFormat="0" applyBorder="0" applyAlignment="0" applyProtection="0"/>
    <xf numFmtId="168" fontId="31" fillId="48" borderId="0" applyNumberFormat="0" applyBorder="0" applyAlignment="0" applyProtection="0"/>
    <xf numFmtId="168" fontId="31" fillId="49" borderId="0" applyNumberFormat="0" applyBorder="0" applyAlignment="0" applyProtection="0"/>
    <xf numFmtId="168" fontId="31" fillId="52" borderId="0" applyNumberFormat="0" applyBorder="0" applyAlignment="0" applyProtection="0"/>
    <xf numFmtId="168" fontId="31" fillId="53" borderId="0" applyNumberFormat="0" applyBorder="0" applyAlignment="0" applyProtection="0"/>
    <xf numFmtId="168" fontId="31" fillId="0" borderId="0"/>
    <xf numFmtId="168" fontId="31" fillId="30" borderId="24" applyNumberFormat="0" applyFont="0" applyAlignment="0" applyProtection="0"/>
    <xf numFmtId="168" fontId="31" fillId="32" borderId="0" applyNumberFormat="0" applyBorder="0" applyAlignment="0" applyProtection="0"/>
    <xf numFmtId="168" fontId="31" fillId="33" borderId="0" applyNumberFormat="0" applyBorder="0" applyAlignment="0" applyProtection="0"/>
    <xf numFmtId="168" fontId="31" fillId="36" borderId="0" applyNumberFormat="0" applyBorder="0" applyAlignment="0" applyProtection="0"/>
    <xf numFmtId="168" fontId="31" fillId="37" borderId="0" applyNumberFormat="0" applyBorder="0" applyAlignment="0" applyProtection="0"/>
    <xf numFmtId="168" fontId="31" fillId="40" borderId="0" applyNumberFormat="0" applyBorder="0" applyAlignment="0" applyProtection="0"/>
    <xf numFmtId="168" fontId="31" fillId="41" borderId="0" applyNumberFormat="0" applyBorder="0" applyAlignment="0" applyProtection="0"/>
    <xf numFmtId="168" fontId="31" fillId="44" borderId="0" applyNumberFormat="0" applyBorder="0" applyAlignment="0" applyProtection="0"/>
    <xf numFmtId="168" fontId="31" fillId="45" borderId="0" applyNumberFormat="0" applyBorder="0" applyAlignment="0" applyProtection="0"/>
    <xf numFmtId="168" fontId="31" fillId="48" borderId="0" applyNumberFormat="0" applyBorder="0" applyAlignment="0" applyProtection="0"/>
    <xf numFmtId="168" fontId="31" fillId="49" borderId="0" applyNumberFormat="0" applyBorder="0" applyAlignment="0" applyProtection="0"/>
    <xf numFmtId="168" fontId="31" fillId="52" borderId="0" applyNumberFormat="0" applyBorder="0" applyAlignment="0" applyProtection="0"/>
    <xf numFmtId="168" fontId="31" fillId="53" borderId="0" applyNumberFormat="0" applyBorder="0" applyAlignment="0" applyProtection="0"/>
    <xf numFmtId="168" fontId="31" fillId="0" borderId="0"/>
    <xf numFmtId="168" fontId="31" fillId="30" borderId="24" applyNumberFormat="0" applyFont="0" applyAlignment="0" applyProtection="0"/>
    <xf numFmtId="168" fontId="31" fillId="32" borderId="0" applyNumberFormat="0" applyBorder="0" applyAlignment="0" applyProtection="0"/>
    <xf numFmtId="168" fontId="31" fillId="33" borderId="0" applyNumberFormat="0" applyBorder="0" applyAlignment="0" applyProtection="0"/>
    <xf numFmtId="168" fontId="31" fillId="36" borderId="0" applyNumberFormat="0" applyBorder="0" applyAlignment="0" applyProtection="0"/>
    <xf numFmtId="168" fontId="31" fillId="37" borderId="0" applyNumberFormat="0" applyBorder="0" applyAlignment="0" applyProtection="0"/>
    <xf numFmtId="168" fontId="31" fillId="40" borderId="0" applyNumberFormat="0" applyBorder="0" applyAlignment="0" applyProtection="0"/>
    <xf numFmtId="168" fontId="31" fillId="41" borderId="0" applyNumberFormat="0" applyBorder="0" applyAlignment="0" applyProtection="0"/>
    <xf numFmtId="168" fontId="31" fillId="44" borderId="0" applyNumberFormat="0" applyBorder="0" applyAlignment="0" applyProtection="0"/>
    <xf numFmtId="168" fontId="31" fillId="45" borderId="0" applyNumberFormat="0" applyBorder="0" applyAlignment="0" applyProtection="0"/>
    <xf numFmtId="168" fontId="31" fillId="48" borderId="0" applyNumberFormat="0" applyBorder="0" applyAlignment="0" applyProtection="0"/>
    <xf numFmtId="168" fontId="31" fillId="49" borderId="0" applyNumberFormat="0" applyBorder="0" applyAlignment="0" applyProtection="0"/>
    <xf numFmtId="168" fontId="31" fillId="52" borderId="0" applyNumberFormat="0" applyBorder="0" applyAlignment="0" applyProtection="0"/>
    <xf numFmtId="168" fontId="31" fillId="53" borderId="0" applyNumberFormat="0" applyBorder="0" applyAlignment="0" applyProtection="0"/>
    <xf numFmtId="168" fontId="31" fillId="0" borderId="0"/>
    <xf numFmtId="168" fontId="31" fillId="30" borderId="24" applyNumberFormat="0" applyFont="0" applyAlignment="0" applyProtection="0"/>
    <xf numFmtId="168" fontId="31" fillId="32" borderId="0" applyNumberFormat="0" applyBorder="0" applyAlignment="0" applyProtection="0"/>
    <xf numFmtId="168" fontId="31" fillId="33" borderId="0" applyNumberFormat="0" applyBorder="0" applyAlignment="0" applyProtection="0"/>
    <xf numFmtId="168" fontId="31" fillId="36" borderId="0" applyNumberFormat="0" applyBorder="0" applyAlignment="0" applyProtection="0"/>
    <xf numFmtId="168" fontId="31" fillId="37" borderId="0" applyNumberFormat="0" applyBorder="0" applyAlignment="0" applyProtection="0"/>
    <xf numFmtId="168" fontId="31" fillId="40" borderId="0" applyNumberFormat="0" applyBorder="0" applyAlignment="0" applyProtection="0"/>
    <xf numFmtId="168" fontId="31" fillId="41" borderId="0" applyNumberFormat="0" applyBorder="0" applyAlignment="0" applyProtection="0"/>
    <xf numFmtId="168" fontId="31" fillId="44" borderId="0" applyNumberFormat="0" applyBorder="0" applyAlignment="0" applyProtection="0"/>
    <xf numFmtId="168" fontId="31" fillId="45" borderId="0" applyNumberFormat="0" applyBorder="0" applyAlignment="0" applyProtection="0"/>
    <xf numFmtId="168" fontId="31" fillId="48" borderId="0" applyNumberFormat="0" applyBorder="0" applyAlignment="0" applyProtection="0"/>
    <xf numFmtId="168" fontId="31" fillId="49" borderId="0" applyNumberFormat="0" applyBorder="0" applyAlignment="0" applyProtection="0"/>
    <xf numFmtId="168" fontId="31" fillId="52" borderId="0" applyNumberFormat="0" applyBorder="0" applyAlignment="0" applyProtection="0"/>
    <xf numFmtId="168" fontId="31" fillId="53" borderId="0" applyNumberFormat="0" applyBorder="0" applyAlignment="0" applyProtection="0"/>
    <xf numFmtId="168" fontId="31" fillId="0" borderId="0"/>
    <xf numFmtId="168" fontId="31" fillId="30" borderId="24" applyNumberFormat="0" applyFont="0" applyAlignment="0" applyProtection="0"/>
    <xf numFmtId="168" fontId="31" fillId="32" borderId="0" applyNumberFormat="0" applyBorder="0" applyAlignment="0" applyProtection="0"/>
    <xf numFmtId="168" fontId="31" fillId="33" borderId="0" applyNumberFormat="0" applyBorder="0" applyAlignment="0" applyProtection="0"/>
    <xf numFmtId="168" fontId="31" fillId="36" borderId="0" applyNumberFormat="0" applyBorder="0" applyAlignment="0" applyProtection="0"/>
    <xf numFmtId="168" fontId="31" fillId="37" borderId="0" applyNumberFormat="0" applyBorder="0" applyAlignment="0" applyProtection="0"/>
    <xf numFmtId="168" fontId="31" fillId="40" borderId="0" applyNumberFormat="0" applyBorder="0" applyAlignment="0" applyProtection="0"/>
    <xf numFmtId="168" fontId="31" fillId="41" borderId="0" applyNumberFormat="0" applyBorder="0" applyAlignment="0" applyProtection="0"/>
    <xf numFmtId="168" fontId="31" fillId="44" borderId="0" applyNumberFormat="0" applyBorder="0" applyAlignment="0" applyProtection="0"/>
    <xf numFmtId="168" fontId="31" fillId="45" borderId="0" applyNumberFormat="0" applyBorder="0" applyAlignment="0" applyProtection="0"/>
    <xf numFmtId="168" fontId="31" fillId="48" borderId="0" applyNumberFormat="0" applyBorder="0" applyAlignment="0" applyProtection="0"/>
    <xf numFmtId="168" fontId="31" fillId="49" borderId="0" applyNumberFormat="0" applyBorder="0" applyAlignment="0" applyProtection="0"/>
    <xf numFmtId="168" fontId="31" fillId="52" borderId="0" applyNumberFormat="0" applyBorder="0" applyAlignment="0" applyProtection="0"/>
    <xf numFmtId="168" fontId="31" fillId="53" borderId="0" applyNumberFormat="0" applyBorder="0" applyAlignment="0" applyProtection="0"/>
    <xf numFmtId="168" fontId="31" fillId="0" borderId="0"/>
    <xf numFmtId="168" fontId="31" fillId="30" borderId="24" applyNumberFormat="0" applyFont="0" applyAlignment="0" applyProtection="0"/>
    <xf numFmtId="168" fontId="107" fillId="0" borderId="0"/>
    <xf numFmtId="168" fontId="107" fillId="30" borderId="24" applyNumberFormat="0" applyFont="0" applyAlignment="0" applyProtection="0"/>
    <xf numFmtId="168" fontId="107" fillId="32" borderId="0" applyNumberFormat="0" applyBorder="0" applyAlignment="0" applyProtection="0"/>
    <xf numFmtId="168" fontId="107" fillId="33" borderId="0" applyNumberFormat="0" applyBorder="0" applyAlignment="0" applyProtection="0"/>
    <xf numFmtId="168" fontId="107" fillId="36" borderId="0" applyNumberFormat="0" applyBorder="0" applyAlignment="0" applyProtection="0"/>
    <xf numFmtId="168" fontId="107" fillId="37" borderId="0" applyNumberFormat="0" applyBorder="0" applyAlignment="0" applyProtection="0"/>
    <xf numFmtId="168" fontId="107" fillId="40" borderId="0" applyNumberFormat="0" applyBorder="0" applyAlignment="0" applyProtection="0"/>
    <xf numFmtId="168" fontId="107" fillId="41" borderId="0" applyNumberFormat="0" applyBorder="0" applyAlignment="0" applyProtection="0"/>
    <xf numFmtId="168" fontId="107" fillId="44" borderId="0" applyNumberFormat="0" applyBorder="0" applyAlignment="0" applyProtection="0"/>
    <xf numFmtId="168" fontId="107" fillId="45" borderId="0" applyNumberFormat="0" applyBorder="0" applyAlignment="0" applyProtection="0"/>
    <xf numFmtId="168" fontId="107" fillId="48" borderId="0" applyNumberFormat="0" applyBorder="0" applyAlignment="0" applyProtection="0"/>
    <xf numFmtId="168" fontId="107" fillId="49" borderId="0" applyNumberFormat="0" applyBorder="0" applyAlignment="0" applyProtection="0"/>
    <xf numFmtId="168" fontId="107" fillId="52" borderId="0" applyNumberFormat="0" applyBorder="0" applyAlignment="0" applyProtection="0"/>
    <xf numFmtId="168" fontId="107" fillId="53" borderId="0" applyNumberFormat="0" applyBorder="0" applyAlignment="0" applyProtection="0"/>
    <xf numFmtId="168" fontId="125" fillId="0" borderId="0"/>
    <xf numFmtId="168" fontId="107" fillId="0" borderId="0"/>
    <xf numFmtId="168" fontId="107" fillId="30" borderId="24" applyNumberFormat="0" applyFont="0" applyAlignment="0" applyProtection="0"/>
    <xf numFmtId="168" fontId="107" fillId="32" borderId="0" applyNumberFormat="0" applyBorder="0" applyAlignment="0" applyProtection="0"/>
    <xf numFmtId="168" fontId="107" fillId="33" borderId="0" applyNumberFormat="0" applyBorder="0" applyAlignment="0" applyProtection="0"/>
    <xf numFmtId="168" fontId="107" fillId="36" borderId="0" applyNumberFormat="0" applyBorder="0" applyAlignment="0" applyProtection="0"/>
    <xf numFmtId="168" fontId="107" fillId="37" borderId="0" applyNumberFormat="0" applyBorder="0" applyAlignment="0" applyProtection="0"/>
    <xf numFmtId="168" fontId="107" fillId="40" borderId="0" applyNumberFormat="0" applyBorder="0" applyAlignment="0" applyProtection="0"/>
    <xf numFmtId="168" fontId="107" fillId="41" borderId="0" applyNumberFormat="0" applyBorder="0" applyAlignment="0" applyProtection="0"/>
    <xf numFmtId="168" fontId="107" fillId="44" borderId="0" applyNumberFormat="0" applyBorder="0" applyAlignment="0" applyProtection="0"/>
    <xf numFmtId="168" fontId="107" fillId="45" borderId="0" applyNumberFormat="0" applyBorder="0" applyAlignment="0" applyProtection="0"/>
    <xf numFmtId="168" fontId="107" fillId="48" borderId="0" applyNumberFormat="0" applyBorder="0" applyAlignment="0" applyProtection="0"/>
    <xf numFmtId="168" fontId="107" fillId="49" borderId="0" applyNumberFormat="0" applyBorder="0" applyAlignment="0" applyProtection="0"/>
    <xf numFmtId="168" fontId="107" fillId="52" borderId="0" applyNumberFormat="0" applyBorder="0" applyAlignment="0" applyProtection="0"/>
    <xf numFmtId="168" fontId="107" fillId="53" borderId="0" applyNumberFormat="0" applyBorder="0" applyAlignment="0" applyProtection="0"/>
    <xf numFmtId="168" fontId="31" fillId="0" borderId="0"/>
    <xf numFmtId="168" fontId="122" fillId="0" borderId="0"/>
    <xf numFmtId="168" fontId="31" fillId="0" borderId="0"/>
    <xf numFmtId="168" fontId="122" fillId="0" borderId="0"/>
    <xf numFmtId="168" fontId="31" fillId="0" borderId="0"/>
    <xf numFmtId="168" fontId="31" fillId="30" borderId="24" applyNumberFormat="0" applyFont="0" applyAlignment="0" applyProtection="0"/>
    <xf numFmtId="168" fontId="31" fillId="32" borderId="0" applyNumberFormat="0" applyBorder="0" applyAlignment="0" applyProtection="0"/>
    <xf numFmtId="168" fontId="31" fillId="33" borderId="0" applyNumberFormat="0" applyBorder="0" applyAlignment="0" applyProtection="0"/>
    <xf numFmtId="168" fontId="31" fillId="36" borderId="0" applyNumberFormat="0" applyBorder="0" applyAlignment="0" applyProtection="0"/>
    <xf numFmtId="168" fontId="31" fillId="37" borderId="0" applyNumberFormat="0" applyBorder="0" applyAlignment="0" applyProtection="0"/>
    <xf numFmtId="168" fontId="31" fillId="40" borderId="0" applyNumberFormat="0" applyBorder="0" applyAlignment="0" applyProtection="0"/>
    <xf numFmtId="168" fontId="31" fillId="41" borderId="0" applyNumberFormat="0" applyBorder="0" applyAlignment="0" applyProtection="0"/>
    <xf numFmtId="168" fontId="31" fillId="44" borderId="0" applyNumberFormat="0" applyBorder="0" applyAlignment="0" applyProtection="0"/>
    <xf numFmtId="168" fontId="31" fillId="45" borderId="0" applyNumberFormat="0" applyBorder="0" applyAlignment="0" applyProtection="0"/>
    <xf numFmtId="168" fontId="31" fillId="48" borderId="0" applyNumberFormat="0" applyBorder="0" applyAlignment="0" applyProtection="0"/>
    <xf numFmtId="168" fontId="31" fillId="49" borderId="0" applyNumberFormat="0" applyBorder="0" applyAlignment="0" applyProtection="0"/>
    <xf numFmtId="168" fontId="31" fillId="52" borderId="0" applyNumberFormat="0" applyBorder="0" applyAlignment="0" applyProtection="0"/>
    <xf numFmtId="168" fontId="31" fillId="53" borderId="0" applyNumberFormat="0" applyBorder="0" applyAlignment="0" applyProtection="0"/>
    <xf numFmtId="168" fontId="31" fillId="0" borderId="0"/>
    <xf numFmtId="168" fontId="31" fillId="30" borderId="24" applyNumberFormat="0" applyFont="0" applyAlignment="0" applyProtection="0"/>
    <xf numFmtId="168" fontId="31" fillId="32" borderId="0" applyNumberFormat="0" applyBorder="0" applyAlignment="0" applyProtection="0"/>
    <xf numFmtId="168" fontId="31" fillId="33" borderId="0" applyNumberFormat="0" applyBorder="0" applyAlignment="0" applyProtection="0"/>
    <xf numFmtId="168" fontId="31" fillId="36" borderId="0" applyNumberFormat="0" applyBorder="0" applyAlignment="0" applyProtection="0"/>
    <xf numFmtId="168" fontId="31" fillId="37" borderId="0" applyNumberFormat="0" applyBorder="0" applyAlignment="0" applyProtection="0"/>
    <xf numFmtId="168" fontId="31" fillId="40" borderId="0" applyNumberFormat="0" applyBorder="0" applyAlignment="0" applyProtection="0"/>
    <xf numFmtId="168" fontId="31" fillId="41" borderId="0" applyNumberFormat="0" applyBorder="0" applyAlignment="0" applyProtection="0"/>
    <xf numFmtId="168" fontId="31" fillId="44" borderId="0" applyNumberFormat="0" applyBorder="0" applyAlignment="0" applyProtection="0"/>
    <xf numFmtId="168" fontId="31" fillId="45" borderId="0" applyNumberFormat="0" applyBorder="0" applyAlignment="0" applyProtection="0"/>
    <xf numFmtId="168" fontId="31" fillId="48" borderId="0" applyNumberFormat="0" applyBorder="0" applyAlignment="0" applyProtection="0"/>
    <xf numFmtId="168" fontId="31" fillId="49" borderId="0" applyNumberFormat="0" applyBorder="0" applyAlignment="0" applyProtection="0"/>
    <xf numFmtId="168" fontId="31" fillId="52" borderId="0" applyNumberFormat="0" applyBorder="0" applyAlignment="0" applyProtection="0"/>
    <xf numFmtId="168" fontId="31" fillId="53" borderId="0" applyNumberFormat="0" applyBorder="0" applyAlignment="0" applyProtection="0"/>
    <xf numFmtId="168" fontId="31" fillId="0" borderId="0"/>
    <xf numFmtId="168" fontId="31" fillId="30" borderId="24" applyNumberFormat="0" applyFont="0" applyAlignment="0" applyProtection="0"/>
    <xf numFmtId="168" fontId="31" fillId="32" borderId="0" applyNumberFormat="0" applyBorder="0" applyAlignment="0" applyProtection="0"/>
    <xf numFmtId="168" fontId="31" fillId="33" borderId="0" applyNumberFormat="0" applyBorder="0" applyAlignment="0" applyProtection="0"/>
    <xf numFmtId="168" fontId="31" fillId="36" borderId="0" applyNumberFormat="0" applyBorder="0" applyAlignment="0" applyProtection="0"/>
    <xf numFmtId="168" fontId="31" fillId="37" borderId="0" applyNumberFormat="0" applyBorder="0" applyAlignment="0" applyProtection="0"/>
    <xf numFmtId="168" fontId="31" fillId="40" borderId="0" applyNumberFormat="0" applyBorder="0" applyAlignment="0" applyProtection="0"/>
    <xf numFmtId="168" fontId="31" fillId="41" borderId="0" applyNumberFormat="0" applyBorder="0" applyAlignment="0" applyProtection="0"/>
    <xf numFmtId="168" fontId="31" fillId="44" borderId="0" applyNumberFormat="0" applyBorder="0" applyAlignment="0" applyProtection="0"/>
    <xf numFmtId="168" fontId="31" fillId="45" borderId="0" applyNumberFormat="0" applyBorder="0" applyAlignment="0" applyProtection="0"/>
    <xf numFmtId="168" fontId="31" fillId="48" borderId="0" applyNumberFormat="0" applyBorder="0" applyAlignment="0" applyProtection="0"/>
    <xf numFmtId="168" fontId="31" fillId="49" borderId="0" applyNumberFormat="0" applyBorder="0" applyAlignment="0" applyProtection="0"/>
    <xf numFmtId="168" fontId="31" fillId="52" borderId="0" applyNumberFormat="0" applyBorder="0" applyAlignment="0" applyProtection="0"/>
    <xf numFmtId="168" fontId="31" fillId="53" borderId="0" applyNumberFormat="0" applyBorder="0" applyAlignment="0" applyProtection="0"/>
    <xf numFmtId="168" fontId="31" fillId="0" borderId="0"/>
    <xf numFmtId="168" fontId="31" fillId="30" borderId="24" applyNumberFormat="0" applyFont="0" applyAlignment="0" applyProtection="0"/>
    <xf numFmtId="168" fontId="31" fillId="32" borderId="0" applyNumberFormat="0" applyBorder="0" applyAlignment="0" applyProtection="0"/>
    <xf numFmtId="168" fontId="31" fillId="33" borderId="0" applyNumberFormat="0" applyBorder="0" applyAlignment="0" applyProtection="0"/>
    <xf numFmtId="168" fontId="31" fillId="36" borderId="0" applyNumberFormat="0" applyBorder="0" applyAlignment="0" applyProtection="0"/>
    <xf numFmtId="168" fontId="31" fillId="37" borderId="0" applyNumberFormat="0" applyBorder="0" applyAlignment="0" applyProtection="0"/>
    <xf numFmtId="168" fontId="31" fillId="40" borderId="0" applyNumberFormat="0" applyBorder="0" applyAlignment="0" applyProtection="0"/>
    <xf numFmtId="168" fontId="31" fillId="41" borderId="0" applyNumberFormat="0" applyBorder="0" applyAlignment="0" applyProtection="0"/>
    <xf numFmtId="168" fontId="31" fillId="44" borderId="0" applyNumberFormat="0" applyBorder="0" applyAlignment="0" applyProtection="0"/>
    <xf numFmtId="168" fontId="31" fillId="45" borderId="0" applyNumberFormat="0" applyBorder="0" applyAlignment="0" applyProtection="0"/>
    <xf numFmtId="168" fontId="31" fillId="48" borderId="0" applyNumberFormat="0" applyBorder="0" applyAlignment="0" applyProtection="0"/>
    <xf numFmtId="168" fontId="31" fillId="49" borderId="0" applyNumberFormat="0" applyBorder="0" applyAlignment="0" applyProtection="0"/>
    <xf numFmtId="168" fontId="31" fillId="52" borderId="0" applyNumberFormat="0" applyBorder="0" applyAlignment="0" applyProtection="0"/>
    <xf numFmtId="168" fontId="31" fillId="53" borderId="0" applyNumberFormat="0" applyBorder="0" applyAlignment="0" applyProtection="0"/>
    <xf numFmtId="168" fontId="31" fillId="0" borderId="0"/>
    <xf numFmtId="168" fontId="31" fillId="30" borderId="24" applyNumberFormat="0" applyFont="0" applyAlignment="0" applyProtection="0"/>
    <xf numFmtId="168" fontId="31" fillId="32" borderId="0" applyNumberFormat="0" applyBorder="0" applyAlignment="0" applyProtection="0"/>
    <xf numFmtId="168" fontId="31" fillId="33" borderId="0" applyNumberFormat="0" applyBorder="0" applyAlignment="0" applyProtection="0"/>
    <xf numFmtId="168" fontId="31" fillId="36" borderId="0" applyNumberFormat="0" applyBorder="0" applyAlignment="0" applyProtection="0"/>
    <xf numFmtId="168" fontId="31" fillId="37" borderId="0" applyNumberFormat="0" applyBorder="0" applyAlignment="0" applyProtection="0"/>
    <xf numFmtId="168" fontId="31" fillId="40" borderId="0" applyNumberFormat="0" applyBorder="0" applyAlignment="0" applyProtection="0"/>
    <xf numFmtId="168" fontId="31" fillId="41" borderId="0" applyNumberFormat="0" applyBorder="0" applyAlignment="0" applyProtection="0"/>
    <xf numFmtId="168" fontId="31" fillId="44" borderId="0" applyNumberFormat="0" applyBorder="0" applyAlignment="0" applyProtection="0"/>
    <xf numFmtId="168" fontId="31" fillId="45" borderId="0" applyNumberFormat="0" applyBorder="0" applyAlignment="0" applyProtection="0"/>
    <xf numFmtId="168" fontId="31" fillId="48" borderId="0" applyNumberFormat="0" applyBorder="0" applyAlignment="0" applyProtection="0"/>
    <xf numFmtId="168" fontId="31" fillId="49" borderId="0" applyNumberFormat="0" applyBorder="0" applyAlignment="0" applyProtection="0"/>
    <xf numFmtId="168" fontId="31" fillId="52" borderId="0" applyNumberFormat="0" applyBorder="0" applyAlignment="0" applyProtection="0"/>
    <xf numFmtId="168" fontId="31" fillId="53" borderId="0" applyNumberFormat="0" applyBorder="0" applyAlignment="0" applyProtection="0"/>
    <xf numFmtId="168" fontId="31" fillId="0" borderId="0"/>
    <xf numFmtId="168" fontId="31" fillId="30" borderId="24" applyNumberFormat="0" applyFont="0" applyAlignment="0" applyProtection="0"/>
    <xf numFmtId="168" fontId="31" fillId="32" borderId="0" applyNumberFormat="0" applyBorder="0" applyAlignment="0" applyProtection="0"/>
    <xf numFmtId="168" fontId="31" fillId="33" borderId="0" applyNumberFormat="0" applyBorder="0" applyAlignment="0" applyProtection="0"/>
    <xf numFmtId="168" fontId="31" fillId="36" borderId="0" applyNumberFormat="0" applyBorder="0" applyAlignment="0" applyProtection="0"/>
    <xf numFmtId="168" fontId="31" fillId="37" borderId="0" applyNumberFormat="0" applyBorder="0" applyAlignment="0" applyProtection="0"/>
    <xf numFmtId="168" fontId="31" fillId="40" borderId="0" applyNumberFormat="0" applyBorder="0" applyAlignment="0" applyProtection="0"/>
    <xf numFmtId="168" fontId="31" fillId="41" borderId="0" applyNumberFormat="0" applyBorder="0" applyAlignment="0" applyProtection="0"/>
    <xf numFmtId="168" fontId="31" fillId="44" borderId="0" applyNumberFormat="0" applyBorder="0" applyAlignment="0" applyProtection="0"/>
    <xf numFmtId="168" fontId="31" fillId="45" borderId="0" applyNumberFormat="0" applyBorder="0" applyAlignment="0" applyProtection="0"/>
    <xf numFmtId="168" fontId="31" fillId="48" borderId="0" applyNumberFormat="0" applyBorder="0" applyAlignment="0" applyProtection="0"/>
    <xf numFmtId="168" fontId="31" fillId="49" borderId="0" applyNumberFormat="0" applyBorder="0" applyAlignment="0" applyProtection="0"/>
    <xf numFmtId="168" fontId="31" fillId="52" borderId="0" applyNumberFormat="0" applyBorder="0" applyAlignment="0" applyProtection="0"/>
    <xf numFmtId="168" fontId="31" fillId="53" borderId="0" applyNumberFormat="0" applyBorder="0" applyAlignment="0" applyProtection="0"/>
    <xf numFmtId="168" fontId="31" fillId="0" borderId="0"/>
    <xf numFmtId="168" fontId="31" fillId="30" borderId="24" applyNumberFormat="0" applyFont="0" applyAlignment="0" applyProtection="0"/>
    <xf numFmtId="168" fontId="31" fillId="32" borderId="0" applyNumberFormat="0" applyBorder="0" applyAlignment="0" applyProtection="0"/>
    <xf numFmtId="168" fontId="31" fillId="33" borderId="0" applyNumberFormat="0" applyBorder="0" applyAlignment="0" applyProtection="0"/>
    <xf numFmtId="168" fontId="31" fillId="36" borderId="0" applyNumberFormat="0" applyBorder="0" applyAlignment="0" applyProtection="0"/>
    <xf numFmtId="168" fontId="31" fillId="37" borderId="0" applyNumberFormat="0" applyBorder="0" applyAlignment="0" applyProtection="0"/>
    <xf numFmtId="168" fontId="31" fillId="40" borderId="0" applyNumberFormat="0" applyBorder="0" applyAlignment="0" applyProtection="0"/>
    <xf numFmtId="168" fontId="31" fillId="41" borderId="0" applyNumberFormat="0" applyBorder="0" applyAlignment="0" applyProtection="0"/>
    <xf numFmtId="168" fontId="31" fillId="44" borderId="0" applyNumberFormat="0" applyBorder="0" applyAlignment="0" applyProtection="0"/>
    <xf numFmtId="168" fontId="31" fillId="45" borderId="0" applyNumberFormat="0" applyBorder="0" applyAlignment="0" applyProtection="0"/>
    <xf numFmtId="168" fontId="31" fillId="48" borderId="0" applyNumberFormat="0" applyBorder="0" applyAlignment="0" applyProtection="0"/>
    <xf numFmtId="168" fontId="31" fillId="49" borderId="0" applyNumberFormat="0" applyBorder="0" applyAlignment="0" applyProtection="0"/>
    <xf numFmtId="168" fontId="31" fillId="52" borderId="0" applyNumberFormat="0" applyBorder="0" applyAlignment="0" applyProtection="0"/>
    <xf numFmtId="168" fontId="31" fillId="53" borderId="0" applyNumberFormat="0" applyBorder="0" applyAlignment="0" applyProtection="0"/>
    <xf numFmtId="0" fontId="122" fillId="0" borderId="0"/>
    <xf numFmtId="0" fontId="122" fillId="0" borderId="0"/>
    <xf numFmtId="0" fontId="122" fillId="0" borderId="0"/>
    <xf numFmtId="0" fontId="19" fillId="0" borderId="0"/>
    <xf numFmtId="0" fontId="19" fillId="30" borderId="24" applyNumberFormat="0" applyFon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0" borderId="0"/>
    <xf numFmtId="0" fontId="19" fillId="30" borderId="24" applyNumberFormat="0" applyFon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0" borderId="0"/>
    <xf numFmtId="0" fontId="19" fillId="30" borderId="24" applyNumberFormat="0" applyFon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0" borderId="0"/>
    <xf numFmtId="0" fontId="19" fillId="30" borderId="24" applyNumberFormat="0" applyFon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0" borderId="0"/>
    <xf numFmtId="0" fontId="19" fillId="0" borderId="0"/>
    <xf numFmtId="0" fontId="19" fillId="30" borderId="24" applyNumberFormat="0" applyFon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0" borderId="0"/>
    <xf numFmtId="0" fontId="19" fillId="30" borderId="24" applyNumberFormat="0" applyFon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0" borderId="0"/>
    <xf numFmtId="0" fontId="19" fillId="30" borderId="24" applyNumberFormat="0" applyFon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0" borderId="0"/>
    <xf numFmtId="0" fontId="19" fillId="30" borderId="24" applyNumberFormat="0" applyFon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8" fillId="0" borderId="0"/>
    <xf numFmtId="0" fontId="18" fillId="30" borderId="24" applyNumberFormat="0" applyFont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0" borderId="0"/>
    <xf numFmtId="0" fontId="18" fillId="30" borderId="24" applyNumberFormat="0" applyFont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0" borderId="0"/>
    <xf numFmtId="0" fontId="18" fillId="30" borderId="24" applyNumberFormat="0" applyFont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0" borderId="0"/>
    <xf numFmtId="0" fontId="18" fillId="30" borderId="24" applyNumberFormat="0" applyFont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0" borderId="0"/>
    <xf numFmtId="0" fontId="18" fillId="0" borderId="0"/>
    <xf numFmtId="0" fontId="18" fillId="30" borderId="24" applyNumberFormat="0" applyFont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0" borderId="0"/>
    <xf numFmtId="0" fontId="18" fillId="30" borderId="24" applyNumberFormat="0" applyFont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0" borderId="0"/>
    <xf numFmtId="0" fontId="18" fillId="30" borderId="24" applyNumberFormat="0" applyFont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0" borderId="0"/>
    <xf numFmtId="0" fontId="18" fillId="30" borderId="24" applyNumberFormat="0" applyFont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0" borderId="0"/>
    <xf numFmtId="0" fontId="18" fillId="30" borderId="24" applyNumberFormat="0" applyFont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0" borderId="0"/>
    <xf numFmtId="0" fontId="18" fillId="30" borderId="24" applyNumberFormat="0" applyFont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0" borderId="0"/>
    <xf numFmtId="0" fontId="18" fillId="30" borderId="24" applyNumberFormat="0" applyFont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0" borderId="0"/>
    <xf numFmtId="0" fontId="18" fillId="30" borderId="24" applyNumberFormat="0" applyFont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0" borderId="0"/>
    <xf numFmtId="0" fontId="18" fillId="30" borderId="24" applyNumberFormat="0" applyFont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0" borderId="0"/>
    <xf numFmtId="0" fontId="18" fillId="30" borderId="24" applyNumberFormat="0" applyFont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0" borderId="0"/>
    <xf numFmtId="0" fontId="18" fillId="0" borderId="0"/>
    <xf numFmtId="0" fontId="18" fillId="30" borderId="24" applyNumberFormat="0" applyFont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0" borderId="0"/>
    <xf numFmtId="0" fontId="18" fillId="30" borderId="24" applyNumberFormat="0" applyFont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0" borderId="0"/>
    <xf numFmtId="0" fontId="18" fillId="30" borderId="24" applyNumberFormat="0" applyFont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0" borderId="0"/>
    <xf numFmtId="0" fontId="18" fillId="30" borderId="24" applyNumberFormat="0" applyFont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30" borderId="24" applyNumberFormat="0" applyFon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0" borderId="0"/>
    <xf numFmtId="0" fontId="17" fillId="30" borderId="24" applyNumberFormat="0" applyFon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0" borderId="0"/>
    <xf numFmtId="0" fontId="17" fillId="30" borderId="24" applyNumberFormat="0" applyFon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0" borderId="0"/>
    <xf numFmtId="0" fontId="17" fillId="30" borderId="24" applyNumberFormat="0" applyFon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0" borderId="0"/>
    <xf numFmtId="0" fontId="17" fillId="0" borderId="0"/>
    <xf numFmtId="0" fontId="17" fillId="30" borderId="24" applyNumberFormat="0" applyFon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0" borderId="0"/>
    <xf numFmtId="0" fontId="17" fillId="30" borderId="24" applyNumberFormat="0" applyFon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0" borderId="0"/>
    <xf numFmtId="0" fontId="17" fillId="30" borderId="24" applyNumberFormat="0" applyFon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0" borderId="0"/>
    <xf numFmtId="0" fontId="17" fillId="30" borderId="24" applyNumberFormat="0" applyFon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0" borderId="0"/>
    <xf numFmtId="0" fontId="17" fillId="30" borderId="24" applyNumberFormat="0" applyFon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0" borderId="0"/>
    <xf numFmtId="0" fontId="17" fillId="30" borderId="24" applyNumberFormat="0" applyFon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0" borderId="0"/>
    <xf numFmtId="0" fontId="17" fillId="30" borderId="24" applyNumberFormat="0" applyFon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0" borderId="0"/>
    <xf numFmtId="0" fontId="17" fillId="30" borderId="24" applyNumberFormat="0" applyFon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0" borderId="0"/>
    <xf numFmtId="0" fontId="17" fillId="30" borderId="24" applyNumberFormat="0" applyFon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0" borderId="0"/>
    <xf numFmtId="0" fontId="17" fillId="30" borderId="24" applyNumberFormat="0" applyFon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0" borderId="0"/>
    <xf numFmtId="0" fontId="17" fillId="0" borderId="0"/>
    <xf numFmtId="0" fontId="17" fillId="30" borderId="24" applyNumberFormat="0" applyFon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0" borderId="0"/>
    <xf numFmtId="0" fontId="17" fillId="30" borderId="24" applyNumberFormat="0" applyFon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0" borderId="0"/>
    <xf numFmtId="0" fontId="17" fillId="30" borderId="24" applyNumberFormat="0" applyFon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0" borderId="0"/>
    <xf numFmtId="0" fontId="17" fillId="30" borderId="24" applyNumberFormat="0" applyFon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6" fillId="0" borderId="0"/>
    <xf numFmtId="0" fontId="16" fillId="30" borderId="24" applyNumberFormat="0" applyFon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0" borderId="0"/>
    <xf numFmtId="0" fontId="16" fillId="30" borderId="24" applyNumberFormat="0" applyFon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0" borderId="0"/>
    <xf numFmtId="0" fontId="16" fillId="30" borderId="24" applyNumberFormat="0" applyFon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0" borderId="0"/>
    <xf numFmtId="0" fontId="16" fillId="30" borderId="24" applyNumberFormat="0" applyFon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0" borderId="0"/>
    <xf numFmtId="0" fontId="16" fillId="0" borderId="0"/>
    <xf numFmtId="0" fontId="16" fillId="30" borderId="24" applyNumberFormat="0" applyFon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0" borderId="0"/>
    <xf numFmtId="0" fontId="16" fillId="30" borderId="24" applyNumberFormat="0" applyFon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0" borderId="0"/>
    <xf numFmtId="0" fontId="16" fillId="30" borderId="24" applyNumberFormat="0" applyFon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0" borderId="0"/>
    <xf numFmtId="0" fontId="16" fillId="30" borderId="24" applyNumberFormat="0" applyFon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0" borderId="0"/>
    <xf numFmtId="0" fontId="16" fillId="30" borderId="24" applyNumberFormat="0" applyFon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0" borderId="0"/>
    <xf numFmtId="0" fontId="16" fillId="30" borderId="24" applyNumberFormat="0" applyFon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0" borderId="0"/>
    <xf numFmtId="0" fontId="16" fillId="30" borderId="24" applyNumberFormat="0" applyFon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0" borderId="0"/>
    <xf numFmtId="0" fontId="16" fillId="30" borderId="24" applyNumberFormat="0" applyFon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0" borderId="0"/>
    <xf numFmtId="0" fontId="16" fillId="30" borderId="24" applyNumberFormat="0" applyFon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0" borderId="0"/>
    <xf numFmtId="0" fontId="16" fillId="30" borderId="24" applyNumberFormat="0" applyFon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0" borderId="0"/>
    <xf numFmtId="0" fontId="16" fillId="0" borderId="0"/>
    <xf numFmtId="0" fontId="16" fillId="30" borderId="24" applyNumberFormat="0" applyFon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0" borderId="0"/>
    <xf numFmtId="0" fontId="16" fillId="30" borderId="24" applyNumberFormat="0" applyFon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0" borderId="0"/>
    <xf numFmtId="0" fontId="16" fillId="30" borderId="24" applyNumberFormat="0" applyFon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0" borderId="0"/>
    <xf numFmtId="0" fontId="16" fillId="30" borderId="24" applyNumberFormat="0" applyFon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5" fillId="0" borderId="0"/>
    <xf numFmtId="0" fontId="15" fillId="30" borderId="24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0" borderId="0"/>
    <xf numFmtId="0" fontId="15" fillId="30" borderId="24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0" borderId="0"/>
    <xf numFmtId="0" fontId="15" fillId="30" borderId="24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0" borderId="0"/>
    <xf numFmtId="0" fontId="15" fillId="30" borderId="24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0" borderId="0"/>
    <xf numFmtId="0" fontId="15" fillId="0" borderId="0"/>
    <xf numFmtId="0" fontId="15" fillId="30" borderId="24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0" borderId="0"/>
    <xf numFmtId="0" fontId="15" fillId="30" borderId="24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0" borderId="0"/>
    <xf numFmtId="0" fontId="15" fillId="30" borderId="24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0" borderId="0"/>
    <xf numFmtId="0" fontId="15" fillId="30" borderId="24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0" borderId="0"/>
    <xf numFmtId="0" fontId="15" fillId="30" borderId="24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0" borderId="0"/>
    <xf numFmtId="0" fontId="15" fillId="30" borderId="24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0" borderId="0"/>
    <xf numFmtId="0" fontId="15" fillId="30" borderId="24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0" borderId="0"/>
    <xf numFmtId="0" fontId="15" fillId="30" borderId="24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0" borderId="0"/>
    <xf numFmtId="0" fontId="15" fillId="30" borderId="24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0" borderId="0"/>
    <xf numFmtId="0" fontId="15" fillId="30" borderId="24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0" borderId="0"/>
    <xf numFmtId="0" fontId="15" fillId="0" borderId="0"/>
    <xf numFmtId="0" fontId="15" fillId="30" borderId="24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0" borderId="0"/>
    <xf numFmtId="0" fontId="15" fillId="30" borderId="24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0" borderId="0"/>
    <xf numFmtId="0" fontId="15" fillId="30" borderId="24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0" borderId="0"/>
    <xf numFmtId="0" fontId="15" fillId="30" borderId="24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4" fillId="0" borderId="0"/>
    <xf numFmtId="0" fontId="14" fillId="30" borderId="24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0" borderId="0"/>
    <xf numFmtId="0" fontId="14" fillId="30" borderId="24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0" borderId="0"/>
    <xf numFmtId="0" fontId="14" fillId="30" borderId="24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0" borderId="0"/>
    <xf numFmtId="0" fontId="14" fillId="30" borderId="24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0" borderId="0"/>
    <xf numFmtId="0" fontId="14" fillId="0" borderId="0"/>
    <xf numFmtId="0" fontId="14" fillId="30" borderId="24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0" borderId="0"/>
    <xf numFmtId="0" fontId="14" fillId="30" borderId="24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0" borderId="0"/>
    <xf numFmtId="0" fontId="14" fillId="30" borderId="24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0" borderId="0"/>
    <xf numFmtId="0" fontId="14" fillId="30" borderId="24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0" borderId="0"/>
    <xf numFmtId="0" fontId="14" fillId="30" borderId="24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0" borderId="0"/>
    <xf numFmtId="0" fontId="14" fillId="30" borderId="24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0" borderId="0"/>
    <xf numFmtId="0" fontId="14" fillId="30" borderId="24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0" borderId="0"/>
    <xf numFmtId="0" fontId="14" fillId="30" borderId="24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0" borderId="0"/>
    <xf numFmtId="0" fontId="14" fillId="30" borderId="24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0" borderId="0"/>
    <xf numFmtId="0" fontId="14" fillId="30" borderId="24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0" borderId="0"/>
    <xf numFmtId="0" fontId="14" fillId="0" borderId="0"/>
    <xf numFmtId="0" fontId="14" fillId="30" borderId="24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0" borderId="0"/>
    <xf numFmtId="0" fontId="14" fillId="30" borderId="24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0" borderId="0"/>
    <xf numFmtId="0" fontId="14" fillId="30" borderId="24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0" borderId="0"/>
    <xf numFmtId="0" fontId="14" fillId="30" borderId="24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3" fillId="0" borderId="0"/>
    <xf numFmtId="0" fontId="13" fillId="30" borderId="24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0" borderId="0"/>
    <xf numFmtId="0" fontId="13" fillId="30" borderId="24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0" borderId="0"/>
    <xf numFmtId="0" fontId="13" fillId="30" borderId="24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0" borderId="0"/>
    <xf numFmtId="0" fontId="13" fillId="30" borderId="24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0" borderId="0"/>
    <xf numFmtId="0" fontId="13" fillId="0" borderId="0"/>
    <xf numFmtId="0" fontId="13" fillId="30" borderId="24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43" fontId="192" fillId="0" borderId="0" applyFont="0" applyFill="0" applyBorder="0" applyAlignment="0" applyProtection="0"/>
    <xf numFmtId="0" fontId="122" fillId="0" borderId="0"/>
    <xf numFmtId="0" fontId="122" fillId="0" borderId="0"/>
    <xf numFmtId="0" fontId="13" fillId="0" borderId="0"/>
    <xf numFmtId="0" fontId="13" fillId="30" borderId="24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0" borderId="0"/>
    <xf numFmtId="0" fontId="13" fillId="30" borderId="24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0" borderId="0"/>
    <xf numFmtId="0" fontId="13" fillId="30" borderId="24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0" borderId="0"/>
    <xf numFmtId="0" fontId="13" fillId="30" borderId="24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0" borderId="0"/>
    <xf numFmtId="168" fontId="122" fillId="0" borderId="0"/>
    <xf numFmtId="0" fontId="13" fillId="30" borderId="24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0" borderId="0"/>
    <xf numFmtId="0" fontId="13" fillId="30" borderId="24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0" borderId="0"/>
    <xf numFmtId="0" fontId="13" fillId="30" borderId="24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0" borderId="0"/>
    <xf numFmtId="0" fontId="13" fillId="30" borderId="24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0" borderId="0"/>
    <xf numFmtId="0" fontId="13" fillId="30" borderId="24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0" borderId="0"/>
    <xf numFmtId="0" fontId="13" fillId="0" borderId="0"/>
    <xf numFmtId="0" fontId="13" fillId="30" borderId="24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0" borderId="0"/>
    <xf numFmtId="0" fontId="13" fillId="30" borderId="24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0" borderId="0"/>
    <xf numFmtId="0" fontId="13" fillId="30" borderId="24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0" borderId="0"/>
    <xf numFmtId="0" fontId="13" fillId="30" borderId="24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" fillId="0" borderId="0"/>
    <xf numFmtId="0" fontId="12" fillId="30" borderId="24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0" borderId="0"/>
    <xf numFmtId="0" fontId="12" fillId="30" borderId="24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0" borderId="0"/>
    <xf numFmtId="0" fontId="12" fillId="30" borderId="24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0" borderId="0"/>
    <xf numFmtId="0" fontId="12" fillId="30" borderId="24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0" borderId="0"/>
    <xf numFmtId="0" fontId="12" fillId="0" borderId="0"/>
    <xf numFmtId="0" fontId="12" fillId="30" borderId="24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0" borderId="0"/>
    <xf numFmtId="0" fontId="12" fillId="30" borderId="24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0" borderId="0"/>
    <xf numFmtId="0" fontId="12" fillId="30" borderId="24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0" borderId="0"/>
    <xf numFmtId="0" fontId="12" fillId="30" borderId="24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0" borderId="0"/>
    <xf numFmtId="0" fontId="12" fillId="30" borderId="24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0" borderId="0"/>
    <xf numFmtId="0" fontId="12" fillId="30" borderId="24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0" borderId="0"/>
    <xf numFmtId="0" fontId="12" fillId="30" borderId="24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0" borderId="0"/>
    <xf numFmtId="0" fontId="12" fillId="30" borderId="24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0" borderId="0"/>
    <xf numFmtId="0" fontId="12" fillId="30" borderId="24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0" borderId="0"/>
    <xf numFmtId="0" fontId="12" fillId="30" borderId="24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0" borderId="0"/>
    <xf numFmtId="0" fontId="12" fillId="0" borderId="0"/>
    <xf numFmtId="0" fontId="12" fillId="30" borderId="24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0" borderId="0"/>
    <xf numFmtId="0" fontId="12" fillId="30" borderId="24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0" borderId="0"/>
    <xf numFmtId="0" fontId="12" fillId="30" borderId="24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0" borderId="0"/>
    <xf numFmtId="0" fontId="12" fillId="30" borderId="24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0" borderId="0"/>
    <xf numFmtId="0" fontId="12" fillId="30" borderId="24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2" fillId="0" borderId="0"/>
    <xf numFmtId="0" fontId="122" fillId="0" borderId="0"/>
    <xf numFmtId="0" fontId="122" fillId="0" borderId="0"/>
    <xf numFmtId="0" fontId="11" fillId="0" borderId="0"/>
    <xf numFmtId="0" fontId="11" fillId="30" borderId="24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0" borderId="0"/>
    <xf numFmtId="0" fontId="11" fillId="30" borderId="24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0" borderId="0"/>
    <xf numFmtId="0" fontId="11" fillId="30" borderId="24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0" borderId="0"/>
    <xf numFmtId="0" fontId="11" fillId="30" borderId="24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0" borderId="0"/>
    <xf numFmtId="0" fontId="11" fillId="0" borderId="0"/>
    <xf numFmtId="0" fontId="11" fillId="30" borderId="24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0" borderId="0"/>
    <xf numFmtId="0" fontId="11" fillId="30" borderId="24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0" borderId="0"/>
    <xf numFmtId="0" fontId="11" fillId="30" borderId="24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0" borderId="0"/>
    <xf numFmtId="0" fontId="11" fillId="30" borderId="24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0" borderId="0"/>
    <xf numFmtId="0" fontId="11" fillId="30" borderId="24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0" borderId="0"/>
    <xf numFmtId="0" fontId="11" fillId="30" borderId="24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0" borderId="0"/>
    <xf numFmtId="0" fontId="11" fillId="30" borderId="24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0" borderId="0"/>
    <xf numFmtId="0" fontId="11" fillId="30" borderId="24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0" borderId="0"/>
    <xf numFmtId="0" fontId="11" fillId="30" borderId="24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0" borderId="0"/>
    <xf numFmtId="0" fontId="11" fillId="30" borderId="24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0" borderId="0"/>
    <xf numFmtId="0" fontId="11" fillId="0" borderId="0"/>
    <xf numFmtId="0" fontId="11" fillId="30" borderId="24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0" borderId="0"/>
    <xf numFmtId="0" fontId="11" fillId="30" borderId="24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0" borderId="0"/>
    <xf numFmtId="0" fontId="11" fillId="30" borderId="24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0" borderId="0"/>
    <xf numFmtId="0" fontId="11" fillId="30" borderId="24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0" borderId="0"/>
    <xf numFmtId="0" fontId="11" fillId="30" borderId="24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0" borderId="0"/>
    <xf numFmtId="0" fontId="11" fillId="30" borderId="24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168" fontId="177" fillId="0" borderId="0"/>
    <xf numFmtId="168" fontId="128" fillId="2" borderId="0" applyNumberFormat="0" applyBorder="0" applyAlignment="0" applyProtection="0"/>
    <xf numFmtId="168" fontId="128" fillId="3" borderId="0" applyNumberFormat="0" applyBorder="0" applyAlignment="0" applyProtection="0"/>
    <xf numFmtId="168" fontId="128" fillId="4" borderId="0" applyNumberFormat="0" applyBorder="0" applyAlignment="0" applyProtection="0"/>
    <xf numFmtId="168" fontId="128" fillId="5" borderId="0" applyNumberFormat="0" applyBorder="0" applyAlignment="0" applyProtection="0"/>
    <xf numFmtId="168" fontId="128" fillId="6" borderId="0" applyNumberFormat="0" applyBorder="0" applyAlignment="0" applyProtection="0"/>
    <xf numFmtId="168" fontId="128" fillId="7" borderId="0" applyNumberFormat="0" applyBorder="0" applyAlignment="0" applyProtection="0"/>
    <xf numFmtId="168" fontId="128" fillId="8" borderId="0" applyNumberFormat="0" applyBorder="0" applyAlignment="0" applyProtection="0"/>
    <xf numFmtId="168" fontId="128" fillId="9" borderId="0" applyNumberFormat="0" applyBorder="0" applyAlignment="0" applyProtection="0"/>
    <xf numFmtId="168" fontId="128" fillId="10" borderId="0" applyNumberFormat="0" applyBorder="0" applyAlignment="0" applyProtection="0"/>
    <xf numFmtId="168" fontId="128" fillId="5" borderId="0" applyNumberFormat="0" applyBorder="0" applyAlignment="0" applyProtection="0"/>
    <xf numFmtId="168" fontId="128" fillId="8" borderId="0" applyNumberFormat="0" applyBorder="0" applyAlignment="0" applyProtection="0"/>
    <xf numFmtId="168" fontId="128" fillId="11" borderId="0" applyNumberFormat="0" applyBorder="0" applyAlignment="0" applyProtection="0"/>
    <xf numFmtId="168" fontId="129" fillId="12" borderId="0" applyNumberFormat="0" applyBorder="0" applyAlignment="0" applyProtection="0"/>
    <xf numFmtId="168" fontId="129" fillId="9" borderId="0" applyNumberFormat="0" applyBorder="0" applyAlignment="0" applyProtection="0"/>
    <xf numFmtId="168" fontId="129" fillId="10" borderId="0" applyNumberFormat="0" applyBorder="0" applyAlignment="0" applyProtection="0"/>
    <xf numFmtId="168" fontId="129" fillId="13" borderId="0" applyNumberFormat="0" applyBorder="0" applyAlignment="0" applyProtection="0"/>
    <xf numFmtId="168" fontId="129" fillId="14" borderId="0" applyNumberFormat="0" applyBorder="0" applyAlignment="0" applyProtection="0"/>
    <xf numFmtId="168" fontId="129" fillId="15" borderId="0" applyNumberFormat="0" applyBorder="0" applyAlignment="0" applyProtection="0"/>
    <xf numFmtId="168" fontId="129" fillId="16" borderId="0" applyNumberFormat="0" applyBorder="0" applyAlignment="0" applyProtection="0"/>
    <xf numFmtId="168" fontId="129" fillId="17" borderId="0" applyNumberFormat="0" applyBorder="0" applyAlignment="0" applyProtection="0"/>
    <xf numFmtId="168" fontId="129" fillId="18" borderId="0" applyNumberFormat="0" applyBorder="0" applyAlignment="0" applyProtection="0"/>
    <xf numFmtId="168" fontId="129" fillId="13" borderId="0" applyNumberFormat="0" applyBorder="0" applyAlignment="0" applyProtection="0"/>
    <xf numFmtId="168" fontId="129" fillId="14" borderId="0" applyNumberFormat="0" applyBorder="0" applyAlignment="0" applyProtection="0"/>
    <xf numFmtId="168" fontId="129" fillId="19" borderId="0" applyNumberFormat="0" applyBorder="0" applyAlignment="0" applyProtection="0"/>
    <xf numFmtId="168" fontId="130" fillId="3" borderId="0" applyNumberFormat="0" applyBorder="0" applyAlignment="0" applyProtection="0"/>
    <xf numFmtId="168" fontId="131" fillId="20" borderId="1" applyNumberFormat="0" applyAlignment="0" applyProtection="0"/>
    <xf numFmtId="168" fontId="132" fillId="21" borderId="2" applyNumberFormat="0" applyAlignment="0" applyProtection="0"/>
    <xf numFmtId="168" fontId="133" fillId="0" borderId="0" applyNumberFormat="0" applyFill="0" applyBorder="0" applyAlignment="0" applyProtection="0"/>
    <xf numFmtId="168" fontId="134" fillId="4" borderId="0" applyNumberFormat="0" applyBorder="0" applyAlignment="0" applyProtection="0"/>
    <xf numFmtId="168" fontId="135" fillId="0" borderId="3" applyNumberFormat="0" applyFill="0" applyAlignment="0" applyProtection="0"/>
    <xf numFmtId="168" fontId="136" fillId="0" borderId="4" applyNumberFormat="0" applyFill="0" applyAlignment="0" applyProtection="0"/>
    <xf numFmtId="168" fontId="137" fillId="0" borderId="5" applyNumberFormat="0" applyFill="0" applyAlignment="0" applyProtection="0"/>
    <xf numFmtId="168" fontId="137" fillId="0" borderId="0" applyNumberFormat="0" applyFill="0" applyBorder="0" applyAlignment="0" applyProtection="0"/>
    <xf numFmtId="168" fontId="138" fillId="7" borderId="1" applyNumberFormat="0" applyAlignment="0" applyProtection="0"/>
    <xf numFmtId="168" fontId="139" fillId="0" borderId="6" applyNumberFormat="0" applyFill="0" applyAlignment="0" applyProtection="0"/>
    <xf numFmtId="168" fontId="140" fillId="22" borderId="0" applyNumberFormat="0" applyBorder="0" applyAlignment="0" applyProtection="0"/>
    <xf numFmtId="168" fontId="128" fillId="23" borderId="7" applyNumberFormat="0" applyFont="0" applyAlignment="0" applyProtection="0"/>
    <xf numFmtId="168" fontId="141" fillId="20" borderId="8" applyNumberFormat="0" applyAlignment="0" applyProtection="0"/>
    <xf numFmtId="168" fontId="142" fillId="0" borderId="0" applyNumberFormat="0" applyFill="0" applyBorder="0" applyAlignment="0" applyProtection="0"/>
    <xf numFmtId="168" fontId="143" fillId="0" borderId="9" applyNumberFormat="0" applyFill="0" applyAlignment="0" applyProtection="0"/>
    <xf numFmtId="168" fontId="144" fillId="0" borderId="0" applyNumberFormat="0" applyFill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22" fillId="0" borderId="0"/>
    <xf numFmtId="0" fontId="122" fillId="0" borderId="0"/>
    <xf numFmtId="0" fontId="122" fillId="0" borderId="0"/>
    <xf numFmtId="0" fontId="10" fillId="0" borderId="0"/>
    <xf numFmtId="0" fontId="10" fillId="30" borderId="24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168" fontId="122" fillId="0" borderId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24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24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24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9" fontId="31" fillId="0" borderId="0" applyFont="0" applyFill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168" fontId="177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168" fontId="128" fillId="8" borderId="0" applyNumberFormat="0" applyBorder="0" applyAlignment="0" applyProtection="0"/>
    <xf numFmtId="0" fontId="6" fillId="0" borderId="0"/>
    <xf numFmtId="168" fontId="128" fillId="7" borderId="0" applyNumberFormat="0" applyBorder="0" applyAlignment="0" applyProtection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168" fontId="135" fillId="0" borderId="3" applyNumberFormat="0" applyFill="0" applyAlignment="0" applyProtection="0"/>
    <xf numFmtId="168" fontId="128" fillId="2" borderId="0" applyNumberFormat="0" applyBorder="0" applyAlignment="0" applyProtection="0"/>
    <xf numFmtId="168" fontId="128" fillId="5" borderId="0" applyNumberFormat="0" applyBorder="0" applyAlignment="0" applyProtection="0"/>
    <xf numFmtId="168" fontId="136" fillId="0" borderId="4" applyNumberFormat="0" applyFill="0" applyAlignment="0" applyProtection="0"/>
    <xf numFmtId="168" fontId="133" fillId="0" borderId="0" applyNumberFormat="0" applyFill="0" applyBorder="0" applyAlignment="0" applyProtection="0"/>
    <xf numFmtId="168" fontId="131" fillId="20" borderId="1" applyNumberFormat="0" applyAlignment="0" applyProtection="0"/>
    <xf numFmtId="168" fontId="129" fillId="19" borderId="0" applyNumberFormat="0" applyBorder="0" applyAlignment="0" applyProtection="0"/>
    <xf numFmtId="168" fontId="129" fillId="13" borderId="0" applyNumberFormat="0" applyBorder="0" applyAlignment="0" applyProtection="0"/>
    <xf numFmtId="168" fontId="138" fillId="7" borderId="1" applyNumberFormat="0" applyAlignment="0" applyProtection="0"/>
    <xf numFmtId="168" fontId="128" fillId="10" borderId="0" applyNumberFormat="0" applyBorder="0" applyAlignment="0" applyProtection="0"/>
    <xf numFmtId="168" fontId="129" fillId="10" borderId="0" applyNumberFormat="0" applyBorder="0" applyAlignment="0" applyProtection="0"/>
    <xf numFmtId="168" fontId="129" fillId="12" borderId="0" applyNumberFormat="0" applyBorder="0" applyAlignment="0" applyProtection="0"/>
    <xf numFmtId="168" fontId="128" fillId="8" borderId="0" applyNumberFormat="0" applyBorder="0" applyAlignment="0" applyProtection="0"/>
    <xf numFmtId="168" fontId="129" fillId="18" borderId="0" applyNumberFormat="0" applyBorder="0" applyAlignment="0" applyProtection="0"/>
    <xf numFmtId="168" fontId="129" fillId="16" borderId="0" applyNumberFormat="0" applyBorder="0" applyAlignment="0" applyProtection="0"/>
    <xf numFmtId="168" fontId="129" fillId="14" borderId="0" applyNumberFormat="0" applyBorder="0" applyAlignment="0" applyProtection="0"/>
    <xf numFmtId="168" fontId="144" fillId="0" borderId="0" applyNumberFormat="0" applyFill="0" applyBorder="0" applyAlignment="0" applyProtection="0"/>
    <xf numFmtId="168" fontId="142" fillId="0" borderId="0" applyNumberFormat="0" applyFill="0" applyBorder="0" applyAlignment="0" applyProtection="0"/>
    <xf numFmtId="168" fontId="141" fillId="20" borderId="8" applyNumberFormat="0" applyAlignment="0" applyProtection="0"/>
    <xf numFmtId="168" fontId="140" fillId="22" borderId="0" applyNumberFormat="0" applyBorder="0" applyAlignment="0" applyProtection="0"/>
    <xf numFmtId="168" fontId="128" fillId="4" borderId="0" applyNumberFormat="0" applyBorder="0" applyAlignment="0" applyProtection="0"/>
    <xf numFmtId="168" fontId="128" fillId="6" borderId="0" applyNumberFormat="0" applyBorder="0" applyAlignment="0" applyProtection="0"/>
    <xf numFmtId="168" fontId="137" fillId="0" borderId="5" applyNumberFormat="0" applyFill="0" applyAlignment="0" applyProtection="0"/>
    <xf numFmtId="168" fontId="134" fillId="4" borderId="0" applyNumberFormat="0" applyBorder="0" applyAlignment="0" applyProtection="0"/>
    <xf numFmtId="168" fontId="132" fillId="21" borderId="2" applyNumberFormat="0" applyAlignment="0" applyProtection="0"/>
    <xf numFmtId="168" fontId="130" fillId="3" borderId="0" applyNumberFormat="0" applyBorder="0" applyAlignment="0" applyProtection="0"/>
    <xf numFmtId="168" fontId="129" fillId="14" borderId="0" applyNumberFormat="0" applyBorder="0" applyAlignment="0" applyProtection="0"/>
    <xf numFmtId="168" fontId="137" fillId="0" borderId="0" applyNumberFormat="0" applyFill="0" applyBorder="0" applyAlignment="0" applyProtection="0"/>
    <xf numFmtId="168" fontId="128" fillId="9" borderId="0" applyNumberFormat="0" applyBorder="0" applyAlignment="0" applyProtection="0"/>
    <xf numFmtId="168" fontId="129" fillId="9" borderId="0" applyNumberFormat="0" applyBorder="0" applyAlignment="0" applyProtection="0"/>
    <xf numFmtId="168" fontId="128" fillId="11" borderId="0" applyNumberFormat="0" applyBorder="0" applyAlignment="0" applyProtection="0"/>
    <xf numFmtId="168" fontId="128" fillId="5" borderId="0" applyNumberFormat="0" applyBorder="0" applyAlignment="0" applyProtection="0"/>
    <xf numFmtId="168" fontId="129" fillId="17" borderId="0" applyNumberFormat="0" applyBorder="0" applyAlignment="0" applyProtection="0"/>
    <xf numFmtId="168" fontId="129" fillId="15" borderId="0" applyNumberFormat="0" applyBorder="0" applyAlignment="0" applyProtection="0"/>
    <xf numFmtId="168" fontId="129" fillId="13" borderId="0" applyNumberFormat="0" applyBorder="0" applyAlignment="0" applyProtection="0"/>
    <xf numFmtId="168" fontId="143" fillId="0" borderId="9" applyNumberFormat="0" applyFill="0" applyAlignment="0" applyProtection="0"/>
    <xf numFmtId="9" fontId="122" fillId="0" borderId="0" applyFont="0" applyFill="0" applyBorder="0" applyAlignment="0" applyProtection="0"/>
    <xf numFmtId="168" fontId="128" fillId="23" borderId="7" applyNumberFormat="0" applyFont="0" applyAlignment="0" applyProtection="0"/>
    <xf numFmtId="168" fontId="139" fillId="0" borderId="6" applyNumberFormat="0" applyFill="0" applyAlignment="0" applyProtection="0"/>
    <xf numFmtId="0" fontId="6" fillId="0" borderId="0"/>
    <xf numFmtId="168" fontId="128" fillId="3" borderId="0" applyNumberFormat="0" applyBorder="0" applyAlignment="0" applyProtection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168" fontId="122" fillId="0" borderId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168" fontId="122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24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168" fontId="122" fillId="0" borderId="0"/>
    <xf numFmtId="168" fontId="128" fillId="2" borderId="0" applyNumberFormat="0" applyBorder="0" applyAlignment="0" applyProtection="0"/>
    <xf numFmtId="168" fontId="128" fillId="3" borderId="0" applyNumberFormat="0" applyBorder="0" applyAlignment="0" applyProtection="0"/>
    <xf numFmtId="168" fontId="128" fillId="4" borderId="0" applyNumberFormat="0" applyBorder="0" applyAlignment="0" applyProtection="0"/>
    <xf numFmtId="168" fontId="128" fillId="5" borderId="0" applyNumberFormat="0" applyBorder="0" applyAlignment="0" applyProtection="0"/>
    <xf numFmtId="168" fontId="128" fillId="6" borderId="0" applyNumberFormat="0" applyBorder="0" applyAlignment="0" applyProtection="0"/>
    <xf numFmtId="168" fontId="128" fillId="7" borderId="0" applyNumberFormat="0" applyBorder="0" applyAlignment="0" applyProtection="0"/>
    <xf numFmtId="168" fontId="128" fillId="8" borderId="0" applyNumberFormat="0" applyBorder="0" applyAlignment="0" applyProtection="0"/>
    <xf numFmtId="168" fontId="128" fillId="9" borderId="0" applyNumberFormat="0" applyBorder="0" applyAlignment="0" applyProtection="0"/>
    <xf numFmtId="168" fontId="128" fillId="10" borderId="0" applyNumberFormat="0" applyBorder="0" applyAlignment="0" applyProtection="0"/>
    <xf numFmtId="168" fontId="128" fillId="5" borderId="0" applyNumberFormat="0" applyBorder="0" applyAlignment="0" applyProtection="0"/>
    <xf numFmtId="168" fontId="128" fillId="8" borderId="0" applyNumberFormat="0" applyBorder="0" applyAlignment="0" applyProtection="0"/>
    <xf numFmtId="168" fontId="128" fillId="11" borderId="0" applyNumberFormat="0" applyBorder="0" applyAlignment="0" applyProtection="0"/>
    <xf numFmtId="168" fontId="129" fillId="12" borderId="0" applyNumberFormat="0" applyBorder="0" applyAlignment="0" applyProtection="0"/>
    <xf numFmtId="168" fontId="129" fillId="9" borderId="0" applyNumberFormat="0" applyBorder="0" applyAlignment="0" applyProtection="0"/>
    <xf numFmtId="168" fontId="129" fillId="10" borderId="0" applyNumberFormat="0" applyBorder="0" applyAlignment="0" applyProtection="0"/>
    <xf numFmtId="168" fontId="129" fillId="13" borderId="0" applyNumberFormat="0" applyBorder="0" applyAlignment="0" applyProtection="0"/>
    <xf numFmtId="168" fontId="129" fillId="14" borderId="0" applyNumberFormat="0" applyBorder="0" applyAlignment="0" applyProtection="0"/>
    <xf numFmtId="168" fontId="129" fillId="15" borderId="0" applyNumberFormat="0" applyBorder="0" applyAlignment="0" applyProtection="0"/>
    <xf numFmtId="168" fontId="129" fillId="16" borderId="0" applyNumberFormat="0" applyBorder="0" applyAlignment="0" applyProtection="0"/>
    <xf numFmtId="168" fontId="129" fillId="17" borderId="0" applyNumberFormat="0" applyBorder="0" applyAlignment="0" applyProtection="0"/>
    <xf numFmtId="168" fontId="129" fillId="18" borderId="0" applyNumberFormat="0" applyBorder="0" applyAlignment="0" applyProtection="0"/>
    <xf numFmtId="168" fontId="129" fillId="13" borderId="0" applyNumberFormat="0" applyBorder="0" applyAlignment="0" applyProtection="0"/>
    <xf numFmtId="168" fontId="129" fillId="14" borderId="0" applyNumberFormat="0" applyBorder="0" applyAlignment="0" applyProtection="0"/>
    <xf numFmtId="168" fontId="129" fillId="19" borderId="0" applyNumberFormat="0" applyBorder="0" applyAlignment="0" applyProtection="0"/>
    <xf numFmtId="168" fontId="130" fillId="3" borderId="0" applyNumberFormat="0" applyBorder="0" applyAlignment="0" applyProtection="0"/>
    <xf numFmtId="168" fontId="131" fillId="20" borderId="1" applyNumberFormat="0" applyAlignment="0" applyProtection="0"/>
    <xf numFmtId="168" fontId="132" fillId="21" borderId="2" applyNumberFormat="0" applyAlignment="0" applyProtection="0"/>
    <xf numFmtId="168" fontId="133" fillId="0" borderId="0" applyNumberFormat="0" applyFill="0" applyBorder="0" applyAlignment="0" applyProtection="0"/>
    <xf numFmtId="168" fontId="134" fillId="4" borderId="0" applyNumberFormat="0" applyBorder="0" applyAlignment="0" applyProtection="0"/>
    <xf numFmtId="168" fontId="135" fillId="0" borderId="3" applyNumberFormat="0" applyFill="0" applyAlignment="0" applyProtection="0"/>
    <xf numFmtId="168" fontId="136" fillId="0" borderId="4" applyNumberFormat="0" applyFill="0" applyAlignment="0" applyProtection="0"/>
    <xf numFmtId="168" fontId="137" fillId="0" borderId="5" applyNumberFormat="0" applyFill="0" applyAlignment="0" applyProtection="0"/>
    <xf numFmtId="168" fontId="137" fillId="0" borderId="0" applyNumberFormat="0" applyFill="0" applyBorder="0" applyAlignment="0" applyProtection="0"/>
    <xf numFmtId="168" fontId="138" fillId="7" borderId="1" applyNumberFormat="0" applyAlignment="0" applyProtection="0"/>
    <xf numFmtId="168" fontId="139" fillId="0" borderId="6" applyNumberFormat="0" applyFill="0" applyAlignment="0" applyProtection="0"/>
    <xf numFmtId="168" fontId="140" fillId="22" borderId="0" applyNumberFormat="0" applyBorder="0" applyAlignment="0" applyProtection="0"/>
    <xf numFmtId="168" fontId="128" fillId="23" borderId="7" applyNumberFormat="0" applyFont="0" applyAlignment="0" applyProtection="0"/>
    <xf numFmtId="168" fontId="141" fillId="20" borderId="8" applyNumberFormat="0" applyAlignment="0" applyProtection="0"/>
    <xf numFmtId="9" fontId="122" fillId="0" borderId="0" applyFont="0" applyFill="0" applyBorder="0" applyAlignment="0" applyProtection="0"/>
    <xf numFmtId="168" fontId="142" fillId="0" borderId="0" applyNumberFormat="0" applyFill="0" applyBorder="0" applyAlignment="0" applyProtection="0"/>
    <xf numFmtId="168" fontId="143" fillId="0" borderId="9" applyNumberFormat="0" applyFill="0" applyAlignment="0" applyProtection="0"/>
    <xf numFmtId="168" fontId="144" fillId="0" borderId="0" applyNumberFormat="0" applyFill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24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177" fillId="0" borderId="0"/>
    <xf numFmtId="0" fontId="177" fillId="0" borderId="0"/>
    <xf numFmtId="0" fontId="177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168" fontId="177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4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2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" fillId="0" borderId="0"/>
    <xf numFmtId="0" fontId="1" fillId="30" borderId="24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93" fillId="0" borderId="0"/>
  </cellStyleXfs>
  <cellXfs count="262">
    <xf numFmtId="0" fontId="0" fillId="0" borderId="0" xfId="0"/>
    <xf numFmtId="0" fontId="124" fillId="0" borderId="0" xfId="0" applyFont="1"/>
    <xf numFmtId="0" fontId="124" fillId="0" borderId="10" xfId="0" applyFont="1" applyBorder="1" applyAlignment="1">
      <alignment horizontal="center"/>
    </xf>
    <xf numFmtId="1" fontId="124" fillId="0" borderId="10" xfId="0" applyNumberFormat="1" applyFont="1" applyBorder="1" applyAlignment="1">
      <alignment horizontal="center"/>
    </xf>
    <xf numFmtId="0" fontId="124" fillId="0" borderId="11" xfId="0" applyFont="1" applyBorder="1"/>
    <xf numFmtId="0" fontId="124" fillId="0" borderId="12" xfId="0" applyFont="1" applyBorder="1"/>
    <xf numFmtId="1" fontId="124" fillId="0" borderId="12" xfId="0" applyNumberFormat="1" applyFont="1" applyBorder="1"/>
    <xf numFmtId="1" fontId="124" fillId="0" borderId="11" xfId="0" applyNumberFormat="1" applyFont="1" applyBorder="1"/>
    <xf numFmtId="2" fontId="126" fillId="0" borderId="11" xfId="0" applyNumberFormat="1" applyFont="1" applyBorder="1"/>
    <xf numFmtId="3" fontId="126" fillId="0" borderId="11" xfId="0" applyNumberFormat="1" applyFont="1" applyBorder="1"/>
    <xf numFmtId="2" fontId="126" fillId="0" borderId="13" xfId="0" applyNumberFormat="1" applyFont="1" applyBorder="1"/>
    <xf numFmtId="3" fontId="126" fillId="0" borderId="13" xfId="0" applyNumberFormat="1" applyFont="1" applyBorder="1"/>
    <xf numFmtId="2" fontId="126" fillId="0" borderId="14" xfId="0" applyNumberFormat="1" applyFont="1" applyBorder="1"/>
    <xf numFmtId="3" fontId="126" fillId="0" borderId="14" xfId="0" applyNumberFormat="1" applyFont="1" applyBorder="1"/>
    <xf numFmtId="0" fontId="126" fillId="0" borderId="11" xfId="0" applyFont="1" applyBorder="1"/>
    <xf numFmtId="3" fontId="126" fillId="0" borderId="12" xfId="38" applyNumberFormat="1" applyFont="1" applyBorder="1"/>
    <xf numFmtId="3" fontId="126" fillId="0" borderId="11" xfId="38" applyNumberFormat="1" applyFont="1" applyBorder="1"/>
    <xf numFmtId="3" fontId="126" fillId="0" borderId="13" xfId="38" applyNumberFormat="1" applyFont="1" applyBorder="1"/>
    <xf numFmtId="0" fontId="126" fillId="0" borderId="11" xfId="41" applyFont="1" applyBorder="1"/>
    <xf numFmtId="0" fontId="126" fillId="0" borderId="11" xfId="0" applyFont="1" applyBorder="1" applyAlignment="1">
      <alignment wrapText="1"/>
    </xf>
    <xf numFmtId="3" fontId="126" fillId="0" borderId="11" xfId="0" applyNumberFormat="1" applyFont="1" applyBorder="1" applyAlignment="1">
      <alignment wrapText="1"/>
    </xf>
    <xf numFmtId="0" fontId="126" fillId="0" borderId="11" xfId="40" applyFont="1" applyBorder="1"/>
    <xf numFmtId="3" fontId="126" fillId="0" borderId="11" xfId="40" applyNumberFormat="1" applyFont="1" applyBorder="1"/>
    <xf numFmtId="0" fontId="127" fillId="0" borderId="11" xfId="41" applyFont="1" applyBorder="1"/>
    <xf numFmtId="2" fontId="127" fillId="0" borderId="11" xfId="41" applyNumberFormat="1" applyFont="1" applyBorder="1"/>
    <xf numFmtId="2" fontId="127" fillId="0" borderId="13" xfId="41" applyNumberFormat="1" applyFont="1" applyBorder="1"/>
    <xf numFmtId="0" fontId="127" fillId="0" borderId="13" xfId="41" applyFont="1" applyBorder="1"/>
    <xf numFmtId="0" fontId="127" fillId="0" borderId="0" xfId="39" applyFont="1"/>
    <xf numFmtId="0" fontId="126" fillId="0" borderId="14" xfId="41" applyFont="1" applyBorder="1"/>
    <xf numFmtId="164" fontId="126" fillId="0" borderId="12" xfId="38" applyNumberFormat="1" applyFont="1" applyBorder="1" applyAlignment="1">
      <alignment horizontal="right"/>
    </xf>
    <xf numFmtId="164" fontId="126" fillId="0" borderId="11" xfId="38" applyNumberFormat="1" applyFont="1" applyBorder="1" applyAlignment="1">
      <alignment horizontal="right"/>
    </xf>
    <xf numFmtId="164" fontId="126" fillId="0" borderId="13" xfId="38" applyNumberFormat="1" applyFont="1" applyBorder="1" applyAlignment="1">
      <alignment horizontal="right"/>
    </xf>
    <xf numFmtId="2" fontId="126" fillId="0" borderId="11" xfId="38" applyNumberFormat="1" applyFont="1" applyBorder="1"/>
    <xf numFmtId="2" fontId="126" fillId="0" borderId="13" xfId="38" applyNumberFormat="1" applyFont="1" applyBorder="1"/>
    <xf numFmtId="2" fontId="126" fillId="0" borderId="12" xfId="38" applyNumberFormat="1" applyFont="1" applyBorder="1"/>
    <xf numFmtId="1" fontId="126" fillId="0" borderId="16" xfId="0" applyNumberFormat="1" applyFont="1" applyBorder="1"/>
    <xf numFmtId="164" fontId="126" fillId="0" borderId="15" xfId="38" applyNumberFormat="1" applyFont="1" applyBorder="1" applyAlignment="1">
      <alignment horizontal="right"/>
    </xf>
    <xf numFmtId="0" fontId="126" fillId="0" borderId="11" xfId="38" applyFont="1" applyBorder="1" applyAlignment="1">
      <alignment horizontal="right"/>
    </xf>
    <xf numFmtId="164" fontId="126" fillId="0" borderId="14" xfId="38" applyNumberFormat="1" applyFont="1" applyBorder="1" applyAlignment="1">
      <alignment horizontal="right"/>
    </xf>
    <xf numFmtId="4" fontId="126" fillId="0" borderId="11" xfId="0" applyNumberFormat="1" applyFont="1" applyBorder="1"/>
    <xf numFmtId="3" fontId="126" fillId="0" borderId="0" xfId="0" applyNumberFormat="1" applyFont="1"/>
    <xf numFmtId="4" fontId="126" fillId="0" borderId="14" xfId="0" applyNumberFormat="1" applyFont="1" applyBorder="1"/>
    <xf numFmtId="4" fontId="126" fillId="0" borderId="11" xfId="37" applyNumberFormat="1" applyFont="1" applyBorder="1"/>
    <xf numFmtId="4" fontId="126" fillId="0" borderId="14" xfId="37" applyNumberFormat="1" applyFont="1" applyBorder="1"/>
    <xf numFmtId="0" fontId="123" fillId="0" borderId="11" xfId="38" applyFont="1" applyBorder="1"/>
    <xf numFmtId="164" fontId="123" fillId="0" borderId="11" xfId="38" applyNumberFormat="1" applyFont="1" applyBorder="1" applyAlignment="1">
      <alignment horizontal="right"/>
    </xf>
    <xf numFmtId="2" fontId="123" fillId="0" borderId="11" xfId="41" applyNumberFormat="1" applyFont="1" applyBorder="1"/>
    <xf numFmtId="0" fontId="123" fillId="0" borderId="11" xfId="41" applyFont="1" applyBorder="1"/>
    <xf numFmtId="2" fontId="126" fillId="0" borderId="14" xfId="38" applyNumberFormat="1" applyFont="1" applyBorder="1"/>
    <xf numFmtId="3" fontId="126" fillId="0" borderId="14" xfId="38" applyNumberFormat="1" applyFont="1" applyBorder="1"/>
    <xf numFmtId="2" fontId="126" fillId="0" borderId="12" xfId="0" applyNumberFormat="1" applyFont="1" applyBorder="1"/>
    <xf numFmtId="3" fontId="126" fillId="0" borderId="12" xfId="0" applyNumberFormat="1" applyFont="1" applyBorder="1"/>
    <xf numFmtId="164" fontId="126" fillId="0" borderId="11" xfId="0" applyNumberFormat="1" applyFont="1" applyBorder="1" applyAlignment="1">
      <alignment horizontal="right"/>
    </xf>
    <xf numFmtId="164" fontId="126" fillId="0" borderId="13" xfId="0" applyNumberFormat="1" applyFont="1" applyBorder="1" applyAlignment="1">
      <alignment horizontal="right"/>
    </xf>
    <xf numFmtId="164" fontId="126" fillId="0" borderId="12" xfId="0" applyNumberFormat="1" applyFont="1" applyBorder="1" applyAlignment="1">
      <alignment horizontal="right"/>
    </xf>
    <xf numFmtId="166" fontId="126" fillId="0" borderId="11" xfId="38" applyNumberFormat="1" applyFont="1" applyBorder="1"/>
    <xf numFmtId="166" fontId="126" fillId="0" borderId="13" xfId="38" applyNumberFormat="1" applyFont="1" applyBorder="1"/>
    <xf numFmtId="166" fontId="126" fillId="0" borderId="11" xfId="0" applyNumberFormat="1" applyFont="1" applyBorder="1"/>
    <xf numFmtId="166" fontId="126" fillId="0" borderId="14" xfId="38" applyNumberFormat="1" applyFont="1" applyBorder="1"/>
    <xf numFmtId="166" fontId="126" fillId="0" borderId="15" xfId="38" applyNumberFormat="1" applyFont="1" applyBorder="1"/>
    <xf numFmtId="3" fontId="126" fillId="0" borderId="15" xfId="38" applyNumberFormat="1" applyFont="1" applyBorder="1"/>
    <xf numFmtId="166" fontId="126" fillId="0" borderId="12" xfId="38" applyNumberFormat="1" applyFont="1" applyBorder="1"/>
    <xf numFmtId="166" fontId="126" fillId="0" borderId="12" xfId="0" applyNumberFormat="1" applyFont="1" applyBorder="1"/>
    <xf numFmtId="166" fontId="126" fillId="0" borderId="13" xfId="0" applyNumberFormat="1" applyFont="1" applyBorder="1"/>
    <xf numFmtId="166" fontId="126" fillId="0" borderId="13" xfId="47" applyNumberFormat="1" applyFont="1" applyBorder="1"/>
    <xf numFmtId="3" fontId="126" fillId="0" borderId="11" xfId="47" applyNumberFormat="1" applyFont="1" applyBorder="1"/>
    <xf numFmtId="166" fontId="126" fillId="0" borderId="11" xfId="47" applyNumberFormat="1" applyFont="1" applyBorder="1"/>
    <xf numFmtId="166" fontId="126" fillId="0" borderId="12" xfId="47" applyNumberFormat="1" applyFont="1" applyBorder="1"/>
    <xf numFmtId="3" fontId="126" fillId="0" borderId="12" xfId="47" applyNumberFormat="1" applyFont="1" applyBorder="1"/>
    <xf numFmtId="3" fontId="126" fillId="0" borderId="13" xfId="47" applyNumberFormat="1" applyFont="1" applyBorder="1"/>
    <xf numFmtId="166" fontId="126" fillId="0" borderId="11" xfId="245" applyNumberFormat="1" applyFont="1" applyBorder="1"/>
    <xf numFmtId="166" fontId="126" fillId="0" borderId="12" xfId="245" applyNumberFormat="1" applyFont="1" applyBorder="1"/>
    <xf numFmtId="3" fontId="126" fillId="0" borderId="11" xfId="245" applyNumberFormat="1" applyFont="1" applyBorder="1"/>
    <xf numFmtId="166" fontId="126" fillId="0" borderId="13" xfId="245" applyNumberFormat="1" applyFont="1" applyBorder="1"/>
    <xf numFmtId="3" fontId="126" fillId="0" borderId="12" xfId="245" applyNumberFormat="1" applyFont="1" applyBorder="1"/>
    <xf numFmtId="3" fontId="126" fillId="0" borderId="13" xfId="245" applyNumberFormat="1" applyFont="1" applyBorder="1"/>
    <xf numFmtId="166" fontId="126" fillId="0" borderId="15" xfId="0" applyNumberFormat="1" applyFont="1" applyBorder="1" applyAlignment="1">
      <alignment horizontal="right"/>
    </xf>
    <xf numFmtId="166" fontId="126" fillId="0" borderId="11" xfId="0" applyNumberFormat="1" applyFont="1" applyBorder="1" applyAlignment="1">
      <alignment horizontal="right"/>
    </xf>
    <xf numFmtId="166" fontId="126" fillId="0" borderId="13" xfId="0" applyNumberFormat="1" applyFont="1" applyBorder="1" applyAlignment="1">
      <alignment horizontal="right"/>
    </xf>
    <xf numFmtId="166" fontId="126" fillId="0" borderId="14" xfId="0" applyNumberFormat="1" applyFont="1" applyBorder="1" applyAlignment="1">
      <alignment horizontal="right"/>
    </xf>
    <xf numFmtId="166" fontId="126" fillId="0" borderId="0" xfId="0" applyNumberFormat="1" applyFont="1"/>
    <xf numFmtId="166" fontId="126" fillId="0" borderId="26" xfId="0" applyNumberFormat="1" applyFont="1" applyBorder="1"/>
    <xf numFmtId="166" fontId="126" fillId="0" borderId="15" xfId="47" applyNumberFormat="1" applyFont="1" applyBorder="1" applyAlignment="1">
      <alignment horizontal="right"/>
    </xf>
    <xf numFmtId="166" fontId="126" fillId="0" borderId="11" xfId="47" applyNumberFormat="1" applyFont="1" applyBorder="1" applyAlignment="1">
      <alignment horizontal="right"/>
    </xf>
    <xf numFmtId="166" fontId="126" fillId="0" borderId="13" xfId="47" applyNumberFormat="1" applyFont="1" applyBorder="1" applyAlignment="1">
      <alignment horizontal="right"/>
    </xf>
    <xf numFmtId="3" fontId="126" fillId="0" borderId="15" xfId="47" applyNumberFormat="1" applyFont="1" applyBorder="1"/>
    <xf numFmtId="166" fontId="126" fillId="0" borderId="15" xfId="47" applyNumberFormat="1" applyFont="1" applyBorder="1"/>
    <xf numFmtId="166" fontId="126" fillId="0" borderId="12" xfId="47" applyNumberFormat="1" applyFont="1" applyBorder="1" applyAlignment="1">
      <alignment horizontal="right"/>
    </xf>
    <xf numFmtId="166" fontId="126" fillId="0" borderId="12" xfId="1413" applyNumberFormat="1" applyFont="1" applyBorder="1"/>
    <xf numFmtId="166" fontId="126" fillId="0" borderId="11" xfId="1413" applyNumberFormat="1" applyFont="1" applyBorder="1"/>
    <xf numFmtId="3" fontId="126" fillId="0" borderId="11" xfId="1413" applyNumberFormat="1" applyFont="1" applyBorder="1"/>
    <xf numFmtId="166" fontId="126" fillId="0" borderId="12" xfId="1413" applyNumberFormat="1" applyFont="1" applyBorder="1" applyAlignment="1">
      <alignment horizontal="right"/>
    </xf>
    <xf numFmtId="166" fontId="126" fillId="0" borderId="11" xfId="1413" applyNumberFormat="1" applyFont="1" applyBorder="1" applyAlignment="1">
      <alignment horizontal="right"/>
    </xf>
    <xf numFmtId="166" fontId="126" fillId="0" borderId="13" xfId="1413" applyNumberFormat="1" applyFont="1" applyBorder="1" applyAlignment="1">
      <alignment horizontal="right"/>
    </xf>
    <xf numFmtId="166" fontId="126" fillId="0" borderId="13" xfId="1413" applyNumberFormat="1" applyFont="1" applyBorder="1"/>
    <xf numFmtId="3" fontId="126" fillId="0" borderId="12" xfId="1413" applyNumberFormat="1" applyFont="1" applyBorder="1"/>
    <xf numFmtId="3" fontId="126" fillId="0" borderId="13" xfId="1413" applyNumberFormat="1" applyFont="1" applyBorder="1"/>
    <xf numFmtId="166" fontId="123" fillId="0" borderId="12" xfId="1413" applyNumberFormat="1" applyFont="1" applyBorder="1" applyAlignment="1">
      <alignment horizontal="right"/>
    </xf>
    <xf numFmtId="166" fontId="123" fillId="0" borderId="11" xfId="1413" applyNumberFormat="1" applyFont="1" applyBorder="1" applyAlignment="1">
      <alignment horizontal="right"/>
    </xf>
    <xf numFmtId="166" fontId="123" fillId="0" borderId="13" xfId="1413" applyNumberFormat="1" applyFont="1" applyBorder="1" applyAlignment="1">
      <alignment horizontal="right"/>
    </xf>
    <xf numFmtId="166" fontId="123" fillId="0" borderId="11" xfId="3716" applyNumberFormat="1" applyFont="1" applyBorder="1" applyAlignment="1">
      <alignment horizontal="right"/>
    </xf>
    <xf numFmtId="166" fontId="123" fillId="0" borderId="12" xfId="3716" applyNumberFormat="1" applyFont="1" applyBorder="1" applyAlignment="1">
      <alignment horizontal="right"/>
    </xf>
    <xf numFmtId="166" fontId="123" fillId="0" borderId="13" xfId="3716" applyNumberFormat="1" applyFont="1" applyBorder="1" applyAlignment="1">
      <alignment horizontal="right"/>
    </xf>
    <xf numFmtId="166" fontId="123" fillId="0" borderId="12" xfId="3716" applyNumberFormat="1" applyFont="1" applyBorder="1"/>
    <xf numFmtId="166" fontId="123" fillId="0" borderId="11" xfId="3716" applyNumberFormat="1" applyFont="1" applyBorder="1"/>
    <xf numFmtId="3" fontId="123" fillId="0" borderId="11" xfId="3716" applyNumberFormat="1" applyFont="1" applyBorder="1"/>
    <xf numFmtId="3" fontId="123" fillId="0" borderId="12" xfId="3716" applyNumberFormat="1" applyFont="1" applyBorder="1"/>
    <xf numFmtId="166" fontId="123" fillId="0" borderId="14" xfId="3716" applyNumberFormat="1" applyFont="1" applyBorder="1" applyAlignment="1">
      <alignment horizontal="right"/>
    </xf>
    <xf numFmtId="3" fontId="123" fillId="0" borderId="14" xfId="3716" applyNumberFormat="1" applyFont="1" applyBorder="1"/>
    <xf numFmtId="166" fontId="123" fillId="0" borderId="14" xfId="3716" applyNumberFormat="1" applyFont="1" applyBorder="1"/>
    <xf numFmtId="1" fontId="124" fillId="0" borderId="28" xfId="0" applyNumberFormat="1" applyFont="1" applyBorder="1"/>
    <xf numFmtId="0" fontId="124" fillId="0" borderId="27" xfId="0" applyFont="1" applyBorder="1"/>
    <xf numFmtId="1" fontId="124" fillId="0" borderId="0" xfId="0" applyNumberFormat="1" applyFont="1"/>
    <xf numFmtId="166" fontId="123" fillId="0" borderId="15" xfId="3716" applyNumberFormat="1" applyFont="1" applyBorder="1" applyAlignment="1">
      <alignment horizontal="right"/>
    </xf>
    <xf numFmtId="166" fontId="123" fillId="0" borderId="12" xfId="6479" applyNumberFormat="1" applyFont="1" applyBorder="1" applyAlignment="1">
      <alignment horizontal="right"/>
    </xf>
    <xf numFmtId="166" fontId="123" fillId="0" borderId="11" xfId="6479" applyNumberFormat="1" applyFont="1" applyBorder="1" applyAlignment="1">
      <alignment horizontal="right"/>
    </xf>
    <xf numFmtId="166" fontId="123" fillId="0" borderId="13" xfId="6479" applyNumberFormat="1" applyFont="1" applyBorder="1" applyAlignment="1">
      <alignment horizontal="right"/>
    </xf>
    <xf numFmtId="166" fontId="123" fillId="0" borderId="12" xfId="8465" applyNumberFormat="1" applyFont="1" applyBorder="1" applyAlignment="1">
      <alignment horizontal="right"/>
    </xf>
    <xf numFmtId="166" fontId="123" fillId="0" borderId="11" xfId="8465" applyNumberFormat="1" applyFont="1" applyBorder="1" applyAlignment="1">
      <alignment horizontal="right"/>
    </xf>
    <xf numFmtId="166" fontId="123" fillId="0" borderId="13" xfId="8465" applyNumberFormat="1" applyFont="1" applyBorder="1" applyAlignment="1">
      <alignment horizontal="right"/>
    </xf>
    <xf numFmtId="166" fontId="123" fillId="0" borderId="14" xfId="8465" applyNumberFormat="1" applyFont="1" applyBorder="1" applyAlignment="1">
      <alignment horizontal="right"/>
    </xf>
    <xf numFmtId="166" fontId="123" fillId="0" borderId="15" xfId="8465" applyNumberFormat="1" applyFont="1" applyBorder="1" applyAlignment="1">
      <alignment horizontal="right"/>
    </xf>
    <xf numFmtId="166" fontId="123" fillId="0" borderId="11" xfId="10251" applyNumberFormat="1" applyFont="1" applyBorder="1" applyAlignment="1">
      <alignment horizontal="right"/>
    </xf>
    <xf numFmtId="166" fontId="123" fillId="0" borderId="13" xfId="10251" applyNumberFormat="1" applyFont="1" applyBorder="1" applyAlignment="1">
      <alignment horizontal="right"/>
    </xf>
    <xf numFmtId="166" fontId="123" fillId="0" borderId="14" xfId="10251" applyNumberFormat="1" applyFont="1" applyBorder="1" applyAlignment="1">
      <alignment horizontal="right"/>
    </xf>
    <xf numFmtId="166" fontId="123" fillId="0" borderId="12" xfId="10251" applyNumberFormat="1" applyFont="1" applyBorder="1" applyAlignment="1">
      <alignment horizontal="right"/>
    </xf>
    <xf numFmtId="166" fontId="123" fillId="0" borderId="12" xfId="0" applyNumberFormat="1" applyFont="1" applyBorder="1" applyAlignment="1">
      <alignment horizontal="right"/>
    </xf>
    <xf numFmtId="166" fontId="123" fillId="0" borderId="11" xfId="0" applyNumberFormat="1" applyFont="1" applyBorder="1" applyAlignment="1">
      <alignment horizontal="right"/>
    </xf>
    <xf numFmtId="166" fontId="123" fillId="0" borderId="13" xfId="0" applyNumberFormat="1" applyFont="1" applyBorder="1" applyAlignment="1">
      <alignment horizontal="right"/>
    </xf>
    <xf numFmtId="166" fontId="123" fillId="0" borderId="14" xfId="0" applyNumberFormat="1" applyFont="1" applyBorder="1" applyAlignment="1">
      <alignment horizontal="right"/>
    </xf>
    <xf numFmtId="166" fontId="123" fillId="0" borderId="15" xfId="0" applyNumberFormat="1" applyFont="1" applyBorder="1" applyAlignment="1">
      <alignment horizontal="right"/>
    </xf>
    <xf numFmtId="165" fontId="123" fillId="0" borderId="11" xfId="0" applyNumberFormat="1" applyFont="1" applyBorder="1"/>
    <xf numFmtId="165" fontId="123" fillId="0" borderId="12" xfId="0" applyNumberFormat="1" applyFont="1" applyBorder="1"/>
    <xf numFmtId="165" fontId="123" fillId="0" borderId="13" xfId="0" applyNumberFormat="1" applyFont="1" applyBorder="1"/>
    <xf numFmtId="0" fontId="124" fillId="0" borderId="14" xfId="0" applyFont="1" applyBorder="1"/>
    <xf numFmtId="165" fontId="126" fillId="0" borderId="15" xfId="38" applyNumberFormat="1" applyFont="1" applyBorder="1" applyAlignment="1">
      <alignment horizontal="right"/>
    </xf>
    <xf numFmtId="165" fontId="126" fillId="0" borderId="11" xfId="38" applyNumberFormat="1" applyFont="1" applyBorder="1" applyAlignment="1">
      <alignment horizontal="right"/>
    </xf>
    <xf numFmtId="165" fontId="126" fillId="0" borderId="12" xfId="38" applyNumberFormat="1" applyFont="1" applyBorder="1" applyAlignment="1">
      <alignment horizontal="right"/>
    </xf>
    <xf numFmtId="165" fontId="126" fillId="0" borderId="13" xfId="38" applyNumberFormat="1" applyFont="1" applyBorder="1" applyAlignment="1">
      <alignment horizontal="right"/>
    </xf>
    <xf numFmtId="165" fontId="126" fillId="0" borderId="14" xfId="38" applyNumberFormat="1" applyFont="1" applyBorder="1" applyAlignment="1">
      <alignment horizontal="right"/>
    </xf>
    <xf numFmtId="165" fontId="126" fillId="0" borderId="11" xfId="38" applyNumberFormat="1" applyFont="1" applyBorder="1"/>
    <xf numFmtId="165" fontId="126" fillId="0" borderId="13" xfId="38" applyNumberFormat="1" applyFont="1" applyBorder="1"/>
    <xf numFmtId="165" fontId="126" fillId="0" borderId="14" xfId="38" applyNumberFormat="1" applyFont="1" applyBorder="1"/>
    <xf numFmtId="165" fontId="126" fillId="0" borderId="12" xfId="38" applyNumberFormat="1" applyFont="1" applyBorder="1"/>
    <xf numFmtId="165" fontId="126" fillId="0" borderId="15" xfId="38" applyNumberFormat="1" applyFont="1" applyBorder="1"/>
    <xf numFmtId="165" fontId="123" fillId="0" borderId="11" xfId="38" applyNumberFormat="1" applyFont="1" applyBorder="1"/>
    <xf numFmtId="165" fontId="126" fillId="0" borderId="12" xfId="0" applyNumberFormat="1" applyFont="1" applyBorder="1"/>
    <xf numFmtId="165" fontId="126" fillId="0" borderId="11" xfId="0" applyNumberFormat="1" applyFont="1" applyBorder="1"/>
    <xf numFmtId="165" fontId="126" fillId="0" borderId="13" xfId="0" applyNumberFormat="1" applyFont="1" applyBorder="1"/>
    <xf numFmtId="165" fontId="126" fillId="0" borderId="11" xfId="245" applyNumberFormat="1" applyFont="1" applyBorder="1"/>
    <xf numFmtId="165" fontId="126" fillId="0" borderId="14" xfId="245" applyNumberFormat="1" applyFont="1" applyBorder="1"/>
    <xf numFmtId="165" fontId="126" fillId="0" borderId="15" xfId="0" applyNumberFormat="1" applyFont="1" applyBorder="1"/>
    <xf numFmtId="165" fontId="126" fillId="0" borderId="14" xfId="0" applyNumberFormat="1" applyFont="1" applyBorder="1"/>
    <xf numFmtId="165" fontId="126" fillId="0" borderId="15" xfId="47" applyNumberFormat="1" applyFont="1" applyBorder="1"/>
    <xf numFmtId="165" fontId="126" fillId="0" borderId="11" xfId="47" applyNumberFormat="1" applyFont="1" applyBorder="1"/>
    <xf numFmtId="165" fontId="126" fillId="0" borderId="13" xfId="47" applyNumberFormat="1" applyFont="1" applyBorder="1"/>
    <xf numFmtId="165" fontId="126" fillId="0" borderId="12" xfId="47" applyNumberFormat="1" applyFont="1" applyBorder="1"/>
    <xf numFmtId="167" fontId="126" fillId="0" borderId="12" xfId="1412" applyNumberFormat="1" applyFont="1" applyBorder="1" applyAlignment="1">
      <alignment horizontal="right"/>
    </xf>
    <xf numFmtId="167" fontId="126" fillId="0" borderId="11" xfId="1412" applyNumberFormat="1" applyFont="1" applyBorder="1" applyAlignment="1">
      <alignment horizontal="right"/>
    </xf>
    <xf numFmtId="167" fontId="126" fillId="0" borderId="13" xfId="1412" applyNumberFormat="1" applyFont="1" applyBorder="1" applyAlignment="1">
      <alignment horizontal="right"/>
    </xf>
    <xf numFmtId="165" fontId="126" fillId="0" borderId="12" xfId="1413" applyNumberFormat="1" applyFont="1" applyBorder="1"/>
    <xf numFmtId="165" fontId="126" fillId="0" borderId="11" xfId="1413" applyNumberFormat="1" applyFont="1" applyBorder="1"/>
    <xf numFmtId="165" fontId="126" fillId="0" borderId="13" xfId="1413" applyNumberFormat="1" applyFont="1" applyBorder="1"/>
    <xf numFmtId="165" fontId="123" fillId="0" borderId="12" xfId="1413" applyNumberFormat="1" applyFont="1" applyBorder="1"/>
    <xf numFmtId="165" fontId="123" fillId="0" borderId="11" xfId="1413" applyNumberFormat="1" applyFont="1" applyBorder="1"/>
    <xf numFmtId="165" fontId="123" fillId="0" borderId="13" xfId="1413" applyNumberFormat="1" applyFont="1" applyBorder="1"/>
    <xf numFmtId="165" fontId="123" fillId="0" borderId="12" xfId="3716" applyNumberFormat="1" applyFont="1" applyBorder="1"/>
    <xf numFmtId="165" fontId="123" fillId="0" borderId="11" xfId="3716" applyNumberFormat="1" applyFont="1" applyBorder="1"/>
    <xf numFmtId="165" fontId="123" fillId="0" borderId="13" xfId="3716" applyNumberFormat="1" applyFont="1" applyBorder="1"/>
    <xf numFmtId="165" fontId="123" fillId="0" borderId="14" xfId="3716" applyNumberFormat="1" applyFont="1" applyBorder="1"/>
    <xf numFmtId="165" fontId="123" fillId="0" borderId="15" xfId="3716" applyNumberFormat="1" applyFont="1" applyBorder="1"/>
    <xf numFmtId="165" fontId="123" fillId="0" borderId="11" xfId="6479" applyNumberFormat="1" applyFont="1" applyBorder="1"/>
    <xf numFmtId="165" fontId="123" fillId="0" borderId="13" xfId="6479" applyNumberFormat="1" applyFont="1" applyBorder="1"/>
    <xf numFmtId="165" fontId="123" fillId="0" borderId="12" xfId="6479" applyNumberFormat="1" applyFont="1" applyBorder="1"/>
    <xf numFmtId="165" fontId="123" fillId="0" borderId="12" xfId="8465" applyNumberFormat="1" applyFont="1" applyBorder="1"/>
    <xf numFmtId="165" fontId="123" fillId="0" borderId="11" xfId="8465" applyNumberFormat="1" applyFont="1" applyBorder="1"/>
    <xf numFmtId="165" fontId="123" fillId="0" borderId="13" xfId="8465" applyNumberFormat="1" applyFont="1" applyBorder="1"/>
    <xf numFmtId="165" fontId="123" fillId="0" borderId="14" xfId="8465" applyNumberFormat="1" applyFont="1" applyBorder="1"/>
    <xf numFmtId="165" fontId="123" fillId="0" borderId="15" xfId="8465" applyNumberFormat="1" applyFont="1" applyBorder="1"/>
    <xf numFmtId="165" fontId="123" fillId="0" borderId="12" xfId="10251" applyNumberFormat="1" applyFont="1" applyBorder="1"/>
    <xf numFmtId="165" fontId="123" fillId="0" borderId="11" xfId="10251" applyNumberFormat="1" applyFont="1" applyBorder="1"/>
    <xf numFmtId="165" fontId="123" fillId="0" borderId="13" xfId="10251" applyNumberFormat="1" applyFont="1" applyBorder="1"/>
    <xf numFmtId="165" fontId="123" fillId="0" borderId="14" xfId="10251" applyNumberFormat="1" applyFont="1" applyBorder="1"/>
    <xf numFmtId="165" fontId="123" fillId="0" borderId="14" xfId="0" applyNumberFormat="1" applyFont="1" applyBorder="1"/>
    <xf numFmtId="165" fontId="123" fillId="0" borderId="15" xfId="0" applyNumberFormat="1" applyFont="1" applyBorder="1"/>
    <xf numFmtId="169" fontId="124" fillId="0" borderId="10" xfId="0" applyNumberFormat="1" applyFont="1" applyBorder="1"/>
    <xf numFmtId="169" fontId="124" fillId="0" borderId="11" xfId="0" applyNumberFormat="1" applyFont="1" applyBorder="1"/>
    <xf numFmtId="169" fontId="126" fillId="0" borderId="11" xfId="0" applyNumberFormat="1" applyFont="1" applyBorder="1"/>
    <xf numFmtId="169" fontId="126" fillId="0" borderId="14" xfId="0" applyNumberFormat="1" applyFont="1" applyBorder="1"/>
    <xf numFmtId="169" fontId="126" fillId="0" borderId="11" xfId="37" applyNumberFormat="1" applyFont="1" applyBorder="1"/>
    <xf numFmtId="169" fontId="126" fillId="0" borderId="14" xfId="37" applyNumberFormat="1" applyFont="1" applyBorder="1"/>
    <xf numFmtId="169" fontId="126" fillId="0" borderId="11" xfId="0" applyNumberFormat="1" applyFont="1" applyBorder="1" applyAlignment="1">
      <alignment horizontal="right"/>
    </xf>
    <xf numFmtId="169" fontId="126" fillId="0" borderId="12" xfId="0" applyNumberFormat="1" applyFont="1" applyBorder="1" applyAlignment="1">
      <alignment horizontal="right"/>
    </xf>
    <xf numFmtId="169" fontId="126" fillId="0" borderId="13" xfId="0" applyNumberFormat="1" applyFont="1" applyBorder="1" applyAlignment="1">
      <alignment horizontal="right"/>
    </xf>
    <xf numFmtId="169" fontId="126" fillId="0" borderId="14" xfId="0" applyNumberFormat="1" applyFont="1" applyBorder="1" applyAlignment="1">
      <alignment horizontal="right"/>
    </xf>
    <xf numFmtId="169" fontId="126" fillId="0" borderId="13" xfId="0" applyNumberFormat="1" applyFont="1" applyBorder="1"/>
    <xf numFmtId="169" fontId="126" fillId="0" borderId="12" xfId="0" applyNumberFormat="1" applyFont="1" applyBorder="1"/>
    <xf numFmtId="169" fontId="126" fillId="0" borderId="15" xfId="0" applyNumberFormat="1" applyFont="1" applyBorder="1"/>
    <xf numFmtId="169" fontId="126" fillId="0" borderId="12" xfId="38" applyNumberFormat="1" applyFont="1" applyBorder="1"/>
    <xf numFmtId="169" fontId="126" fillId="0" borderId="11" xfId="38" applyNumberFormat="1" applyFont="1" applyBorder="1"/>
    <xf numFmtId="169" fontId="126" fillId="0" borderId="13" xfId="38" applyNumberFormat="1" applyFont="1" applyBorder="1"/>
    <xf numFmtId="169" fontId="126" fillId="0" borderId="14" xfId="38" applyNumberFormat="1" applyFont="1" applyBorder="1"/>
    <xf numFmtId="169" fontId="126" fillId="0" borderId="15" xfId="47" applyNumberFormat="1" applyFont="1" applyBorder="1"/>
    <xf numFmtId="169" fontId="126" fillId="0" borderId="11" xfId="47" applyNumberFormat="1" applyFont="1" applyBorder="1"/>
    <xf numFmtId="169" fontId="126" fillId="0" borderId="13" xfId="47" applyNumberFormat="1" applyFont="1" applyBorder="1"/>
    <xf numFmtId="169" fontId="126" fillId="0" borderId="12" xfId="47" applyNumberFormat="1" applyFont="1" applyBorder="1"/>
    <xf numFmtId="169" fontId="126" fillId="0" borderId="12" xfId="1413" applyNumberFormat="1" applyFont="1" applyBorder="1"/>
    <xf numFmtId="169" fontId="126" fillId="0" borderId="11" xfId="1413" applyNumberFormat="1" applyFont="1" applyBorder="1"/>
    <xf numFmtId="169" fontId="126" fillId="0" borderId="13" xfId="1413" applyNumberFormat="1" applyFont="1" applyBorder="1"/>
    <xf numFmtId="169" fontId="123" fillId="0" borderId="12" xfId="1413" applyNumberFormat="1" applyFont="1" applyBorder="1"/>
    <xf numFmtId="169" fontId="123" fillId="0" borderId="11" xfId="1413" applyNumberFormat="1" applyFont="1" applyBorder="1"/>
    <xf numFmtId="169" fontId="123" fillId="0" borderId="13" xfId="1413" applyNumberFormat="1" applyFont="1" applyBorder="1"/>
    <xf numFmtId="169" fontId="123" fillId="0" borderId="12" xfId="3716" applyNumberFormat="1" applyFont="1" applyBorder="1"/>
    <xf numFmtId="169" fontId="123" fillId="0" borderId="11" xfId="3716" applyNumberFormat="1" applyFont="1" applyBorder="1"/>
    <xf numFmtId="169" fontId="123" fillId="0" borderId="13" xfId="3716" applyNumberFormat="1" applyFont="1" applyBorder="1"/>
    <xf numFmtId="169" fontId="123" fillId="0" borderId="14" xfId="3716" applyNumberFormat="1" applyFont="1" applyBorder="1"/>
    <xf numFmtId="169" fontId="123" fillId="0" borderId="15" xfId="3716" applyNumberFormat="1" applyFont="1" applyBorder="1"/>
    <xf numFmtId="169" fontId="123" fillId="0" borderId="11" xfId="6479" applyNumberFormat="1" applyFont="1" applyBorder="1"/>
    <xf numFmtId="169" fontId="123" fillId="0" borderId="13" xfId="6479" applyNumberFormat="1" applyFont="1" applyBorder="1"/>
    <xf numFmtId="169" fontId="123" fillId="0" borderId="12" xfId="6479" applyNumberFormat="1" applyFont="1" applyBorder="1"/>
    <xf numFmtId="169" fontId="123" fillId="0" borderId="12" xfId="8465" applyNumberFormat="1" applyFont="1" applyBorder="1"/>
    <xf numFmtId="169" fontId="123" fillId="0" borderId="11" xfId="8465" applyNumberFormat="1" applyFont="1" applyBorder="1"/>
    <xf numFmtId="169" fontId="123" fillId="0" borderId="13" xfId="8465" applyNumberFormat="1" applyFont="1" applyBorder="1"/>
    <xf numFmtId="169" fontId="123" fillId="0" borderId="14" xfId="8465" applyNumberFormat="1" applyFont="1" applyBorder="1"/>
    <xf numFmtId="169" fontId="123" fillId="0" borderId="15" xfId="8465" applyNumberFormat="1" applyFont="1" applyBorder="1"/>
    <xf numFmtId="169" fontId="123" fillId="0" borderId="12" xfId="10251" applyNumberFormat="1" applyFont="1" applyBorder="1"/>
    <xf numFmtId="169" fontId="123" fillId="0" borderId="11" xfId="10251" applyNumberFormat="1" applyFont="1" applyBorder="1"/>
    <xf numFmtId="169" fontId="123" fillId="0" borderId="13" xfId="10251" applyNumberFormat="1" applyFont="1" applyBorder="1"/>
    <xf numFmtId="169" fontId="123" fillId="0" borderId="14" xfId="10251" applyNumberFormat="1" applyFont="1" applyBorder="1"/>
    <xf numFmtId="169" fontId="123" fillId="0" borderId="12" xfId="0" applyNumberFormat="1" applyFont="1" applyBorder="1"/>
    <xf numFmtId="169" fontId="123" fillId="0" borderId="11" xfId="0" applyNumberFormat="1" applyFont="1" applyBorder="1"/>
    <xf numFmtId="169" fontId="123" fillId="0" borderId="13" xfId="0" applyNumberFormat="1" applyFont="1" applyBorder="1"/>
    <xf numFmtId="169" fontId="123" fillId="0" borderId="14" xfId="0" applyNumberFormat="1" applyFont="1" applyBorder="1"/>
    <xf numFmtId="169" fontId="123" fillId="0" borderId="15" xfId="0" applyNumberFormat="1" applyFont="1" applyBorder="1"/>
    <xf numFmtId="166" fontId="123" fillId="0" borderId="11" xfId="0" applyNumberFormat="1" applyFont="1" applyBorder="1"/>
    <xf numFmtId="166" fontId="123" fillId="0" borderId="12" xfId="0" applyNumberFormat="1" applyFont="1" applyBorder="1"/>
    <xf numFmtId="166" fontId="123" fillId="0" borderId="13" xfId="0" applyNumberFormat="1" applyFont="1" applyBorder="1"/>
    <xf numFmtId="4" fontId="123" fillId="0" borderId="11" xfId="0" applyNumberFormat="1" applyFont="1" applyBorder="1"/>
    <xf numFmtId="3" fontId="123" fillId="0" borderId="11" xfId="0" applyNumberFormat="1" applyFont="1" applyBorder="1"/>
    <xf numFmtId="4" fontId="123" fillId="0" borderId="13" xfId="0" applyNumberFormat="1" applyFont="1" applyBorder="1"/>
    <xf numFmtId="3" fontId="123" fillId="0" borderId="13" xfId="0" applyNumberFormat="1" applyFont="1" applyBorder="1"/>
    <xf numFmtId="4" fontId="123" fillId="0" borderId="12" xfId="0" applyNumberFormat="1" applyFont="1" applyBorder="1"/>
    <xf numFmtId="3" fontId="123" fillId="0" borderId="12" xfId="0" applyNumberFormat="1" applyFont="1" applyBorder="1"/>
    <xf numFmtId="170" fontId="123" fillId="0" borderId="13" xfId="0" applyNumberFormat="1" applyFont="1" applyBorder="1"/>
    <xf numFmtId="166" fontId="123" fillId="0" borderId="14" xfId="0" applyNumberFormat="1" applyFont="1" applyBorder="1"/>
    <xf numFmtId="3" fontId="194" fillId="0" borderId="11" xfId="0" applyNumberFormat="1" applyFont="1" applyBorder="1"/>
    <xf numFmtId="166" fontId="195" fillId="0" borderId="12" xfId="0" applyNumberFormat="1" applyFont="1" applyBorder="1"/>
    <xf numFmtId="3" fontId="195" fillId="0" borderId="12" xfId="0" applyNumberFormat="1" applyFont="1" applyBorder="1"/>
    <xf numFmtId="166" fontId="195" fillId="0" borderId="11" xfId="0" applyNumberFormat="1" applyFont="1" applyBorder="1"/>
    <xf numFmtId="3" fontId="195" fillId="0" borderId="11" xfId="0" applyNumberFormat="1" applyFont="1" applyBorder="1"/>
    <xf numFmtId="166" fontId="195" fillId="0" borderId="13" xfId="0" applyNumberFormat="1" applyFont="1" applyBorder="1"/>
    <xf numFmtId="3" fontId="195" fillId="0" borderId="13" xfId="0" applyNumberFormat="1" applyFont="1" applyBorder="1"/>
    <xf numFmtId="3" fontId="123" fillId="0" borderId="14" xfId="0" applyNumberFormat="1" applyFont="1" applyBorder="1"/>
    <xf numFmtId="166" fontId="123" fillId="0" borderId="15" xfId="0" applyNumberFormat="1" applyFont="1" applyBorder="1"/>
    <xf numFmtId="3" fontId="123" fillId="0" borderId="15" xfId="0" applyNumberFormat="1" applyFont="1" applyBorder="1"/>
    <xf numFmtId="171" fontId="123" fillId="0" borderId="11" xfId="0" applyNumberFormat="1" applyFont="1" applyBorder="1"/>
    <xf numFmtId="171" fontId="123" fillId="0" borderId="13" xfId="0" applyNumberFormat="1" applyFont="1" applyBorder="1"/>
    <xf numFmtId="171" fontId="123" fillId="0" borderId="27" xfId="0" applyNumberFormat="1" applyFont="1" applyBorder="1"/>
    <xf numFmtId="171" fontId="123" fillId="0" borderId="29" xfId="0" applyNumberFormat="1" applyFont="1" applyBorder="1"/>
    <xf numFmtId="171" fontId="123" fillId="0" borderId="30" xfId="0" applyNumberFormat="1" applyFont="1" applyBorder="1"/>
    <xf numFmtId="171" fontId="123" fillId="0" borderId="12" xfId="0" applyNumberFormat="1" applyFont="1" applyBorder="1"/>
    <xf numFmtId="0" fontId="124" fillId="0" borderId="12" xfId="0" applyFont="1" applyBorder="1" applyAlignment="1">
      <alignment horizontal="center"/>
    </xf>
  </cellXfs>
  <cellStyles count="36512">
    <cellStyle name="20% - Accent1" xfId="1" builtinId="30" customBuiltin="1"/>
    <cellStyle name="20% - Accent1 10" xfId="3585" xr:uid="{00000000-0005-0000-0000-000001000000}"/>
    <cellStyle name="20% - Accent1 10 10" xfId="4619" xr:uid="{00000000-0005-0000-0000-000002000000}"/>
    <cellStyle name="20% - Accent1 10 11" xfId="4749" xr:uid="{00000000-0005-0000-0000-000003000000}"/>
    <cellStyle name="20% - Accent1 10 12" xfId="4879" xr:uid="{00000000-0005-0000-0000-000004000000}"/>
    <cellStyle name="20% - Accent1 10 13" xfId="5009" xr:uid="{00000000-0005-0000-0000-000005000000}"/>
    <cellStyle name="20% - Accent1 10 14" xfId="5139" xr:uid="{00000000-0005-0000-0000-000006000000}"/>
    <cellStyle name="20% - Accent1 10 15" xfId="5269" xr:uid="{00000000-0005-0000-0000-000007000000}"/>
    <cellStyle name="20% - Accent1 10 16" xfId="5399" xr:uid="{00000000-0005-0000-0000-000008000000}"/>
    <cellStyle name="20% - Accent1 10 17" xfId="5529" xr:uid="{00000000-0005-0000-0000-000009000000}"/>
    <cellStyle name="20% - Accent1 10 18" xfId="5659" xr:uid="{00000000-0005-0000-0000-00000A000000}"/>
    <cellStyle name="20% - Accent1 10 19" xfId="5789" xr:uid="{00000000-0005-0000-0000-00000B000000}"/>
    <cellStyle name="20% - Accent1 10 2" xfId="3690" xr:uid="{00000000-0005-0000-0000-00000C000000}"/>
    <cellStyle name="20% - Accent1 10 2 2" xfId="9016" xr:uid="{00000000-0005-0000-0000-00000D000000}"/>
    <cellStyle name="20% - Accent1 10 20" xfId="5919" xr:uid="{00000000-0005-0000-0000-00000E000000}"/>
    <cellStyle name="20% - Accent1 10 21" xfId="6049" xr:uid="{00000000-0005-0000-0000-00000F000000}"/>
    <cellStyle name="20% - Accent1 10 22" xfId="6179" xr:uid="{00000000-0005-0000-0000-000010000000}"/>
    <cellStyle name="20% - Accent1 10 23" xfId="6309" xr:uid="{00000000-0005-0000-0000-000011000000}"/>
    <cellStyle name="20% - Accent1 10 24" xfId="6439" xr:uid="{00000000-0005-0000-0000-000012000000}"/>
    <cellStyle name="20% - Accent1 10 25" xfId="6570" xr:uid="{00000000-0005-0000-0000-000013000000}"/>
    <cellStyle name="20% - Accent1 10 26" xfId="6700" xr:uid="{00000000-0005-0000-0000-000014000000}"/>
    <cellStyle name="20% - Accent1 10 27" xfId="6830" xr:uid="{00000000-0005-0000-0000-000015000000}"/>
    <cellStyle name="20% - Accent1 10 28" xfId="6960" xr:uid="{00000000-0005-0000-0000-000016000000}"/>
    <cellStyle name="20% - Accent1 10 29" xfId="7090" xr:uid="{00000000-0005-0000-0000-000017000000}"/>
    <cellStyle name="20% - Accent1 10 3" xfId="3807" xr:uid="{00000000-0005-0000-0000-000018000000}"/>
    <cellStyle name="20% - Accent1 10 3 2" xfId="10270" xr:uid="{00000000-0005-0000-0000-000019000000}"/>
    <cellStyle name="20% - Accent1 10 30" xfId="7234" xr:uid="{00000000-0005-0000-0000-00001A000000}"/>
    <cellStyle name="20% - Accent1 10 31" xfId="7379" xr:uid="{00000000-0005-0000-0000-00001B000000}"/>
    <cellStyle name="20% - Accent1 10 32" xfId="7523" xr:uid="{00000000-0005-0000-0000-00001C000000}"/>
    <cellStyle name="20% - Accent1 10 33" xfId="7695" xr:uid="{00000000-0005-0000-0000-00001D000000}"/>
    <cellStyle name="20% - Accent1 10 34" xfId="7867" xr:uid="{00000000-0005-0000-0000-00001E000000}"/>
    <cellStyle name="20% - Accent1 10 35" xfId="8039" xr:uid="{00000000-0005-0000-0000-00001F000000}"/>
    <cellStyle name="20% - Accent1 10 36" xfId="8211" xr:uid="{00000000-0005-0000-0000-000020000000}"/>
    <cellStyle name="20% - Accent1 10 37" xfId="8383" xr:uid="{00000000-0005-0000-0000-000021000000}"/>
    <cellStyle name="20% - Accent1 10 38" xfId="8701" xr:uid="{00000000-0005-0000-0000-000022000000}"/>
    <cellStyle name="20% - Accent1 10 4" xfId="3923" xr:uid="{00000000-0005-0000-0000-000023000000}"/>
    <cellStyle name="20% - Accent1 10 5" xfId="4039" xr:uid="{00000000-0005-0000-0000-000024000000}"/>
    <cellStyle name="20% - Accent1 10 6" xfId="4155" xr:uid="{00000000-0005-0000-0000-000025000000}"/>
    <cellStyle name="20% - Accent1 10 7" xfId="4271" xr:uid="{00000000-0005-0000-0000-000026000000}"/>
    <cellStyle name="20% - Accent1 10 8" xfId="4387" xr:uid="{00000000-0005-0000-0000-000027000000}"/>
    <cellStyle name="20% - Accent1 10 9" xfId="4503" xr:uid="{00000000-0005-0000-0000-000028000000}"/>
    <cellStyle name="20% - Accent1 11" xfId="3704" xr:uid="{00000000-0005-0000-0000-000029000000}"/>
    <cellStyle name="20% - Accent1 11 10" xfId="4763" xr:uid="{00000000-0005-0000-0000-00002A000000}"/>
    <cellStyle name="20% - Accent1 11 11" xfId="4893" xr:uid="{00000000-0005-0000-0000-00002B000000}"/>
    <cellStyle name="20% - Accent1 11 12" xfId="5023" xr:uid="{00000000-0005-0000-0000-00002C000000}"/>
    <cellStyle name="20% - Accent1 11 13" xfId="5153" xr:uid="{00000000-0005-0000-0000-00002D000000}"/>
    <cellStyle name="20% - Accent1 11 14" xfId="5283" xr:uid="{00000000-0005-0000-0000-00002E000000}"/>
    <cellStyle name="20% - Accent1 11 15" xfId="5413" xr:uid="{00000000-0005-0000-0000-00002F000000}"/>
    <cellStyle name="20% - Accent1 11 16" xfId="5543" xr:uid="{00000000-0005-0000-0000-000030000000}"/>
    <cellStyle name="20% - Accent1 11 17" xfId="5673" xr:uid="{00000000-0005-0000-0000-000031000000}"/>
    <cellStyle name="20% - Accent1 11 18" xfId="5803" xr:uid="{00000000-0005-0000-0000-000032000000}"/>
    <cellStyle name="20% - Accent1 11 19" xfId="5933" xr:uid="{00000000-0005-0000-0000-000033000000}"/>
    <cellStyle name="20% - Accent1 11 2" xfId="3821" xr:uid="{00000000-0005-0000-0000-000034000000}"/>
    <cellStyle name="20% - Accent1 11 2 2" xfId="9030" xr:uid="{00000000-0005-0000-0000-000035000000}"/>
    <cellStyle name="20% - Accent1 11 20" xfId="6063" xr:uid="{00000000-0005-0000-0000-000036000000}"/>
    <cellStyle name="20% - Accent1 11 21" xfId="6193" xr:uid="{00000000-0005-0000-0000-000037000000}"/>
    <cellStyle name="20% - Accent1 11 22" xfId="6323" xr:uid="{00000000-0005-0000-0000-000038000000}"/>
    <cellStyle name="20% - Accent1 11 23" xfId="6453" xr:uid="{00000000-0005-0000-0000-000039000000}"/>
    <cellStyle name="20% - Accent1 11 24" xfId="6584" xr:uid="{00000000-0005-0000-0000-00003A000000}"/>
    <cellStyle name="20% - Accent1 11 25" xfId="6714" xr:uid="{00000000-0005-0000-0000-00003B000000}"/>
    <cellStyle name="20% - Accent1 11 26" xfId="6844" xr:uid="{00000000-0005-0000-0000-00003C000000}"/>
    <cellStyle name="20% - Accent1 11 27" xfId="6974" xr:uid="{00000000-0005-0000-0000-00003D000000}"/>
    <cellStyle name="20% - Accent1 11 28" xfId="7104" xr:uid="{00000000-0005-0000-0000-00003E000000}"/>
    <cellStyle name="20% - Accent1 11 29" xfId="7248" xr:uid="{00000000-0005-0000-0000-00003F000000}"/>
    <cellStyle name="20% - Accent1 11 3" xfId="3937" xr:uid="{00000000-0005-0000-0000-000040000000}"/>
    <cellStyle name="20% - Accent1 11 3 2" xfId="10284" xr:uid="{00000000-0005-0000-0000-000041000000}"/>
    <cellStyle name="20% - Accent1 11 30" xfId="7393" xr:uid="{00000000-0005-0000-0000-000042000000}"/>
    <cellStyle name="20% - Accent1 11 31" xfId="7537" xr:uid="{00000000-0005-0000-0000-000043000000}"/>
    <cellStyle name="20% - Accent1 11 32" xfId="7709" xr:uid="{00000000-0005-0000-0000-000044000000}"/>
    <cellStyle name="20% - Accent1 11 33" xfId="7881" xr:uid="{00000000-0005-0000-0000-000045000000}"/>
    <cellStyle name="20% - Accent1 11 34" xfId="8053" xr:uid="{00000000-0005-0000-0000-000046000000}"/>
    <cellStyle name="20% - Accent1 11 35" xfId="8225" xr:uid="{00000000-0005-0000-0000-000047000000}"/>
    <cellStyle name="20% - Accent1 11 36" xfId="8397" xr:uid="{00000000-0005-0000-0000-000048000000}"/>
    <cellStyle name="20% - Accent1 11 37" xfId="8715" xr:uid="{00000000-0005-0000-0000-000049000000}"/>
    <cellStyle name="20% - Accent1 11 4" xfId="4053" xr:uid="{00000000-0005-0000-0000-00004A000000}"/>
    <cellStyle name="20% - Accent1 11 5" xfId="4169" xr:uid="{00000000-0005-0000-0000-00004B000000}"/>
    <cellStyle name="20% - Accent1 11 6" xfId="4285" xr:uid="{00000000-0005-0000-0000-00004C000000}"/>
    <cellStyle name="20% - Accent1 11 7" xfId="4401" xr:uid="{00000000-0005-0000-0000-00004D000000}"/>
    <cellStyle name="20% - Accent1 11 8" xfId="4517" xr:uid="{00000000-0005-0000-0000-00004E000000}"/>
    <cellStyle name="20% - Accent1 11 9" xfId="4633" xr:uid="{00000000-0005-0000-0000-00004F000000}"/>
    <cellStyle name="20% - Accent1 12" xfId="4647" xr:uid="{00000000-0005-0000-0000-000050000000}"/>
    <cellStyle name="20% - Accent1 12 10" xfId="5817" xr:uid="{00000000-0005-0000-0000-000051000000}"/>
    <cellStyle name="20% - Accent1 12 11" xfId="5947" xr:uid="{00000000-0005-0000-0000-000052000000}"/>
    <cellStyle name="20% - Accent1 12 12" xfId="6077" xr:uid="{00000000-0005-0000-0000-000053000000}"/>
    <cellStyle name="20% - Accent1 12 13" xfId="6207" xr:uid="{00000000-0005-0000-0000-000054000000}"/>
    <cellStyle name="20% - Accent1 12 14" xfId="6337" xr:uid="{00000000-0005-0000-0000-000055000000}"/>
    <cellStyle name="20% - Accent1 12 15" xfId="6467" xr:uid="{00000000-0005-0000-0000-000056000000}"/>
    <cellStyle name="20% - Accent1 12 16" xfId="6598" xr:uid="{00000000-0005-0000-0000-000057000000}"/>
    <cellStyle name="20% - Accent1 12 17" xfId="6728" xr:uid="{00000000-0005-0000-0000-000058000000}"/>
    <cellStyle name="20% - Accent1 12 18" xfId="6858" xr:uid="{00000000-0005-0000-0000-000059000000}"/>
    <cellStyle name="20% - Accent1 12 19" xfId="6988" xr:uid="{00000000-0005-0000-0000-00005A000000}"/>
    <cellStyle name="20% - Accent1 12 2" xfId="4777" xr:uid="{00000000-0005-0000-0000-00005B000000}"/>
    <cellStyle name="20% - Accent1 12 2 2" xfId="9044" xr:uid="{00000000-0005-0000-0000-00005C000000}"/>
    <cellStyle name="20% - Accent1 12 20" xfId="7118" xr:uid="{00000000-0005-0000-0000-00005D000000}"/>
    <cellStyle name="20% - Accent1 12 21" xfId="7262" xr:uid="{00000000-0005-0000-0000-00005E000000}"/>
    <cellStyle name="20% - Accent1 12 22" xfId="7407" xr:uid="{00000000-0005-0000-0000-00005F000000}"/>
    <cellStyle name="20% - Accent1 12 23" xfId="7551" xr:uid="{00000000-0005-0000-0000-000060000000}"/>
    <cellStyle name="20% - Accent1 12 24" xfId="7723" xr:uid="{00000000-0005-0000-0000-000061000000}"/>
    <cellStyle name="20% - Accent1 12 25" xfId="7895" xr:uid="{00000000-0005-0000-0000-000062000000}"/>
    <cellStyle name="20% - Accent1 12 26" xfId="8067" xr:uid="{00000000-0005-0000-0000-000063000000}"/>
    <cellStyle name="20% - Accent1 12 27" xfId="8239" xr:uid="{00000000-0005-0000-0000-000064000000}"/>
    <cellStyle name="20% - Accent1 12 28" xfId="8411" xr:uid="{00000000-0005-0000-0000-000065000000}"/>
    <cellStyle name="20% - Accent1 12 29" xfId="8729" xr:uid="{00000000-0005-0000-0000-000066000000}"/>
    <cellStyle name="20% - Accent1 12 3" xfId="4907" xr:uid="{00000000-0005-0000-0000-000067000000}"/>
    <cellStyle name="20% - Accent1 12 3 2" xfId="10298" xr:uid="{00000000-0005-0000-0000-000068000000}"/>
    <cellStyle name="20% - Accent1 12 4" xfId="5037" xr:uid="{00000000-0005-0000-0000-000069000000}"/>
    <cellStyle name="20% - Accent1 12 5" xfId="5167" xr:uid="{00000000-0005-0000-0000-00006A000000}"/>
    <cellStyle name="20% - Accent1 12 6" xfId="5297" xr:uid="{00000000-0005-0000-0000-00006B000000}"/>
    <cellStyle name="20% - Accent1 12 7" xfId="5427" xr:uid="{00000000-0005-0000-0000-00006C000000}"/>
    <cellStyle name="20% - Accent1 12 8" xfId="5557" xr:uid="{00000000-0005-0000-0000-00006D000000}"/>
    <cellStyle name="20% - Accent1 12 9" xfId="5687" xr:uid="{00000000-0005-0000-0000-00006E000000}"/>
    <cellStyle name="20% - Accent1 13" xfId="7132" xr:uid="{00000000-0005-0000-0000-00006F000000}"/>
    <cellStyle name="20% - Accent1 13 10" xfId="8743" xr:uid="{00000000-0005-0000-0000-000070000000}"/>
    <cellStyle name="20% - Accent1 13 2" xfId="7276" xr:uid="{00000000-0005-0000-0000-000071000000}"/>
    <cellStyle name="20% - Accent1 13 2 2" xfId="9058" xr:uid="{00000000-0005-0000-0000-000072000000}"/>
    <cellStyle name="20% - Accent1 13 3" xfId="7421" xr:uid="{00000000-0005-0000-0000-000073000000}"/>
    <cellStyle name="20% - Accent1 13 3 2" xfId="10312" xr:uid="{00000000-0005-0000-0000-000074000000}"/>
    <cellStyle name="20% - Accent1 13 4" xfId="7565" xr:uid="{00000000-0005-0000-0000-000075000000}"/>
    <cellStyle name="20% - Accent1 13 5" xfId="7737" xr:uid="{00000000-0005-0000-0000-000076000000}"/>
    <cellStyle name="20% - Accent1 13 6" xfId="7909" xr:uid="{00000000-0005-0000-0000-000077000000}"/>
    <cellStyle name="20% - Accent1 13 7" xfId="8081" xr:uid="{00000000-0005-0000-0000-000078000000}"/>
    <cellStyle name="20% - Accent1 13 8" xfId="8253" xr:uid="{00000000-0005-0000-0000-000079000000}"/>
    <cellStyle name="20% - Accent1 13 9" xfId="8425" xr:uid="{00000000-0005-0000-0000-00007A000000}"/>
    <cellStyle name="20% - Accent1 14" xfId="7579" xr:uid="{00000000-0005-0000-0000-00007B000000}"/>
    <cellStyle name="20% - Accent1 14 2" xfId="7751" xr:uid="{00000000-0005-0000-0000-00007C000000}"/>
    <cellStyle name="20% - Accent1 14 2 2" xfId="9073" xr:uid="{00000000-0005-0000-0000-00007D000000}"/>
    <cellStyle name="20% - Accent1 14 3" xfId="7923" xr:uid="{00000000-0005-0000-0000-00007E000000}"/>
    <cellStyle name="20% - Accent1 14 3 2" xfId="10326" xr:uid="{00000000-0005-0000-0000-00007F000000}"/>
    <cellStyle name="20% - Accent1 14 4" xfId="8095" xr:uid="{00000000-0005-0000-0000-000080000000}"/>
    <cellStyle name="20% - Accent1 14 5" xfId="8267" xr:uid="{00000000-0005-0000-0000-000081000000}"/>
    <cellStyle name="20% - Accent1 14 6" xfId="8439" xr:uid="{00000000-0005-0000-0000-000082000000}"/>
    <cellStyle name="20% - Accent1 14 7" xfId="8758" xr:uid="{00000000-0005-0000-0000-000083000000}"/>
    <cellStyle name="20% - Accent1 15" xfId="7593" xr:uid="{00000000-0005-0000-0000-000084000000}"/>
    <cellStyle name="20% - Accent1 15 2" xfId="7765" xr:uid="{00000000-0005-0000-0000-000085000000}"/>
    <cellStyle name="20% - Accent1 15 2 2" xfId="9087" xr:uid="{00000000-0005-0000-0000-000086000000}"/>
    <cellStyle name="20% - Accent1 15 3" xfId="7937" xr:uid="{00000000-0005-0000-0000-000087000000}"/>
    <cellStyle name="20% - Accent1 15 3 2" xfId="10340" xr:uid="{00000000-0005-0000-0000-000088000000}"/>
    <cellStyle name="20% - Accent1 15 4" xfId="8109" xr:uid="{00000000-0005-0000-0000-000089000000}"/>
    <cellStyle name="20% - Accent1 15 5" xfId="8281" xr:uid="{00000000-0005-0000-0000-00008A000000}"/>
    <cellStyle name="20% - Accent1 15 6" xfId="8453" xr:uid="{00000000-0005-0000-0000-00008B000000}"/>
    <cellStyle name="20% - Accent1 15 7" xfId="8772" xr:uid="{00000000-0005-0000-0000-00008C000000}"/>
    <cellStyle name="20% - Accent1 16" xfId="8785" xr:uid="{00000000-0005-0000-0000-00008D000000}"/>
    <cellStyle name="20% - Accent1 17" xfId="8466" xr:uid="{00000000-0005-0000-0000-00008E000000}"/>
    <cellStyle name="20% - Accent1 17 2" xfId="9116" xr:uid="{00000000-0005-0000-0000-00008F000000}"/>
    <cellStyle name="20% - Accent1 18" xfId="9142" xr:uid="{00000000-0005-0000-0000-000090000000}"/>
    <cellStyle name="20% - Accent1 18 10" xfId="9807" xr:uid="{00000000-0005-0000-0000-000091000000}"/>
    <cellStyle name="20% - Accent1 18 10 2" xfId="36260" xr:uid="{00000000-0005-0000-0000-000092000000}"/>
    <cellStyle name="20% - Accent1 18 11" xfId="9878" xr:uid="{00000000-0005-0000-0000-000093000000}"/>
    <cellStyle name="20% - Accent1 18 12" xfId="9949" xr:uid="{00000000-0005-0000-0000-000094000000}"/>
    <cellStyle name="20% - Accent1 18 13" xfId="10476" xr:uid="{00000000-0005-0000-0000-000095000000}"/>
    <cellStyle name="20% - Accent1 18 14" xfId="10734" xr:uid="{00000000-0005-0000-0000-000096000000}"/>
    <cellStyle name="20% - Accent1 18 15" xfId="10988" xr:uid="{00000000-0005-0000-0000-000097000000}"/>
    <cellStyle name="20% - Accent1 18 16" xfId="11242" xr:uid="{00000000-0005-0000-0000-000098000000}"/>
    <cellStyle name="20% - Accent1 18 17" xfId="11502" xr:uid="{00000000-0005-0000-0000-000099000000}"/>
    <cellStyle name="20% - Accent1 18 18" xfId="11756" xr:uid="{00000000-0005-0000-0000-00009A000000}"/>
    <cellStyle name="20% - Accent1 18 19" xfId="12034" xr:uid="{00000000-0005-0000-0000-00009B000000}"/>
    <cellStyle name="20% - Accent1 18 2" xfId="9218" xr:uid="{00000000-0005-0000-0000-00009C000000}"/>
    <cellStyle name="20% - Accent1 18 2 10" xfId="12446" xr:uid="{00000000-0005-0000-0000-00009D000000}"/>
    <cellStyle name="20% - Accent1 18 2 11" xfId="12728" xr:uid="{00000000-0005-0000-0000-00009E000000}"/>
    <cellStyle name="20% - Accent1 18 2 12" xfId="13351" xr:uid="{00000000-0005-0000-0000-00009F000000}"/>
    <cellStyle name="20% - Accent1 18 2 13" xfId="13958" xr:uid="{00000000-0005-0000-0000-0000A0000000}"/>
    <cellStyle name="20% - Accent1 18 2 14" xfId="14564" xr:uid="{00000000-0005-0000-0000-0000A1000000}"/>
    <cellStyle name="20% - Accent1 18 2 15" xfId="15170" xr:uid="{00000000-0005-0000-0000-0000A2000000}"/>
    <cellStyle name="20% - Accent1 18 2 16" xfId="17418" xr:uid="{00000000-0005-0000-0000-0000A3000000}"/>
    <cellStyle name="20% - Accent1 18 2 17" xfId="21893" xr:uid="{00000000-0005-0000-0000-0000A4000000}"/>
    <cellStyle name="20% - Accent1 18 2 18" xfId="26610" xr:uid="{00000000-0005-0000-0000-0000A5000000}"/>
    <cellStyle name="20% - Accent1 18 2 19" xfId="31323" xr:uid="{00000000-0005-0000-0000-0000A6000000}"/>
    <cellStyle name="20% - Accent1 18 2 2" xfId="10357" xr:uid="{00000000-0005-0000-0000-0000A7000000}"/>
    <cellStyle name="20% - Accent1 18 2 2 10" xfId="31619" xr:uid="{00000000-0005-0000-0000-0000A8000000}"/>
    <cellStyle name="20% - Accent1 18 2 2 2" xfId="13066" xr:uid="{00000000-0005-0000-0000-0000A9000000}"/>
    <cellStyle name="20% - Accent1 18 2 2 2 2" xfId="16657" xr:uid="{00000000-0005-0000-0000-0000AA000000}"/>
    <cellStyle name="20% - Accent1 18 2 2 2 2 2" xfId="21119" xr:uid="{00000000-0005-0000-0000-0000AB000000}"/>
    <cellStyle name="20% - Accent1 18 2 2 2 2 3" xfId="25551" xr:uid="{00000000-0005-0000-0000-0000AC000000}"/>
    <cellStyle name="20% - Accent1 18 2 2 2 2 4" xfId="30268" xr:uid="{00000000-0005-0000-0000-0000AD000000}"/>
    <cellStyle name="20% - Accent1 18 2 2 2 2 5" xfId="34981" xr:uid="{00000000-0005-0000-0000-0000AE000000}"/>
    <cellStyle name="20% - Accent1 18 2 2 2 3" xfId="18860" xr:uid="{00000000-0005-0000-0000-0000AF000000}"/>
    <cellStyle name="20% - Accent1 18 2 2 2 4" xfId="23335" xr:uid="{00000000-0005-0000-0000-0000B0000000}"/>
    <cellStyle name="20% - Accent1 18 2 2 2 5" xfId="28052" xr:uid="{00000000-0005-0000-0000-0000B1000000}"/>
    <cellStyle name="20% - Accent1 18 2 2 2 6" xfId="32765" xr:uid="{00000000-0005-0000-0000-0000B2000000}"/>
    <cellStyle name="20% - Accent1 18 2 2 3" xfId="13648" xr:uid="{00000000-0005-0000-0000-0000B3000000}"/>
    <cellStyle name="20% - Accent1 18 2 2 3 2" xfId="19973" xr:uid="{00000000-0005-0000-0000-0000B4000000}"/>
    <cellStyle name="20% - Accent1 18 2 2 3 3" xfId="24405" xr:uid="{00000000-0005-0000-0000-0000B5000000}"/>
    <cellStyle name="20% - Accent1 18 2 2 3 4" xfId="29122" xr:uid="{00000000-0005-0000-0000-0000B6000000}"/>
    <cellStyle name="20% - Accent1 18 2 2 3 5" xfId="33835" xr:uid="{00000000-0005-0000-0000-0000B7000000}"/>
    <cellStyle name="20% - Accent1 18 2 2 4" xfId="14254" xr:uid="{00000000-0005-0000-0000-0000B8000000}"/>
    <cellStyle name="20% - Accent1 18 2 2 5" xfId="14860" xr:uid="{00000000-0005-0000-0000-0000B9000000}"/>
    <cellStyle name="20% - Accent1 18 2 2 6" xfId="15466" xr:uid="{00000000-0005-0000-0000-0000BA000000}"/>
    <cellStyle name="20% - Accent1 18 2 2 7" xfId="17714" xr:uid="{00000000-0005-0000-0000-0000BB000000}"/>
    <cellStyle name="20% - Accent1 18 2 2 8" xfId="22189" xr:uid="{00000000-0005-0000-0000-0000BC000000}"/>
    <cellStyle name="20% - Accent1 18 2 2 9" xfId="26906" xr:uid="{00000000-0005-0000-0000-0000BD000000}"/>
    <cellStyle name="20% - Accent1 18 2 3" xfId="10617" xr:uid="{00000000-0005-0000-0000-0000BE000000}"/>
    <cellStyle name="20% - Accent1 18 2 3 2" xfId="16439" xr:uid="{00000000-0005-0000-0000-0000BF000000}"/>
    <cellStyle name="20% - Accent1 18 2 3 2 2" xfId="20901" xr:uid="{00000000-0005-0000-0000-0000C0000000}"/>
    <cellStyle name="20% - Accent1 18 2 3 2 3" xfId="25333" xr:uid="{00000000-0005-0000-0000-0000C1000000}"/>
    <cellStyle name="20% - Accent1 18 2 3 2 4" xfId="30050" xr:uid="{00000000-0005-0000-0000-0000C2000000}"/>
    <cellStyle name="20% - Accent1 18 2 3 2 5" xfId="34763" xr:uid="{00000000-0005-0000-0000-0000C3000000}"/>
    <cellStyle name="20% - Accent1 18 2 3 3" xfId="18642" xr:uid="{00000000-0005-0000-0000-0000C4000000}"/>
    <cellStyle name="20% - Accent1 18 2 3 4" xfId="23117" xr:uid="{00000000-0005-0000-0000-0000C5000000}"/>
    <cellStyle name="20% - Accent1 18 2 3 5" xfId="27834" xr:uid="{00000000-0005-0000-0000-0000C6000000}"/>
    <cellStyle name="20% - Accent1 18 2 3 6" xfId="32547" xr:uid="{00000000-0005-0000-0000-0000C7000000}"/>
    <cellStyle name="20% - Accent1 18 2 4" xfId="10875" xr:uid="{00000000-0005-0000-0000-0000C8000000}"/>
    <cellStyle name="20% - Accent1 18 2 4 2" xfId="19677" xr:uid="{00000000-0005-0000-0000-0000C9000000}"/>
    <cellStyle name="20% - Accent1 18 2 4 3" xfId="24109" xr:uid="{00000000-0005-0000-0000-0000CA000000}"/>
    <cellStyle name="20% - Accent1 18 2 4 4" xfId="28826" xr:uid="{00000000-0005-0000-0000-0000CB000000}"/>
    <cellStyle name="20% - Accent1 18 2 4 5" xfId="33539" xr:uid="{00000000-0005-0000-0000-0000CC000000}"/>
    <cellStyle name="20% - Accent1 18 2 5" xfId="11129" xr:uid="{00000000-0005-0000-0000-0000CD000000}"/>
    <cellStyle name="20% - Accent1 18 2 6" xfId="11383" xr:uid="{00000000-0005-0000-0000-0000CE000000}"/>
    <cellStyle name="20% - Accent1 18 2 7" xfId="11643" xr:uid="{00000000-0005-0000-0000-0000CF000000}"/>
    <cellStyle name="20% - Accent1 18 2 8" xfId="11905" xr:uid="{00000000-0005-0000-0000-0000D0000000}"/>
    <cellStyle name="20% - Accent1 18 2 9" xfId="12175" xr:uid="{00000000-0005-0000-0000-0000D1000000}"/>
    <cellStyle name="20% - Accent1 18 20" xfId="12305" xr:uid="{00000000-0005-0000-0000-0000D2000000}"/>
    <cellStyle name="20% - Accent1 18 21" xfId="12587" xr:uid="{00000000-0005-0000-0000-0000D3000000}"/>
    <cellStyle name="20% - Accent1 18 22" xfId="13210" xr:uid="{00000000-0005-0000-0000-0000D4000000}"/>
    <cellStyle name="20% - Accent1 18 23" xfId="13817" xr:uid="{00000000-0005-0000-0000-0000D5000000}"/>
    <cellStyle name="20% - Accent1 18 24" xfId="14423" xr:uid="{00000000-0005-0000-0000-0000D6000000}"/>
    <cellStyle name="20% - Accent1 18 25" xfId="15029" xr:uid="{00000000-0005-0000-0000-0000D7000000}"/>
    <cellStyle name="20% - Accent1 18 26" xfId="17277" xr:uid="{00000000-0005-0000-0000-0000D8000000}"/>
    <cellStyle name="20% - Accent1 18 27" xfId="21752" xr:uid="{00000000-0005-0000-0000-0000D9000000}"/>
    <cellStyle name="20% - Accent1 18 28" xfId="26469" xr:uid="{00000000-0005-0000-0000-0000DA000000}"/>
    <cellStyle name="20% - Accent1 18 29" xfId="31182" xr:uid="{00000000-0005-0000-0000-0000DB000000}"/>
    <cellStyle name="20% - Accent1 18 3" xfId="9300" xr:uid="{00000000-0005-0000-0000-0000DC000000}"/>
    <cellStyle name="20% - Accent1 18 3 10" xfId="31478" xr:uid="{00000000-0005-0000-0000-0000DD000000}"/>
    <cellStyle name="20% - Accent1 18 3 2" xfId="12925" xr:uid="{00000000-0005-0000-0000-0000DE000000}"/>
    <cellStyle name="20% - Accent1 18 3 2 2" xfId="16516" xr:uid="{00000000-0005-0000-0000-0000DF000000}"/>
    <cellStyle name="20% - Accent1 18 3 2 2 2" xfId="20978" xr:uid="{00000000-0005-0000-0000-0000E0000000}"/>
    <cellStyle name="20% - Accent1 18 3 2 2 3" xfId="25410" xr:uid="{00000000-0005-0000-0000-0000E1000000}"/>
    <cellStyle name="20% - Accent1 18 3 2 2 4" xfId="30127" xr:uid="{00000000-0005-0000-0000-0000E2000000}"/>
    <cellStyle name="20% - Accent1 18 3 2 2 5" xfId="34840" xr:uid="{00000000-0005-0000-0000-0000E3000000}"/>
    <cellStyle name="20% - Accent1 18 3 2 3" xfId="18719" xr:uid="{00000000-0005-0000-0000-0000E4000000}"/>
    <cellStyle name="20% - Accent1 18 3 2 4" xfId="23194" xr:uid="{00000000-0005-0000-0000-0000E5000000}"/>
    <cellStyle name="20% - Accent1 18 3 2 5" xfId="27911" xr:uid="{00000000-0005-0000-0000-0000E6000000}"/>
    <cellStyle name="20% - Accent1 18 3 2 6" xfId="32624" xr:uid="{00000000-0005-0000-0000-0000E7000000}"/>
    <cellStyle name="20% - Accent1 18 3 3" xfId="13507" xr:uid="{00000000-0005-0000-0000-0000E8000000}"/>
    <cellStyle name="20% - Accent1 18 3 3 2" xfId="19832" xr:uid="{00000000-0005-0000-0000-0000E9000000}"/>
    <cellStyle name="20% - Accent1 18 3 3 3" xfId="24264" xr:uid="{00000000-0005-0000-0000-0000EA000000}"/>
    <cellStyle name="20% - Accent1 18 3 3 4" xfId="28981" xr:uid="{00000000-0005-0000-0000-0000EB000000}"/>
    <cellStyle name="20% - Accent1 18 3 3 5" xfId="33694" xr:uid="{00000000-0005-0000-0000-0000EC000000}"/>
    <cellStyle name="20% - Accent1 18 3 4" xfId="14113" xr:uid="{00000000-0005-0000-0000-0000ED000000}"/>
    <cellStyle name="20% - Accent1 18 3 5" xfId="14719" xr:uid="{00000000-0005-0000-0000-0000EE000000}"/>
    <cellStyle name="20% - Accent1 18 3 6" xfId="15325" xr:uid="{00000000-0005-0000-0000-0000EF000000}"/>
    <cellStyle name="20% - Accent1 18 3 7" xfId="17573" xr:uid="{00000000-0005-0000-0000-0000F0000000}"/>
    <cellStyle name="20% - Accent1 18 3 8" xfId="22048" xr:uid="{00000000-0005-0000-0000-0000F1000000}"/>
    <cellStyle name="20% - Accent1 18 3 9" xfId="26765" xr:uid="{00000000-0005-0000-0000-0000F2000000}"/>
    <cellStyle name="20% - Accent1 18 4" xfId="9371" xr:uid="{00000000-0005-0000-0000-0000F3000000}"/>
    <cellStyle name="20% - Accent1 18 4 2" xfId="16896" xr:uid="{00000000-0005-0000-0000-0000F4000000}"/>
    <cellStyle name="20% - Accent1 18 4 2 2" xfId="21358" xr:uid="{00000000-0005-0000-0000-0000F5000000}"/>
    <cellStyle name="20% - Accent1 18 4 2 2 2" xfId="25790" xr:uid="{00000000-0005-0000-0000-0000F6000000}"/>
    <cellStyle name="20% - Accent1 18 4 2 2 3" xfId="30507" xr:uid="{00000000-0005-0000-0000-0000F7000000}"/>
    <cellStyle name="20% - Accent1 18 4 2 2 4" xfId="35220" xr:uid="{00000000-0005-0000-0000-0000F8000000}"/>
    <cellStyle name="20% - Accent1 18 4 2 3" xfId="19099" xr:uid="{00000000-0005-0000-0000-0000F9000000}"/>
    <cellStyle name="20% - Accent1 18 4 2 4" xfId="23574" xr:uid="{00000000-0005-0000-0000-0000FA000000}"/>
    <cellStyle name="20% - Accent1 18 4 2 5" xfId="28291" xr:uid="{00000000-0005-0000-0000-0000FB000000}"/>
    <cellStyle name="20% - Accent1 18 4 2 6" xfId="33004" xr:uid="{00000000-0005-0000-0000-0000FC000000}"/>
    <cellStyle name="20% - Accent1 18 4 3" xfId="15705" xr:uid="{00000000-0005-0000-0000-0000FD000000}"/>
    <cellStyle name="20% - Accent1 18 4 3 2" xfId="20212" xr:uid="{00000000-0005-0000-0000-0000FE000000}"/>
    <cellStyle name="20% - Accent1 18 4 3 3" xfId="24644" xr:uid="{00000000-0005-0000-0000-0000FF000000}"/>
    <cellStyle name="20% - Accent1 18 4 3 4" xfId="29361" xr:uid="{00000000-0005-0000-0000-000000010000}"/>
    <cellStyle name="20% - Accent1 18 4 3 5" xfId="34074" xr:uid="{00000000-0005-0000-0000-000001010000}"/>
    <cellStyle name="20% - Accent1 18 4 4" xfId="17953" xr:uid="{00000000-0005-0000-0000-000002010000}"/>
    <cellStyle name="20% - Accent1 18 4 5" xfId="22428" xr:uid="{00000000-0005-0000-0000-000003010000}"/>
    <cellStyle name="20% - Accent1 18 4 6" xfId="27145" xr:uid="{00000000-0005-0000-0000-000004010000}"/>
    <cellStyle name="20% - Accent1 18 4 7" xfId="31858" xr:uid="{00000000-0005-0000-0000-000005010000}"/>
    <cellStyle name="20% - Accent1 18 5" xfId="9445" xr:uid="{00000000-0005-0000-0000-000006010000}"/>
    <cellStyle name="20% - Accent1 18 5 2" xfId="17108" xr:uid="{00000000-0005-0000-0000-000007010000}"/>
    <cellStyle name="20% - Accent1 18 5 2 2" xfId="21569" xr:uid="{00000000-0005-0000-0000-000008010000}"/>
    <cellStyle name="20% - Accent1 18 5 2 2 2" xfId="26001" xr:uid="{00000000-0005-0000-0000-000009010000}"/>
    <cellStyle name="20% - Accent1 18 5 2 2 3" xfId="30718" xr:uid="{00000000-0005-0000-0000-00000A010000}"/>
    <cellStyle name="20% - Accent1 18 5 2 2 4" xfId="35431" xr:uid="{00000000-0005-0000-0000-00000B010000}"/>
    <cellStyle name="20% - Accent1 18 5 2 3" xfId="19310" xr:uid="{00000000-0005-0000-0000-00000C010000}"/>
    <cellStyle name="20% - Accent1 18 5 2 4" xfId="23785" xr:uid="{00000000-0005-0000-0000-00000D010000}"/>
    <cellStyle name="20% - Accent1 18 5 2 5" xfId="28502" xr:uid="{00000000-0005-0000-0000-00000E010000}"/>
    <cellStyle name="20% - Accent1 18 5 2 6" xfId="33215" xr:uid="{00000000-0005-0000-0000-00000F010000}"/>
    <cellStyle name="20% - Accent1 18 5 3" xfId="15918" xr:uid="{00000000-0005-0000-0000-000010010000}"/>
    <cellStyle name="20% - Accent1 18 5 3 2" xfId="20423" xr:uid="{00000000-0005-0000-0000-000011010000}"/>
    <cellStyle name="20% - Accent1 18 5 3 3" xfId="24855" xr:uid="{00000000-0005-0000-0000-000012010000}"/>
    <cellStyle name="20% - Accent1 18 5 3 4" xfId="29572" xr:uid="{00000000-0005-0000-0000-000013010000}"/>
    <cellStyle name="20% - Accent1 18 5 3 5" xfId="34285" xr:uid="{00000000-0005-0000-0000-000014010000}"/>
    <cellStyle name="20% - Accent1 18 5 4" xfId="18164" xr:uid="{00000000-0005-0000-0000-000015010000}"/>
    <cellStyle name="20% - Accent1 18 5 5" xfId="22639" xr:uid="{00000000-0005-0000-0000-000016010000}"/>
    <cellStyle name="20% - Accent1 18 5 6" xfId="27356" xr:uid="{00000000-0005-0000-0000-000017010000}"/>
    <cellStyle name="20% - Accent1 18 5 7" xfId="32069" xr:uid="{00000000-0005-0000-0000-000018010000}"/>
    <cellStyle name="20% - Accent1 18 6" xfId="9516" xr:uid="{00000000-0005-0000-0000-000019010000}"/>
    <cellStyle name="20% - Accent1 18 6 2" xfId="16199" xr:uid="{00000000-0005-0000-0000-00001A010000}"/>
    <cellStyle name="20% - Accent1 18 6 2 2" xfId="20662" xr:uid="{00000000-0005-0000-0000-00001B010000}"/>
    <cellStyle name="20% - Accent1 18 6 2 3" xfId="25094" xr:uid="{00000000-0005-0000-0000-00001C010000}"/>
    <cellStyle name="20% - Accent1 18 6 2 4" xfId="29811" xr:uid="{00000000-0005-0000-0000-00001D010000}"/>
    <cellStyle name="20% - Accent1 18 6 2 5" xfId="34524" xr:uid="{00000000-0005-0000-0000-00001E010000}"/>
    <cellStyle name="20% - Accent1 18 6 3" xfId="18403" xr:uid="{00000000-0005-0000-0000-00001F010000}"/>
    <cellStyle name="20% - Accent1 18 6 4" xfId="22878" xr:uid="{00000000-0005-0000-0000-000020010000}"/>
    <cellStyle name="20% - Accent1 18 6 5" xfId="27595" xr:uid="{00000000-0005-0000-0000-000021010000}"/>
    <cellStyle name="20% - Accent1 18 6 6" xfId="32308" xr:uid="{00000000-0005-0000-0000-000022010000}"/>
    <cellStyle name="20% - Accent1 18 7" xfId="9587" xr:uid="{00000000-0005-0000-0000-000023010000}"/>
    <cellStyle name="20% - Accent1 18 7 2" xfId="19536" xr:uid="{00000000-0005-0000-0000-000024010000}"/>
    <cellStyle name="20% - Accent1 18 7 3" xfId="23968" xr:uid="{00000000-0005-0000-0000-000025010000}"/>
    <cellStyle name="20% - Accent1 18 7 4" xfId="28685" xr:uid="{00000000-0005-0000-0000-000026010000}"/>
    <cellStyle name="20% - Accent1 18 7 5" xfId="33398" xr:uid="{00000000-0005-0000-0000-000027010000}"/>
    <cellStyle name="20% - Accent1 18 8" xfId="9658" xr:uid="{00000000-0005-0000-0000-000028010000}"/>
    <cellStyle name="20% - Accent1 18 8 2" xfId="26272" xr:uid="{00000000-0005-0000-0000-000029010000}"/>
    <cellStyle name="20% - Accent1 18 8 3" xfId="30985" xr:uid="{00000000-0005-0000-0000-00002A010000}"/>
    <cellStyle name="20% - Accent1 18 8 4" xfId="35698" xr:uid="{00000000-0005-0000-0000-00002B010000}"/>
    <cellStyle name="20% - Accent1 18 9" xfId="9736" xr:uid="{00000000-0005-0000-0000-00002C010000}"/>
    <cellStyle name="20% - Accent1 18 9 2" xfId="35965" xr:uid="{00000000-0005-0000-0000-00002D010000}"/>
    <cellStyle name="20% - Accent1 19" xfId="9167" xr:uid="{00000000-0005-0000-0000-00002E010000}"/>
    <cellStyle name="20% - Accent1 19 10" xfId="9821" xr:uid="{00000000-0005-0000-0000-00002F010000}"/>
    <cellStyle name="20% - Accent1 19 10 2" xfId="36274" xr:uid="{00000000-0005-0000-0000-000030010000}"/>
    <cellStyle name="20% - Accent1 19 11" xfId="9892" xr:uid="{00000000-0005-0000-0000-000031010000}"/>
    <cellStyle name="20% - Accent1 19 12" xfId="9963" xr:uid="{00000000-0005-0000-0000-000032010000}"/>
    <cellStyle name="20% - Accent1 19 13" xfId="10490" xr:uid="{00000000-0005-0000-0000-000033010000}"/>
    <cellStyle name="20% - Accent1 19 14" xfId="10748" xr:uid="{00000000-0005-0000-0000-000034010000}"/>
    <cellStyle name="20% - Accent1 19 15" xfId="11002" xr:uid="{00000000-0005-0000-0000-000035010000}"/>
    <cellStyle name="20% - Accent1 19 16" xfId="11256" xr:uid="{00000000-0005-0000-0000-000036010000}"/>
    <cellStyle name="20% - Accent1 19 17" xfId="11516" xr:uid="{00000000-0005-0000-0000-000037010000}"/>
    <cellStyle name="20% - Accent1 19 18" xfId="11770" xr:uid="{00000000-0005-0000-0000-000038010000}"/>
    <cellStyle name="20% - Accent1 19 19" xfId="12048" xr:uid="{00000000-0005-0000-0000-000039010000}"/>
    <cellStyle name="20% - Accent1 19 2" xfId="9232" xr:uid="{00000000-0005-0000-0000-00003A010000}"/>
    <cellStyle name="20% - Accent1 19 2 10" xfId="12460" xr:uid="{00000000-0005-0000-0000-00003B010000}"/>
    <cellStyle name="20% - Accent1 19 2 11" xfId="12742" xr:uid="{00000000-0005-0000-0000-00003C010000}"/>
    <cellStyle name="20% - Accent1 19 2 12" xfId="13365" xr:uid="{00000000-0005-0000-0000-00003D010000}"/>
    <cellStyle name="20% - Accent1 19 2 13" xfId="13972" xr:uid="{00000000-0005-0000-0000-00003E010000}"/>
    <cellStyle name="20% - Accent1 19 2 14" xfId="14578" xr:uid="{00000000-0005-0000-0000-00003F010000}"/>
    <cellStyle name="20% - Accent1 19 2 15" xfId="15184" xr:uid="{00000000-0005-0000-0000-000040010000}"/>
    <cellStyle name="20% - Accent1 19 2 16" xfId="17432" xr:uid="{00000000-0005-0000-0000-000041010000}"/>
    <cellStyle name="20% - Accent1 19 2 17" xfId="21907" xr:uid="{00000000-0005-0000-0000-000042010000}"/>
    <cellStyle name="20% - Accent1 19 2 18" xfId="26624" xr:uid="{00000000-0005-0000-0000-000043010000}"/>
    <cellStyle name="20% - Accent1 19 2 19" xfId="31337" xr:uid="{00000000-0005-0000-0000-000044010000}"/>
    <cellStyle name="20% - Accent1 19 2 2" xfId="10371" xr:uid="{00000000-0005-0000-0000-000045010000}"/>
    <cellStyle name="20% - Accent1 19 2 2 10" xfId="31633" xr:uid="{00000000-0005-0000-0000-000046010000}"/>
    <cellStyle name="20% - Accent1 19 2 2 2" xfId="13080" xr:uid="{00000000-0005-0000-0000-000047010000}"/>
    <cellStyle name="20% - Accent1 19 2 2 2 2" xfId="16671" xr:uid="{00000000-0005-0000-0000-000048010000}"/>
    <cellStyle name="20% - Accent1 19 2 2 2 2 2" xfId="21133" xr:uid="{00000000-0005-0000-0000-000049010000}"/>
    <cellStyle name="20% - Accent1 19 2 2 2 2 3" xfId="25565" xr:uid="{00000000-0005-0000-0000-00004A010000}"/>
    <cellStyle name="20% - Accent1 19 2 2 2 2 4" xfId="30282" xr:uid="{00000000-0005-0000-0000-00004B010000}"/>
    <cellStyle name="20% - Accent1 19 2 2 2 2 5" xfId="34995" xr:uid="{00000000-0005-0000-0000-00004C010000}"/>
    <cellStyle name="20% - Accent1 19 2 2 2 3" xfId="18874" xr:uid="{00000000-0005-0000-0000-00004D010000}"/>
    <cellStyle name="20% - Accent1 19 2 2 2 4" xfId="23349" xr:uid="{00000000-0005-0000-0000-00004E010000}"/>
    <cellStyle name="20% - Accent1 19 2 2 2 5" xfId="28066" xr:uid="{00000000-0005-0000-0000-00004F010000}"/>
    <cellStyle name="20% - Accent1 19 2 2 2 6" xfId="32779" xr:uid="{00000000-0005-0000-0000-000050010000}"/>
    <cellStyle name="20% - Accent1 19 2 2 3" xfId="13662" xr:uid="{00000000-0005-0000-0000-000051010000}"/>
    <cellStyle name="20% - Accent1 19 2 2 3 2" xfId="19987" xr:uid="{00000000-0005-0000-0000-000052010000}"/>
    <cellStyle name="20% - Accent1 19 2 2 3 3" xfId="24419" xr:uid="{00000000-0005-0000-0000-000053010000}"/>
    <cellStyle name="20% - Accent1 19 2 2 3 4" xfId="29136" xr:uid="{00000000-0005-0000-0000-000054010000}"/>
    <cellStyle name="20% - Accent1 19 2 2 3 5" xfId="33849" xr:uid="{00000000-0005-0000-0000-000055010000}"/>
    <cellStyle name="20% - Accent1 19 2 2 4" xfId="14268" xr:uid="{00000000-0005-0000-0000-000056010000}"/>
    <cellStyle name="20% - Accent1 19 2 2 5" xfId="14874" xr:uid="{00000000-0005-0000-0000-000057010000}"/>
    <cellStyle name="20% - Accent1 19 2 2 6" xfId="15480" xr:uid="{00000000-0005-0000-0000-000058010000}"/>
    <cellStyle name="20% - Accent1 19 2 2 7" xfId="17728" xr:uid="{00000000-0005-0000-0000-000059010000}"/>
    <cellStyle name="20% - Accent1 19 2 2 8" xfId="22203" xr:uid="{00000000-0005-0000-0000-00005A010000}"/>
    <cellStyle name="20% - Accent1 19 2 2 9" xfId="26920" xr:uid="{00000000-0005-0000-0000-00005B010000}"/>
    <cellStyle name="20% - Accent1 19 2 3" xfId="10631" xr:uid="{00000000-0005-0000-0000-00005C010000}"/>
    <cellStyle name="20% - Accent1 19 2 3 2" xfId="16453" xr:uid="{00000000-0005-0000-0000-00005D010000}"/>
    <cellStyle name="20% - Accent1 19 2 3 2 2" xfId="20915" xr:uid="{00000000-0005-0000-0000-00005E010000}"/>
    <cellStyle name="20% - Accent1 19 2 3 2 3" xfId="25347" xr:uid="{00000000-0005-0000-0000-00005F010000}"/>
    <cellStyle name="20% - Accent1 19 2 3 2 4" xfId="30064" xr:uid="{00000000-0005-0000-0000-000060010000}"/>
    <cellStyle name="20% - Accent1 19 2 3 2 5" xfId="34777" xr:uid="{00000000-0005-0000-0000-000061010000}"/>
    <cellStyle name="20% - Accent1 19 2 3 3" xfId="18656" xr:uid="{00000000-0005-0000-0000-000062010000}"/>
    <cellStyle name="20% - Accent1 19 2 3 4" xfId="23131" xr:uid="{00000000-0005-0000-0000-000063010000}"/>
    <cellStyle name="20% - Accent1 19 2 3 5" xfId="27848" xr:uid="{00000000-0005-0000-0000-000064010000}"/>
    <cellStyle name="20% - Accent1 19 2 3 6" xfId="32561" xr:uid="{00000000-0005-0000-0000-000065010000}"/>
    <cellStyle name="20% - Accent1 19 2 4" xfId="10889" xr:uid="{00000000-0005-0000-0000-000066010000}"/>
    <cellStyle name="20% - Accent1 19 2 4 2" xfId="19691" xr:uid="{00000000-0005-0000-0000-000067010000}"/>
    <cellStyle name="20% - Accent1 19 2 4 3" xfId="24123" xr:uid="{00000000-0005-0000-0000-000068010000}"/>
    <cellStyle name="20% - Accent1 19 2 4 4" xfId="28840" xr:uid="{00000000-0005-0000-0000-000069010000}"/>
    <cellStyle name="20% - Accent1 19 2 4 5" xfId="33553" xr:uid="{00000000-0005-0000-0000-00006A010000}"/>
    <cellStyle name="20% - Accent1 19 2 5" xfId="11143" xr:uid="{00000000-0005-0000-0000-00006B010000}"/>
    <cellStyle name="20% - Accent1 19 2 6" xfId="11397" xr:uid="{00000000-0005-0000-0000-00006C010000}"/>
    <cellStyle name="20% - Accent1 19 2 7" xfId="11657" xr:uid="{00000000-0005-0000-0000-00006D010000}"/>
    <cellStyle name="20% - Accent1 19 2 8" xfId="11919" xr:uid="{00000000-0005-0000-0000-00006E010000}"/>
    <cellStyle name="20% - Accent1 19 2 9" xfId="12189" xr:uid="{00000000-0005-0000-0000-00006F010000}"/>
    <cellStyle name="20% - Accent1 19 20" xfId="12319" xr:uid="{00000000-0005-0000-0000-000070010000}"/>
    <cellStyle name="20% - Accent1 19 21" xfId="12601" xr:uid="{00000000-0005-0000-0000-000071010000}"/>
    <cellStyle name="20% - Accent1 19 22" xfId="13224" xr:uid="{00000000-0005-0000-0000-000072010000}"/>
    <cellStyle name="20% - Accent1 19 23" xfId="13831" xr:uid="{00000000-0005-0000-0000-000073010000}"/>
    <cellStyle name="20% - Accent1 19 24" xfId="14437" xr:uid="{00000000-0005-0000-0000-000074010000}"/>
    <cellStyle name="20% - Accent1 19 25" xfId="15043" xr:uid="{00000000-0005-0000-0000-000075010000}"/>
    <cellStyle name="20% - Accent1 19 26" xfId="17291" xr:uid="{00000000-0005-0000-0000-000076010000}"/>
    <cellStyle name="20% - Accent1 19 27" xfId="21766" xr:uid="{00000000-0005-0000-0000-000077010000}"/>
    <cellStyle name="20% - Accent1 19 28" xfId="26483" xr:uid="{00000000-0005-0000-0000-000078010000}"/>
    <cellStyle name="20% - Accent1 19 29" xfId="31196" xr:uid="{00000000-0005-0000-0000-000079010000}"/>
    <cellStyle name="20% - Accent1 19 3" xfId="9314" xr:uid="{00000000-0005-0000-0000-00007A010000}"/>
    <cellStyle name="20% - Accent1 19 3 10" xfId="31492" xr:uid="{00000000-0005-0000-0000-00007B010000}"/>
    <cellStyle name="20% - Accent1 19 3 2" xfId="12939" xr:uid="{00000000-0005-0000-0000-00007C010000}"/>
    <cellStyle name="20% - Accent1 19 3 2 2" xfId="16530" xr:uid="{00000000-0005-0000-0000-00007D010000}"/>
    <cellStyle name="20% - Accent1 19 3 2 2 2" xfId="20992" xr:uid="{00000000-0005-0000-0000-00007E010000}"/>
    <cellStyle name="20% - Accent1 19 3 2 2 3" xfId="25424" xr:uid="{00000000-0005-0000-0000-00007F010000}"/>
    <cellStyle name="20% - Accent1 19 3 2 2 4" xfId="30141" xr:uid="{00000000-0005-0000-0000-000080010000}"/>
    <cellStyle name="20% - Accent1 19 3 2 2 5" xfId="34854" xr:uid="{00000000-0005-0000-0000-000081010000}"/>
    <cellStyle name="20% - Accent1 19 3 2 3" xfId="18733" xr:uid="{00000000-0005-0000-0000-000082010000}"/>
    <cellStyle name="20% - Accent1 19 3 2 4" xfId="23208" xr:uid="{00000000-0005-0000-0000-000083010000}"/>
    <cellStyle name="20% - Accent1 19 3 2 5" xfId="27925" xr:uid="{00000000-0005-0000-0000-000084010000}"/>
    <cellStyle name="20% - Accent1 19 3 2 6" xfId="32638" xr:uid="{00000000-0005-0000-0000-000085010000}"/>
    <cellStyle name="20% - Accent1 19 3 3" xfId="13521" xr:uid="{00000000-0005-0000-0000-000086010000}"/>
    <cellStyle name="20% - Accent1 19 3 3 2" xfId="19846" xr:uid="{00000000-0005-0000-0000-000087010000}"/>
    <cellStyle name="20% - Accent1 19 3 3 3" xfId="24278" xr:uid="{00000000-0005-0000-0000-000088010000}"/>
    <cellStyle name="20% - Accent1 19 3 3 4" xfId="28995" xr:uid="{00000000-0005-0000-0000-000089010000}"/>
    <cellStyle name="20% - Accent1 19 3 3 5" xfId="33708" xr:uid="{00000000-0005-0000-0000-00008A010000}"/>
    <cellStyle name="20% - Accent1 19 3 4" xfId="14127" xr:uid="{00000000-0005-0000-0000-00008B010000}"/>
    <cellStyle name="20% - Accent1 19 3 5" xfId="14733" xr:uid="{00000000-0005-0000-0000-00008C010000}"/>
    <cellStyle name="20% - Accent1 19 3 6" xfId="15339" xr:uid="{00000000-0005-0000-0000-00008D010000}"/>
    <cellStyle name="20% - Accent1 19 3 7" xfId="17587" xr:uid="{00000000-0005-0000-0000-00008E010000}"/>
    <cellStyle name="20% - Accent1 19 3 8" xfId="22062" xr:uid="{00000000-0005-0000-0000-00008F010000}"/>
    <cellStyle name="20% - Accent1 19 3 9" xfId="26779" xr:uid="{00000000-0005-0000-0000-000090010000}"/>
    <cellStyle name="20% - Accent1 19 4" xfId="9385" xr:uid="{00000000-0005-0000-0000-000091010000}"/>
    <cellStyle name="20% - Accent1 19 4 2" xfId="16910" xr:uid="{00000000-0005-0000-0000-000092010000}"/>
    <cellStyle name="20% - Accent1 19 4 2 2" xfId="21372" xr:uid="{00000000-0005-0000-0000-000093010000}"/>
    <cellStyle name="20% - Accent1 19 4 2 2 2" xfId="25804" xr:uid="{00000000-0005-0000-0000-000094010000}"/>
    <cellStyle name="20% - Accent1 19 4 2 2 3" xfId="30521" xr:uid="{00000000-0005-0000-0000-000095010000}"/>
    <cellStyle name="20% - Accent1 19 4 2 2 4" xfId="35234" xr:uid="{00000000-0005-0000-0000-000096010000}"/>
    <cellStyle name="20% - Accent1 19 4 2 3" xfId="19113" xr:uid="{00000000-0005-0000-0000-000097010000}"/>
    <cellStyle name="20% - Accent1 19 4 2 4" xfId="23588" xr:uid="{00000000-0005-0000-0000-000098010000}"/>
    <cellStyle name="20% - Accent1 19 4 2 5" xfId="28305" xr:uid="{00000000-0005-0000-0000-000099010000}"/>
    <cellStyle name="20% - Accent1 19 4 2 6" xfId="33018" xr:uid="{00000000-0005-0000-0000-00009A010000}"/>
    <cellStyle name="20% - Accent1 19 4 3" xfId="15719" xr:uid="{00000000-0005-0000-0000-00009B010000}"/>
    <cellStyle name="20% - Accent1 19 4 3 2" xfId="20226" xr:uid="{00000000-0005-0000-0000-00009C010000}"/>
    <cellStyle name="20% - Accent1 19 4 3 3" xfId="24658" xr:uid="{00000000-0005-0000-0000-00009D010000}"/>
    <cellStyle name="20% - Accent1 19 4 3 4" xfId="29375" xr:uid="{00000000-0005-0000-0000-00009E010000}"/>
    <cellStyle name="20% - Accent1 19 4 3 5" xfId="34088" xr:uid="{00000000-0005-0000-0000-00009F010000}"/>
    <cellStyle name="20% - Accent1 19 4 4" xfId="17967" xr:uid="{00000000-0005-0000-0000-0000A0010000}"/>
    <cellStyle name="20% - Accent1 19 4 5" xfId="22442" xr:uid="{00000000-0005-0000-0000-0000A1010000}"/>
    <cellStyle name="20% - Accent1 19 4 6" xfId="27159" xr:uid="{00000000-0005-0000-0000-0000A2010000}"/>
    <cellStyle name="20% - Accent1 19 4 7" xfId="31872" xr:uid="{00000000-0005-0000-0000-0000A3010000}"/>
    <cellStyle name="20% - Accent1 19 5" xfId="9459" xr:uid="{00000000-0005-0000-0000-0000A4010000}"/>
    <cellStyle name="20% - Accent1 19 5 2" xfId="17122" xr:uid="{00000000-0005-0000-0000-0000A5010000}"/>
    <cellStyle name="20% - Accent1 19 5 2 2" xfId="21583" xr:uid="{00000000-0005-0000-0000-0000A6010000}"/>
    <cellStyle name="20% - Accent1 19 5 2 2 2" xfId="26015" xr:uid="{00000000-0005-0000-0000-0000A7010000}"/>
    <cellStyle name="20% - Accent1 19 5 2 2 3" xfId="30732" xr:uid="{00000000-0005-0000-0000-0000A8010000}"/>
    <cellStyle name="20% - Accent1 19 5 2 2 4" xfId="35445" xr:uid="{00000000-0005-0000-0000-0000A9010000}"/>
    <cellStyle name="20% - Accent1 19 5 2 3" xfId="19324" xr:uid="{00000000-0005-0000-0000-0000AA010000}"/>
    <cellStyle name="20% - Accent1 19 5 2 4" xfId="23799" xr:uid="{00000000-0005-0000-0000-0000AB010000}"/>
    <cellStyle name="20% - Accent1 19 5 2 5" xfId="28516" xr:uid="{00000000-0005-0000-0000-0000AC010000}"/>
    <cellStyle name="20% - Accent1 19 5 2 6" xfId="33229" xr:uid="{00000000-0005-0000-0000-0000AD010000}"/>
    <cellStyle name="20% - Accent1 19 5 3" xfId="15932" xr:uid="{00000000-0005-0000-0000-0000AE010000}"/>
    <cellStyle name="20% - Accent1 19 5 3 2" xfId="20437" xr:uid="{00000000-0005-0000-0000-0000AF010000}"/>
    <cellStyle name="20% - Accent1 19 5 3 3" xfId="24869" xr:uid="{00000000-0005-0000-0000-0000B0010000}"/>
    <cellStyle name="20% - Accent1 19 5 3 4" xfId="29586" xr:uid="{00000000-0005-0000-0000-0000B1010000}"/>
    <cellStyle name="20% - Accent1 19 5 3 5" xfId="34299" xr:uid="{00000000-0005-0000-0000-0000B2010000}"/>
    <cellStyle name="20% - Accent1 19 5 4" xfId="18178" xr:uid="{00000000-0005-0000-0000-0000B3010000}"/>
    <cellStyle name="20% - Accent1 19 5 5" xfId="22653" xr:uid="{00000000-0005-0000-0000-0000B4010000}"/>
    <cellStyle name="20% - Accent1 19 5 6" xfId="27370" xr:uid="{00000000-0005-0000-0000-0000B5010000}"/>
    <cellStyle name="20% - Accent1 19 5 7" xfId="32083" xr:uid="{00000000-0005-0000-0000-0000B6010000}"/>
    <cellStyle name="20% - Accent1 19 6" xfId="9530" xr:uid="{00000000-0005-0000-0000-0000B7010000}"/>
    <cellStyle name="20% - Accent1 19 6 2" xfId="16213" xr:uid="{00000000-0005-0000-0000-0000B8010000}"/>
    <cellStyle name="20% - Accent1 19 6 2 2" xfId="20676" xr:uid="{00000000-0005-0000-0000-0000B9010000}"/>
    <cellStyle name="20% - Accent1 19 6 2 3" xfId="25108" xr:uid="{00000000-0005-0000-0000-0000BA010000}"/>
    <cellStyle name="20% - Accent1 19 6 2 4" xfId="29825" xr:uid="{00000000-0005-0000-0000-0000BB010000}"/>
    <cellStyle name="20% - Accent1 19 6 2 5" xfId="34538" xr:uid="{00000000-0005-0000-0000-0000BC010000}"/>
    <cellStyle name="20% - Accent1 19 6 3" xfId="18417" xr:uid="{00000000-0005-0000-0000-0000BD010000}"/>
    <cellStyle name="20% - Accent1 19 6 4" xfId="22892" xr:uid="{00000000-0005-0000-0000-0000BE010000}"/>
    <cellStyle name="20% - Accent1 19 6 5" xfId="27609" xr:uid="{00000000-0005-0000-0000-0000BF010000}"/>
    <cellStyle name="20% - Accent1 19 6 6" xfId="32322" xr:uid="{00000000-0005-0000-0000-0000C0010000}"/>
    <cellStyle name="20% - Accent1 19 7" xfId="9601" xr:uid="{00000000-0005-0000-0000-0000C1010000}"/>
    <cellStyle name="20% - Accent1 19 7 2" xfId="19550" xr:uid="{00000000-0005-0000-0000-0000C2010000}"/>
    <cellStyle name="20% - Accent1 19 7 3" xfId="23982" xr:uid="{00000000-0005-0000-0000-0000C3010000}"/>
    <cellStyle name="20% - Accent1 19 7 4" xfId="28699" xr:uid="{00000000-0005-0000-0000-0000C4010000}"/>
    <cellStyle name="20% - Accent1 19 7 5" xfId="33412" xr:uid="{00000000-0005-0000-0000-0000C5010000}"/>
    <cellStyle name="20% - Accent1 19 8" xfId="9672" xr:uid="{00000000-0005-0000-0000-0000C6010000}"/>
    <cellStyle name="20% - Accent1 19 8 2" xfId="26286" xr:uid="{00000000-0005-0000-0000-0000C7010000}"/>
    <cellStyle name="20% - Accent1 19 8 3" xfId="30999" xr:uid="{00000000-0005-0000-0000-0000C8010000}"/>
    <cellStyle name="20% - Accent1 19 8 4" xfId="35712" xr:uid="{00000000-0005-0000-0000-0000C9010000}"/>
    <cellStyle name="20% - Accent1 19 9" xfId="9750" xr:uid="{00000000-0005-0000-0000-0000CA010000}"/>
    <cellStyle name="20% - Accent1 19 9 2" xfId="35979" xr:uid="{00000000-0005-0000-0000-0000CB010000}"/>
    <cellStyle name="20% - Accent1 2" xfId="68" xr:uid="{00000000-0005-0000-0000-0000CC010000}"/>
    <cellStyle name="20% - Accent1 2 10" xfId="910" xr:uid="{00000000-0005-0000-0000-0000CD010000}"/>
    <cellStyle name="20% - Accent1 2 10 2" xfId="35895" xr:uid="{00000000-0005-0000-0000-0000CE010000}"/>
    <cellStyle name="20% - Accent1 2 11" xfId="982" xr:uid="{00000000-0005-0000-0000-0000CF010000}"/>
    <cellStyle name="20% - Accent1 2 11 2" xfId="36190" xr:uid="{00000000-0005-0000-0000-0000D0010000}"/>
    <cellStyle name="20% - Accent1 2 12" xfId="1054" xr:uid="{00000000-0005-0000-0000-0000D1010000}"/>
    <cellStyle name="20% - Accent1 2 13" xfId="1126" xr:uid="{00000000-0005-0000-0000-0000D2010000}"/>
    <cellStyle name="20% - Accent1 2 14" xfId="1198" xr:uid="{00000000-0005-0000-0000-0000D3010000}"/>
    <cellStyle name="20% - Accent1 2 15" xfId="1270" xr:uid="{00000000-0005-0000-0000-0000D4010000}"/>
    <cellStyle name="20% - Accent1 2 16" xfId="1342" xr:uid="{00000000-0005-0000-0000-0000D5010000}"/>
    <cellStyle name="20% - Accent1 2 17" xfId="1417" xr:uid="{00000000-0005-0000-0000-0000D6010000}"/>
    <cellStyle name="20% - Accent1 2 18" xfId="1491" xr:uid="{00000000-0005-0000-0000-0000D7010000}"/>
    <cellStyle name="20% - Accent1 2 19" xfId="1566" xr:uid="{00000000-0005-0000-0000-0000D8010000}"/>
    <cellStyle name="20% - Accent1 2 2" xfId="107" xr:uid="{00000000-0005-0000-0000-0000D9010000}"/>
    <cellStyle name="20% - Accent1 2 2 10" xfId="422" xr:uid="{00000000-0005-0000-0000-0000DA010000}"/>
    <cellStyle name="20% - Accent1 2 2 11" xfId="465" xr:uid="{00000000-0005-0000-0000-0000DB010000}"/>
    <cellStyle name="20% - Accent1 2 2 12" xfId="508" xr:uid="{00000000-0005-0000-0000-0000DC010000}"/>
    <cellStyle name="20% - Accent1 2 2 13" xfId="8627" xr:uid="{00000000-0005-0000-0000-0000DD010000}"/>
    <cellStyle name="20% - Accent1 2 2 2" xfId="269" xr:uid="{00000000-0005-0000-0000-0000DE010000}"/>
    <cellStyle name="20% - Accent1 2 2 2 2" xfId="8946" xr:uid="{00000000-0005-0000-0000-0000DF010000}"/>
    <cellStyle name="20% - Accent1 2 2 3" xfId="294" xr:uid="{00000000-0005-0000-0000-0000E0010000}"/>
    <cellStyle name="20% - Accent1 2 2 3 2" xfId="10223" xr:uid="{00000000-0005-0000-0000-0000E1010000}"/>
    <cellStyle name="20% - Accent1 2 2 4" xfId="309" xr:uid="{00000000-0005-0000-0000-0000E2010000}"/>
    <cellStyle name="20% - Accent1 2 2 5" xfId="323" xr:uid="{00000000-0005-0000-0000-0000E3010000}"/>
    <cellStyle name="20% - Accent1 2 2 6" xfId="337" xr:uid="{00000000-0005-0000-0000-0000E4010000}"/>
    <cellStyle name="20% - Accent1 2 2 7" xfId="351" xr:uid="{00000000-0005-0000-0000-0000E5010000}"/>
    <cellStyle name="20% - Accent1 2 2 8" xfId="365" xr:uid="{00000000-0005-0000-0000-0000E6010000}"/>
    <cellStyle name="20% - Accent1 2 2 9" xfId="379" xr:uid="{00000000-0005-0000-0000-0000E7010000}"/>
    <cellStyle name="20% - Accent1 2 20" xfId="1640" xr:uid="{00000000-0005-0000-0000-0000E8010000}"/>
    <cellStyle name="20% - Accent1 2 21" xfId="1714" xr:uid="{00000000-0005-0000-0000-0000E9010000}"/>
    <cellStyle name="20% - Accent1 2 22" xfId="1788" xr:uid="{00000000-0005-0000-0000-0000EA010000}"/>
    <cellStyle name="20% - Accent1 2 23" xfId="1863" xr:uid="{00000000-0005-0000-0000-0000EB010000}"/>
    <cellStyle name="20% - Accent1 2 24" xfId="1937" xr:uid="{00000000-0005-0000-0000-0000EC010000}"/>
    <cellStyle name="20% - Accent1 2 25" xfId="2011" xr:uid="{00000000-0005-0000-0000-0000ED010000}"/>
    <cellStyle name="20% - Accent1 2 26" xfId="2085" xr:uid="{00000000-0005-0000-0000-0000EE010000}"/>
    <cellStyle name="20% - Accent1 2 27" xfId="2159" xr:uid="{00000000-0005-0000-0000-0000EF010000}"/>
    <cellStyle name="20% - Accent1 2 28" xfId="2233" xr:uid="{00000000-0005-0000-0000-0000F0010000}"/>
    <cellStyle name="20% - Accent1 2 29" xfId="2307" xr:uid="{00000000-0005-0000-0000-0000F1010000}"/>
    <cellStyle name="20% - Accent1 2 3" xfId="135" xr:uid="{00000000-0005-0000-0000-0000F2010000}"/>
    <cellStyle name="20% - Accent1 2 3 2" xfId="8845" xr:uid="{00000000-0005-0000-0000-0000F3010000}"/>
    <cellStyle name="20% - Accent1 2 30" xfId="2381" xr:uid="{00000000-0005-0000-0000-0000F4010000}"/>
    <cellStyle name="20% - Accent1 2 31" xfId="2455" xr:uid="{00000000-0005-0000-0000-0000F5010000}"/>
    <cellStyle name="20% - Accent1 2 32" xfId="2529" xr:uid="{00000000-0005-0000-0000-0000F6010000}"/>
    <cellStyle name="20% - Accent1 2 33" xfId="2617" xr:uid="{00000000-0005-0000-0000-0000F7010000}"/>
    <cellStyle name="20% - Accent1 2 34" xfId="2705" xr:uid="{00000000-0005-0000-0000-0000F8010000}"/>
    <cellStyle name="20% - Accent1 2 35" xfId="2793" xr:uid="{00000000-0005-0000-0000-0000F9010000}"/>
    <cellStyle name="20% - Accent1 2 36" xfId="2881" xr:uid="{00000000-0005-0000-0000-0000FA010000}"/>
    <cellStyle name="20% - Accent1 2 37" xfId="2969" xr:uid="{00000000-0005-0000-0000-0000FB010000}"/>
    <cellStyle name="20% - Accent1 2 38" xfId="3057" xr:uid="{00000000-0005-0000-0000-0000FC010000}"/>
    <cellStyle name="20% - Accent1 2 39" xfId="3145" xr:uid="{00000000-0005-0000-0000-0000FD010000}"/>
    <cellStyle name="20% - Accent1 2 4" xfId="177" xr:uid="{00000000-0005-0000-0000-0000FE010000}"/>
    <cellStyle name="20% - Accent1 2 4 2" xfId="10151" xr:uid="{00000000-0005-0000-0000-0000FF010000}"/>
    <cellStyle name="20% - Accent1 2 40" xfId="3233" xr:uid="{00000000-0005-0000-0000-000000020000}"/>
    <cellStyle name="20% - Accent1 2 41" xfId="3321" xr:uid="{00000000-0005-0000-0000-000001020000}"/>
    <cellStyle name="20% - Accent1 2 42" xfId="3409" xr:uid="{00000000-0005-0000-0000-000002020000}"/>
    <cellStyle name="20% - Accent1 2 43" xfId="3497" xr:uid="{00000000-0005-0000-0000-000003020000}"/>
    <cellStyle name="20% - Accent1 2 44" xfId="3600" xr:uid="{00000000-0005-0000-0000-000004020000}"/>
    <cellStyle name="20% - Accent1 2 45" xfId="3719" xr:uid="{00000000-0005-0000-0000-000005020000}"/>
    <cellStyle name="20% - Accent1 2 46" xfId="3835" xr:uid="{00000000-0005-0000-0000-000006020000}"/>
    <cellStyle name="20% - Accent1 2 47" xfId="3951" xr:uid="{00000000-0005-0000-0000-000007020000}"/>
    <cellStyle name="20% - Accent1 2 48" xfId="4067" xr:uid="{00000000-0005-0000-0000-000008020000}"/>
    <cellStyle name="20% - Accent1 2 49" xfId="4183" xr:uid="{00000000-0005-0000-0000-000009020000}"/>
    <cellStyle name="20% - Accent1 2 5" xfId="550" xr:uid="{00000000-0005-0000-0000-00000A020000}"/>
    <cellStyle name="20% - Accent1 2 5 10" xfId="12376" xr:uid="{00000000-0005-0000-0000-00000B020000}"/>
    <cellStyle name="20% - Accent1 2 5 11" xfId="12658" xr:uid="{00000000-0005-0000-0000-00000C020000}"/>
    <cellStyle name="20% - Accent1 2 5 12" xfId="13281" xr:uid="{00000000-0005-0000-0000-00000D020000}"/>
    <cellStyle name="20% - Accent1 2 5 13" xfId="13888" xr:uid="{00000000-0005-0000-0000-00000E020000}"/>
    <cellStyle name="20% - Accent1 2 5 14" xfId="14494" xr:uid="{00000000-0005-0000-0000-00000F020000}"/>
    <cellStyle name="20% - Accent1 2 5 15" xfId="15100" xr:uid="{00000000-0005-0000-0000-000010020000}"/>
    <cellStyle name="20% - Accent1 2 5 16" xfId="17348" xr:uid="{00000000-0005-0000-0000-000011020000}"/>
    <cellStyle name="20% - Accent1 2 5 17" xfId="21823" xr:uid="{00000000-0005-0000-0000-000012020000}"/>
    <cellStyle name="20% - Accent1 2 5 18" xfId="26540" xr:uid="{00000000-0005-0000-0000-000013020000}"/>
    <cellStyle name="20% - Accent1 2 5 19" xfId="31253" xr:uid="{00000000-0005-0000-0000-000014020000}"/>
    <cellStyle name="20% - Accent1 2 5 2" xfId="10032" xr:uid="{00000000-0005-0000-0000-000015020000}"/>
    <cellStyle name="20% - Accent1 2 5 2 10" xfId="31549" xr:uid="{00000000-0005-0000-0000-000016020000}"/>
    <cellStyle name="20% - Accent1 2 5 2 2" xfId="12996" xr:uid="{00000000-0005-0000-0000-000017020000}"/>
    <cellStyle name="20% - Accent1 2 5 2 2 2" xfId="16587" xr:uid="{00000000-0005-0000-0000-000018020000}"/>
    <cellStyle name="20% - Accent1 2 5 2 2 2 2" xfId="21049" xr:uid="{00000000-0005-0000-0000-000019020000}"/>
    <cellStyle name="20% - Accent1 2 5 2 2 2 3" xfId="25481" xr:uid="{00000000-0005-0000-0000-00001A020000}"/>
    <cellStyle name="20% - Accent1 2 5 2 2 2 4" xfId="30198" xr:uid="{00000000-0005-0000-0000-00001B020000}"/>
    <cellStyle name="20% - Accent1 2 5 2 2 2 5" xfId="34911" xr:uid="{00000000-0005-0000-0000-00001C020000}"/>
    <cellStyle name="20% - Accent1 2 5 2 2 3" xfId="18790" xr:uid="{00000000-0005-0000-0000-00001D020000}"/>
    <cellStyle name="20% - Accent1 2 5 2 2 4" xfId="23265" xr:uid="{00000000-0005-0000-0000-00001E020000}"/>
    <cellStyle name="20% - Accent1 2 5 2 2 5" xfId="27982" xr:uid="{00000000-0005-0000-0000-00001F020000}"/>
    <cellStyle name="20% - Accent1 2 5 2 2 6" xfId="32695" xr:uid="{00000000-0005-0000-0000-000020020000}"/>
    <cellStyle name="20% - Accent1 2 5 2 3" xfId="13578" xr:uid="{00000000-0005-0000-0000-000021020000}"/>
    <cellStyle name="20% - Accent1 2 5 2 3 2" xfId="19903" xr:uid="{00000000-0005-0000-0000-000022020000}"/>
    <cellStyle name="20% - Accent1 2 5 2 3 3" xfId="24335" xr:uid="{00000000-0005-0000-0000-000023020000}"/>
    <cellStyle name="20% - Accent1 2 5 2 3 4" xfId="29052" xr:uid="{00000000-0005-0000-0000-000024020000}"/>
    <cellStyle name="20% - Accent1 2 5 2 3 5" xfId="33765" xr:uid="{00000000-0005-0000-0000-000025020000}"/>
    <cellStyle name="20% - Accent1 2 5 2 4" xfId="14184" xr:uid="{00000000-0005-0000-0000-000026020000}"/>
    <cellStyle name="20% - Accent1 2 5 2 5" xfId="14790" xr:uid="{00000000-0005-0000-0000-000027020000}"/>
    <cellStyle name="20% - Accent1 2 5 2 6" xfId="15396" xr:uid="{00000000-0005-0000-0000-000028020000}"/>
    <cellStyle name="20% - Accent1 2 5 2 7" xfId="17644" xr:uid="{00000000-0005-0000-0000-000029020000}"/>
    <cellStyle name="20% - Accent1 2 5 2 8" xfId="22119" xr:uid="{00000000-0005-0000-0000-00002A020000}"/>
    <cellStyle name="20% - Accent1 2 5 2 9" xfId="26836" xr:uid="{00000000-0005-0000-0000-00002B020000}"/>
    <cellStyle name="20% - Accent1 2 5 3" xfId="10547" xr:uid="{00000000-0005-0000-0000-00002C020000}"/>
    <cellStyle name="20% - Accent1 2 5 3 2" xfId="16369" xr:uid="{00000000-0005-0000-0000-00002D020000}"/>
    <cellStyle name="20% - Accent1 2 5 3 2 2" xfId="20831" xr:uid="{00000000-0005-0000-0000-00002E020000}"/>
    <cellStyle name="20% - Accent1 2 5 3 2 3" xfId="25263" xr:uid="{00000000-0005-0000-0000-00002F020000}"/>
    <cellStyle name="20% - Accent1 2 5 3 2 4" xfId="29980" xr:uid="{00000000-0005-0000-0000-000030020000}"/>
    <cellStyle name="20% - Accent1 2 5 3 2 5" xfId="34693" xr:uid="{00000000-0005-0000-0000-000031020000}"/>
    <cellStyle name="20% - Accent1 2 5 3 3" xfId="18572" xr:uid="{00000000-0005-0000-0000-000032020000}"/>
    <cellStyle name="20% - Accent1 2 5 3 4" xfId="23047" xr:uid="{00000000-0005-0000-0000-000033020000}"/>
    <cellStyle name="20% - Accent1 2 5 3 5" xfId="27764" xr:uid="{00000000-0005-0000-0000-000034020000}"/>
    <cellStyle name="20% - Accent1 2 5 3 6" xfId="32477" xr:uid="{00000000-0005-0000-0000-000035020000}"/>
    <cellStyle name="20% - Accent1 2 5 4" xfId="10805" xr:uid="{00000000-0005-0000-0000-000036020000}"/>
    <cellStyle name="20% - Accent1 2 5 4 2" xfId="19607" xr:uid="{00000000-0005-0000-0000-000037020000}"/>
    <cellStyle name="20% - Accent1 2 5 4 3" xfId="24039" xr:uid="{00000000-0005-0000-0000-000038020000}"/>
    <cellStyle name="20% - Accent1 2 5 4 4" xfId="28756" xr:uid="{00000000-0005-0000-0000-000039020000}"/>
    <cellStyle name="20% - Accent1 2 5 4 5" xfId="33469" xr:uid="{00000000-0005-0000-0000-00003A020000}"/>
    <cellStyle name="20% - Accent1 2 5 5" xfId="11059" xr:uid="{00000000-0005-0000-0000-00003B020000}"/>
    <cellStyle name="20% - Accent1 2 5 6" xfId="11313" xr:uid="{00000000-0005-0000-0000-00003C020000}"/>
    <cellStyle name="20% - Accent1 2 5 7" xfId="11573" xr:uid="{00000000-0005-0000-0000-00003D020000}"/>
    <cellStyle name="20% - Accent1 2 5 8" xfId="11834" xr:uid="{00000000-0005-0000-0000-00003E020000}"/>
    <cellStyle name="20% - Accent1 2 5 9" xfId="12105" xr:uid="{00000000-0005-0000-0000-00003F020000}"/>
    <cellStyle name="20% - Accent1 2 50" xfId="4299" xr:uid="{00000000-0005-0000-0000-000040020000}"/>
    <cellStyle name="20% - Accent1 2 51" xfId="4415" xr:uid="{00000000-0005-0000-0000-000041020000}"/>
    <cellStyle name="20% - Accent1 2 52" xfId="4531" xr:uid="{00000000-0005-0000-0000-000042020000}"/>
    <cellStyle name="20% - Accent1 2 53" xfId="4661" xr:uid="{00000000-0005-0000-0000-000043020000}"/>
    <cellStyle name="20% - Accent1 2 54" xfId="4791" xr:uid="{00000000-0005-0000-0000-000044020000}"/>
    <cellStyle name="20% - Accent1 2 55" xfId="4921" xr:uid="{00000000-0005-0000-0000-000045020000}"/>
    <cellStyle name="20% - Accent1 2 56" xfId="5051" xr:uid="{00000000-0005-0000-0000-000046020000}"/>
    <cellStyle name="20% - Accent1 2 57" xfId="5181" xr:uid="{00000000-0005-0000-0000-000047020000}"/>
    <cellStyle name="20% - Accent1 2 58" xfId="5311" xr:uid="{00000000-0005-0000-0000-000048020000}"/>
    <cellStyle name="20% - Accent1 2 59" xfId="5441" xr:uid="{00000000-0005-0000-0000-000049020000}"/>
    <cellStyle name="20% - Accent1 2 6" xfId="622" xr:uid="{00000000-0005-0000-0000-00004A020000}"/>
    <cellStyle name="20% - Accent1 2 6 2" xfId="16826" xr:uid="{00000000-0005-0000-0000-00004B020000}"/>
    <cellStyle name="20% - Accent1 2 6 2 2" xfId="21288" xr:uid="{00000000-0005-0000-0000-00004C020000}"/>
    <cellStyle name="20% - Accent1 2 6 2 2 2" xfId="25720" xr:uid="{00000000-0005-0000-0000-00004D020000}"/>
    <cellStyle name="20% - Accent1 2 6 2 2 3" xfId="30437" xr:uid="{00000000-0005-0000-0000-00004E020000}"/>
    <cellStyle name="20% - Accent1 2 6 2 2 4" xfId="35150" xr:uid="{00000000-0005-0000-0000-00004F020000}"/>
    <cellStyle name="20% - Accent1 2 6 2 3" xfId="19029" xr:uid="{00000000-0005-0000-0000-000050020000}"/>
    <cellStyle name="20% - Accent1 2 6 2 4" xfId="23504" xr:uid="{00000000-0005-0000-0000-000051020000}"/>
    <cellStyle name="20% - Accent1 2 6 2 5" xfId="28221" xr:uid="{00000000-0005-0000-0000-000052020000}"/>
    <cellStyle name="20% - Accent1 2 6 2 6" xfId="32934" xr:uid="{00000000-0005-0000-0000-000053020000}"/>
    <cellStyle name="20% - Accent1 2 6 3" xfId="15635" xr:uid="{00000000-0005-0000-0000-000054020000}"/>
    <cellStyle name="20% - Accent1 2 6 3 2" xfId="20142" xr:uid="{00000000-0005-0000-0000-000055020000}"/>
    <cellStyle name="20% - Accent1 2 6 3 3" xfId="24574" xr:uid="{00000000-0005-0000-0000-000056020000}"/>
    <cellStyle name="20% - Accent1 2 6 3 4" xfId="29291" xr:uid="{00000000-0005-0000-0000-000057020000}"/>
    <cellStyle name="20% - Accent1 2 6 3 5" xfId="34004" xr:uid="{00000000-0005-0000-0000-000058020000}"/>
    <cellStyle name="20% - Accent1 2 6 4" xfId="17883" xr:uid="{00000000-0005-0000-0000-000059020000}"/>
    <cellStyle name="20% - Accent1 2 6 5" xfId="22358" xr:uid="{00000000-0005-0000-0000-00005A020000}"/>
    <cellStyle name="20% - Accent1 2 6 6" xfId="27075" xr:uid="{00000000-0005-0000-0000-00005B020000}"/>
    <cellStyle name="20% - Accent1 2 6 7" xfId="31788" xr:uid="{00000000-0005-0000-0000-00005C020000}"/>
    <cellStyle name="20% - Accent1 2 60" xfId="5571" xr:uid="{00000000-0005-0000-0000-00005D020000}"/>
    <cellStyle name="20% - Accent1 2 61" xfId="5701" xr:uid="{00000000-0005-0000-0000-00005E020000}"/>
    <cellStyle name="20% - Accent1 2 62" xfId="5831" xr:uid="{00000000-0005-0000-0000-00005F020000}"/>
    <cellStyle name="20% - Accent1 2 63" xfId="5961" xr:uid="{00000000-0005-0000-0000-000060020000}"/>
    <cellStyle name="20% - Accent1 2 64" xfId="6091" xr:uid="{00000000-0005-0000-0000-000061020000}"/>
    <cellStyle name="20% - Accent1 2 65" xfId="6221" xr:uid="{00000000-0005-0000-0000-000062020000}"/>
    <cellStyle name="20% - Accent1 2 66" xfId="6351" xr:uid="{00000000-0005-0000-0000-000063020000}"/>
    <cellStyle name="20% - Accent1 2 67" xfId="6482" xr:uid="{00000000-0005-0000-0000-000064020000}"/>
    <cellStyle name="20% - Accent1 2 68" xfId="6612" xr:uid="{00000000-0005-0000-0000-000065020000}"/>
    <cellStyle name="20% - Accent1 2 69" xfId="6742" xr:uid="{00000000-0005-0000-0000-000066020000}"/>
    <cellStyle name="20% - Accent1 2 7" xfId="694" xr:uid="{00000000-0005-0000-0000-000067020000}"/>
    <cellStyle name="20% - Accent1 2 7 2" xfId="17037" xr:uid="{00000000-0005-0000-0000-000068020000}"/>
    <cellStyle name="20% - Accent1 2 7 2 2" xfId="21499" xr:uid="{00000000-0005-0000-0000-000069020000}"/>
    <cellStyle name="20% - Accent1 2 7 2 2 2" xfId="25931" xr:uid="{00000000-0005-0000-0000-00006A020000}"/>
    <cellStyle name="20% - Accent1 2 7 2 2 3" xfId="30648" xr:uid="{00000000-0005-0000-0000-00006B020000}"/>
    <cellStyle name="20% - Accent1 2 7 2 2 4" xfId="35361" xr:uid="{00000000-0005-0000-0000-00006C020000}"/>
    <cellStyle name="20% - Accent1 2 7 2 3" xfId="19240" xr:uid="{00000000-0005-0000-0000-00006D020000}"/>
    <cellStyle name="20% - Accent1 2 7 2 4" xfId="23715" xr:uid="{00000000-0005-0000-0000-00006E020000}"/>
    <cellStyle name="20% - Accent1 2 7 2 5" xfId="28432" xr:uid="{00000000-0005-0000-0000-00006F020000}"/>
    <cellStyle name="20% - Accent1 2 7 2 6" xfId="33145" xr:uid="{00000000-0005-0000-0000-000070020000}"/>
    <cellStyle name="20% - Accent1 2 7 3" xfId="15847" xr:uid="{00000000-0005-0000-0000-000071020000}"/>
    <cellStyle name="20% - Accent1 2 7 3 2" xfId="20353" xr:uid="{00000000-0005-0000-0000-000072020000}"/>
    <cellStyle name="20% - Accent1 2 7 3 3" xfId="24785" xr:uid="{00000000-0005-0000-0000-000073020000}"/>
    <cellStyle name="20% - Accent1 2 7 3 4" xfId="29502" xr:uid="{00000000-0005-0000-0000-000074020000}"/>
    <cellStyle name="20% - Accent1 2 7 3 5" xfId="34215" xr:uid="{00000000-0005-0000-0000-000075020000}"/>
    <cellStyle name="20% - Accent1 2 7 4" xfId="18094" xr:uid="{00000000-0005-0000-0000-000076020000}"/>
    <cellStyle name="20% - Accent1 2 7 5" xfId="22569" xr:uid="{00000000-0005-0000-0000-000077020000}"/>
    <cellStyle name="20% - Accent1 2 7 6" xfId="27286" xr:uid="{00000000-0005-0000-0000-000078020000}"/>
    <cellStyle name="20% - Accent1 2 7 7" xfId="31999" xr:uid="{00000000-0005-0000-0000-000079020000}"/>
    <cellStyle name="20% - Accent1 2 70" xfId="6872" xr:uid="{00000000-0005-0000-0000-00007A020000}"/>
    <cellStyle name="20% - Accent1 2 71" xfId="7002" xr:uid="{00000000-0005-0000-0000-00007B020000}"/>
    <cellStyle name="20% - Accent1 2 72" xfId="7146" xr:uid="{00000000-0005-0000-0000-00007C020000}"/>
    <cellStyle name="20% - Accent1 2 73" xfId="7291" xr:uid="{00000000-0005-0000-0000-00007D020000}"/>
    <cellStyle name="20% - Accent1 2 74" xfId="7435" xr:uid="{00000000-0005-0000-0000-00007E020000}"/>
    <cellStyle name="20% - Accent1 2 75" xfId="7607" xr:uid="{00000000-0005-0000-0000-00007F020000}"/>
    <cellStyle name="20% - Accent1 2 76" xfId="7779" xr:uid="{00000000-0005-0000-0000-000080020000}"/>
    <cellStyle name="20% - Accent1 2 77" xfId="7951" xr:uid="{00000000-0005-0000-0000-000081020000}"/>
    <cellStyle name="20% - Accent1 2 78" xfId="8123" xr:uid="{00000000-0005-0000-0000-000082020000}"/>
    <cellStyle name="20% - Accent1 2 79" xfId="8295" xr:uid="{00000000-0005-0000-0000-000083020000}"/>
    <cellStyle name="20% - Accent1 2 8" xfId="766" xr:uid="{00000000-0005-0000-0000-000084020000}"/>
    <cellStyle name="20% - Accent1 2 8 2" xfId="16089" xr:uid="{00000000-0005-0000-0000-000085020000}"/>
    <cellStyle name="20% - Accent1 2 8 2 2" xfId="20592" xr:uid="{00000000-0005-0000-0000-000086020000}"/>
    <cellStyle name="20% - Accent1 2 8 2 3" xfId="25024" xr:uid="{00000000-0005-0000-0000-000087020000}"/>
    <cellStyle name="20% - Accent1 2 8 2 4" xfId="29741" xr:uid="{00000000-0005-0000-0000-000088020000}"/>
    <cellStyle name="20% - Accent1 2 8 2 5" xfId="34454" xr:uid="{00000000-0005-0000-0000-000089020000}"/>
    <cellStyle name="20% - Accent1 2 8 3" xfId="18333" xr:uid="{00000000-0005-0000-0000-00008A020000}"/>
    <cellStyle name="20% - Accent1 2 8 4" xfId="22808" xr:uid="{00000000-0005-0000-0000-00008B020000}"/>
    <cellStyle name="20% - Accent1 2 8 5" xfId="27525" xr:uid="{00000000-0005-0000-0000-00008C020000}"/>
    <cellStyle name="20% - Accent1 2 8 6" xfId="32238" xr:uid="{00000000-0005-0000-0000-00008D020000}"/>
    <cellStyle name="20% - Accent1 2 80" xfId="8526" xr:uid="{00000000-0005-0000-0000-00008E020000}"/>
    <cellStyle name="20% - Accent1 2 9" xfId="838" xr:uid="{00000000-0005-0000-0000-00008F020000}"/>
    <cellStyle name="20% - Accent1 2 9 2" xfId="26201" xr:uid="{00000000-0005-0000-0000-000090020000}"/>
    <cellStyle name="20% - Accent1 2 9 3" xfId="30915" xr:uid="{00000000-0005-0000-0000-000091020000}"/>
    <cellStyle name="20% - Accent1 2 9 4" xfId="35628" xr:uid="{00000000-0005-0000-0000-000092020000}"/>
    <cellStyle name="20% - Accent1 20" xfId="9181" xr:uid="{00000000-0005-0000-0000-000093020000}"/>
    <cellStyle name="20% - Accent1 20 10" xfId="9835" xr:uid="{00000000-0005-0000-0000-000094020000}"/>
    <cellStyle name="20% - Accent1 20 10 2" xfId="36288" xr:uid="{00000000-0005-0000-0000-000095020000}"/>
    <cellStyle name="20% - Accent1 20 11" xfId="9906" xr:uid="{00000000-0005-0000-0000-000096020000}"/>
    <cellStyle name="20% - Accent1 20 12" xfId="9977" xr:uid="{00000000-0005-0000-0000-000097020000}"/>
    <cellStyle name="20% - Accent1 20 13" xfId="10504" xr:uid="{00000000-0005-0000-0000-000098020000}"/>
    <cellStyle name="20% - Accent1 20 14" xfId="10762" xr:uid="{00000000-0005-0000-0000-000099020000}"/>
    <cellStyle name="20% - Accent1 20 15" xfId="11016" xr:uid="{00000000-0005-0000-0000-00009A020000}"/>
    <cellStyle name="20% - Accent1 20 16" xfId="11270" xr:uid="{00000000-0005-0000-0000-00009B020000}"/>
    <cellStyle name="20% - Accent1 20 17" xfId="11530" xr:uid="{00000000-0005-0000-0000-00009C020000}"/>
    <cellStyle name="20% - Accent1 20 18" xfId="11784" xr:uid="{00000000-0005-0000-0000-00009D020000}"/>
    <cellStyle name="20% - Accent1 20 19" xfId="12062" xr:uid="{00000000-0005-0000-0000-00009E020000}"/>
    <cellStyle name="20% - Accent1 20 2" xfId="9246" xr:uid="{00000000-0005-0000-0000-00009F020000}"/>
    <cellStyle name="20% - Accent1 20 2 10" xfId="12474" xr:uid="{00000000-0005-0000-0000-0000A0020000}"/>
    <cellStyle name="20% - Accent1 20 2 11" xfId="12756" xr:uid="{00000000-0005-0000-0000-0000A1020000}"/>
    <cellStyle name="20% - Accent1 20 2 12" xfId="13379" xr:uid="{00000000-0005-0000-0000-0000A2020000}"/>
    <cellStyle name="20% - Accent1 20 2 13" xfId="13986" xr:uid="{00000000-0005-0000-0000-0000A3020000}"/>
    <cellStyle name="20% - Accent1 20 2 14" xfId="14592" xr:uid="{00000000-0005-0000-0000-0000A4020000}"/>
    <cellStyle name="20% - Accent1 20 2 15" xfId="15198" xr:uid="{00000000-0005-0000-0000-0000A5020000}"/>
    <cellStyle name="20% - Accent1 20 2 16" xfId="17446" xr:uid="{00000000-0005-0000-0000-0000A6020000}"/>
    <cellStyle name="20% - Accent1 20 2 17" xfId="21921" xr:uid="{00000000-0005-0000-0000-0000A7020000}"/>
    <cellStyle name="20% - Accent1 20 2 18" xfId="26638" xr:uid="{00000000-0005-0000-0000-0000A8020000}"/>
    <cellStyle name="20% - Accent1 20 2 19" xfId="31351" xr:uid="{00000000-0005-0000-0000-0000A9020000}"/>
    <cellStyle name="20% - Accent1 20 2 2" xfId="10385" xr:uid="{00000000-0005-0000-0000-0000AA020000}"/>
    <cellStyle name="20% - Accent1 20 2 2 10" xfId="31647" xr:uid="{00000000-0005-0000-0000-0000AB020000}"/>
    <cellStyle name="20% - Accent1 20 2 2 2" xfId="13094" xr:uid="{00000000-0005-0000-0000-0000AC020000}"/>
    <cellStyle name="20% - Accent1 20 2 2 2 2" xfId="16685" xr:uid="{00000000-0005-0000-0000-0000AD020000}"/>
    <cellStyle name="20% - Accent1 20 2 2 2 2 2" xfId="21147" xr:uid="{00000000-0005-0000-0000-0000AE020000}"/>
    <cellStyle name="20% - Accent1 20 2 2 2 2 3" xfId="25579" xr:uid="{00000000-0005-0000-0000-0000AF020000}"/>
    <cellStyle name="20% - Accent1 20 2 2 2 2 4" xfId="30296" xr:uid="{00000000-0005-0000-0000-0000B0020000}"/>
    <cellStyle name="20% - Accent1 20 2 2 2 2 5" xfId="35009" xr:uid="{00000000-0005-0000-0000-0000B1020000}"/>
    <cellStyle name="20% - Accent1 20 2 2 2 3" xfId="18888" xr:uid="{00000000-0005-0000-0000-0000B2020000}"/>
    <cellStyle name="20% - Accent1 20 2 2 2 4" xfId="23363" xr:uid="{00000000-0005-0000-0000-0000B3020000}"/>
    <cellStyle name="20% - Accent1 20 2 2 2 5" xfId="28080" xr:uid="{00000000-0005-0000-0000-0000B4020000}"/>
    <cellStyle name="20% - Accent1 20 2 2 2 6" xfId="32793" xr:uid="{00000000-0005-0000-0000-0000B5020000}"/>
    <cellStyle name="20% - Accent1 20 2 2 3" xfId="13676" xr:uid="{00000000-0005-0000-0000-0000B6020000}"/>
    <cellStyle name="20% - Accent1 20 2 2 3 2" xfId="20001" xr:uid="{00000000-0005-0000-0000-0000B7020000}"/>
    <cellStyle name="20% - Accent1 20 2 2 3 3" xfId="24433" xr:uid="{00000000-0005-0000-0000-0000B8020000}"/>
    <cellStyle name="20% - Accent1 20 2 2 3 4" xfId="29150" xr:uid="{00000000-0005-0000-0000-0000B9020000}"/>
    <cellStyle name="20% - Accent1 20 2 2 3 5" xfId="33863" xr:uid="{00000000-0005-0000-0000-0000BA020000}"/>
    <cellStyle name="20% - Accent1 20 2 2 4" xfId="14282" xr:uid="{00000000-0005-0000-0000-0000BB020000}"/>
    <cellStyle name="20% - Accent1 20 2 2 5" xfId="14888" xr:uid="{00000000-0005-0000-0000-0000BC020000}"/>
    <cellStyle name="20% - Accent1 20 2 2 6" xfId="15494" xr:uid="{00000000-0005-0000-0000-0000BD020000}"/>
    <cellStyle name="20% - Accent1 20 2 2 7" xfId="17742" xr:uid="{00000000-0005-0000-0000-0000BE020000}"/>
    <cellStyle name="20% - Accent1 20 2 2 8" xfId="22217" xr:uid="{00000000-0005-0000-0000-0000BF020000}"/>
    <cellStyle name="20% - Accent1 20 2 2 9" xfId="26934" xr:uid="{00000000-0005-0000-0000-0000C0020000}"/>
    <cellStyle name="20% - Accent1 20 2 3" xfId="10645" xr:uid="{00000000-0005-0000-0000-0000C1020000}"/>
    <cellStyle name="20% - Accent1 20 2 3 2" xfId="16467" xr:uid="{00000000-0005-0000-0000-0000C2020000}"/>
    <cellStyle name="20% - Accent1 20 2 3 2 2" xfId="20929" xr:uid="{00000000-0005-0000-0000-0000C3020000}"/>
    <cellStyle name="20% - Accent1 20 2 3 2 3" xfId="25361" xr:uid="{00000000-0005-0000-0000-0000C4020000}"/>
    <cellStyle name="20% - Accent1 20 2 3 2 4" xfId="30078" xr:uid="{00000000-0005-0000-0000-0000C5020000}"/>
    <cellStyle name="20% - Accent1 20 2 3 2 5" xfId="34791" xr:uid="{00000000-0005-0000-0000-0000C6020000}"/>
    <cellStyle name="20% - Accent1 20 2 3 3" xfId="18670" xr:uid="{00000000-0005-0000-0000-0000C7020000}"/>
    <cellStyle name="20% - Accent1 20 2 3 4" xfId="23145" xr:uid="{00000000-0005-0000-0000-0000C8020000}"/>
    <cellStyle name="20% - Accent1 20 2 3 5" xfId="27862" xr:uid="{00000000-0005-0000-0000-0000C9020000}"/>
    <cellStyle name="20% - Accent1 20 2 3 6" xfId="32575" xr:uid="{00000000-0005-0000-0000-0000CA020000}"/>
    <cellStyle name="20% - Accent1 20 2 4" xfId="10903" xr:uid="{00000000-0005-0000-0000-0000CB020000}"/>
    <cellStyle name="20% - Accent1 20 2 4 2" xfId="19705" xr:uid="{00000000-0005-0000-0000-0000CC020000}"/>
    <cellStyle name="20% - Accent1 20 2 4 3" xfId="24137" xr:uid="{00000000-0005-0000-0000-0000CD020000}"/>
    <cellStyle name="20% - Accent1 20 2 4 4" xfId="28854" xr:uid="{00000000-0005-0000-0000-0000CE020000}"/>
    <cellStyle name="20% - Accent1 20 2 4 5" xfId="33567" xr:uid="{00000000-0005-0000-0000-0000CF020000}"/>
    <cellStyle name="20% - Accent1 20 2 5" xfId="11157" xr:uid="{00000000-0005-0000-0000-0000D0020000}"/>
    <cellStyle name="20% - Accent1 20 2 6" xfId="11411" xr:uid="{00000000-0005-0000-0000-0000D1020000}"/>
    <cellStyle name="20% - Accent1 20 2 7" xfId="11671" xr:uid="{00000000-0005-0000-0000-0000D2020000}"/>
    <cellStyle name="20% - Accent1 20 2 8" xfId="11933" xr:uid="{00000000-0005-0000-0000-0000D3020000}"/>
    <cellStyle name="20% - Accent1 20 2 9" xfId="12203" xr:uid="{00000000-0005-0000-0000-0000D4020000}"/>
    <cellStyle name="20% - Accent1 20 20" xfId="12333" xr:uid="{00000000-0005-0000-0000-0000D5020000}"/>
    <cellStyle name="20% - Accent1 20 21" xfId="12615" xr:uid="{00000000-0005-0000-0000-0000D6020000}"/>
    <cellStyle name="20% - Accent1 20 22" xfId="13238" xr:uid="{00000000-0005-0000-0000-0000D7020000}"/>
    <cellStyle name="20% - Accent1 20 23" xfId="13845" xr:uid="{00000000-0005-0000-0000-0000D8020000}"/>
    <cellStyle name="20% - Accent1 20 24" xfId="14451" xr:uid="{00000000-0005-0000-0000-0000D9020000}"/>
    <cellStyle name="20% - Accent1 20 25" xfId="15057" xr:uid="{00000000-0005-0000-0000-0000DA020000}"/>
    <cellStyle name="20% - Accent1 20 26" xfId="17305" xr:uid="{00000000-0005-0000-0000-0000DB020000}"/>
    <cellStyle name="20% - Accent1 20 27" xfId="21780" xr:uid="{00000000-0005-0000-0000-0000DC020000}"/>
    <cellStyle name="20% - Accent1 20 28" xfId="26497" xr:uid="{00000000-0005-0000-0000-0000DD020000}"/>
    <cellStyle name="20% - Accent1 20 29" xfId="31210" xr:uid="{00000000-0005-0000-0000-0000DE020000}"/>
    <cellStyle name="20% - Accent1 20 3" xfId="9328" xr:uid="{00000000-0005-0000-0000-0000DF020000}"/>
    <cellStyle name="20% - Accent1 20 3 10" xfId="31506" xr:uid="{00000000-0005-0000-0000-0000E0020000}"/>
    <cellStyle name="20% - Accent1 20 3 2" xfId="12953" xr:uid="{00000000-0005-0000-0000-0000E1020000}"/>
    <cellStyle name="20% - Accent1 20 3 2 2" xfId="16544" xr:uid="{00000000-0005-0000-0000-0000E2020000}"/>
    <cellStyle name="20% - Accent1 20 3 2 2 2" xfId="21006" xr:uid="{00000000-0005-0000-0000-0000E3020000}"/>
    <cellStyle name="20% - Accent1 20 3 2 2 3" xfId="25438" xr:uid="{00000000-0005-0000-0000-0000E4020000}"/>
    <cellStyle name="20% - Accent1 20 3 2 2 4" xfId="30155" xr:uid="{00000000-0005-0000-0000-0000E5020000}"/>
    <cellStyle name="20% - Accent1 20 3 2 2 5" xfId="34868" xr:uid="{00000000-0005-0000-0000-0000E6020000}"/>
    <cellStyle name="20% - Accent1 20 3 2 3" xfId="18747" xr:uid="{00000000-0005-0000-0000-0000E7020000}"/>
    <cellStyle name="20% - Accent1 20 3 2 4" xfId="23222" xr:uid="{00000000-0005-0000-0000-0000E8020000}"/>
    <cellStyle name="20% - Accent1 20 3 2 5" xfId="27939" xr:uid="{00000000-0005-0000-0000-0000E9020000}"/>
    <cellStyle name="20% - Accent1 20 3 2 6" xfId="32652" xr:uid="{00000000-0005-0000-0000-0000EA020000}"/>
    <cellStyle name="20% - Accent1 20 3 3" xfId="13535" xr:uid="{00000000-0005-0000-0000-0000EB020000}"/>
    <cellStyle name="20% - Accent1 20 3 3 2" xfId="19860" xr:uid="{00000000-0005-0000-0000-0000EC020000}"/>
    <cellStyle name="20% - Accent1 20 3 3 3" xfId="24292" xr:uid="{00000000-0005-0000-0000-0000ED020000}"/>
    <cellStyle name="20% - Accent1 20 3 3 4" xfId="29009" xr:uid="{00000000-0005-0000-0000-0000EE020000}"/>
    <cellStyle name="20% - Accent1 20 3 3 5" xfId="33722" xr:uid="{00000000-0005-0000-0000-0000EF020000}"/>
    <cellStyle name="20% - Accent1 20 3 4" xfId="14141" xr:uid="{00000000-0005-0000-0000-0000F0020000}"/>
    <cellStyle name="20% - Accent1 20 3 5" xfId="14747" xr:uid="{00000000-0005-0000-0000-0000F1020000}"/>
    <cellStyle name="20% - Accent1 20 3 6" xfId="15353" xr:uid="{00000000-0005-0000-0000-0000F2020000}"/>
    <cellStyle name="20% - Accent1 20 3 7" xfId="17601" xr:uid="{00000000-0005-0000-0000-0000F3020000}"/>
    <cellStyle name="20% - Accent1 20 3 8" xfId="22076" xr:uid="{00000000-0005-0000-0000-0000F4020000}"/>
    <cellStyle name="20% - Accent1 20 3 9" xfId="26793" xr:uid="{00000000-0005-0000-0000-0000F5020000}"/>
    <cellStyle name="20% - Accent1 20 4" xfId="9399" xr:uid="{00000000-0005-0000-0000-0000F6020000}"/>
    <cellStyle name="20% - Accent1 20 4 2" xfId="16924" xr:uid="{00000000-0005-0000-0000-0000F7020000}"/>
    <cellStyle name="20% - Accent1 20 4 2 2" xfId="21386" xr:uid="{00000000-0005-0000-0000-0000F8020000}"/>
    <cellStyle name="20% - Accent1 20 4 2 2 2" xfId="25818" xr:uid="{00000000-0005-0000-0000-0000F9020000}"/>
    <cellStyle name="20% - Accent1 20 4 2 2 3" xfId="30535" xr:uid="{00000000-0005-0000-0000-0000FA020000}"/>
    <cellStyle name="20% - Accent1 20 4 2 2 4" xfId="35248" xr:uid="{00000000-0005-0000-0000-0000FB020000}"/>
    <cellStyle name="20% - Accent1 20 4 2 3" xfId="19127" xr:uid="{00000000-0005-0000-0000-0000FC020000}"/>
    <cellStyle name="20% - Accent1 20 4 2 4" xfId="23602" xr:uid="{00000000-0005-0000-0000-0000FD020000}"/>
    <cellStyle name="20% - Accent1 20 4 2 5" xfId="28319" xr:uid="{00000000-0005-0000-0000-0000FE020000}"/>
    <cellStyle name="20% - Accent1 20 4 2 6" xfId="33032" xr:uid="{00000000-0005-0000-0000-0000FF020000}"/>
    <cellStyle name="20% - Accent1 20 4 3" xfId="15733" xr:uid="{00000000-0005-0000-0000-000000030000}"/>
    <cellStyle name="20% - Accent1 20 4 3 2" xfId="20240" xr:uid="{00000000-0005-0000-0000-000001030000}"/>
    <cellStyle name="20% - Accent1 20 4 3 3" xfId="24672" xr:uid="{00000000-0005-0000-0000-000002030000}"/>
    <cellStyle name="20% - Accent1 20 4 3 4" xfId="29389" xr:uid="{00000000-0005-0000-0000-000003030000}"/>
    <cellStyle name="20% - Accent1 20 4 3 5" xfId="34102" xr:uid="{00000000-0005-0000-0000-000004030000}"/>
    <cellStyle name="20% - Accent1 20 4 4" xfId="17981" xr:uid="{00000000-0005-0000-0000-000005030000}"/>
    <cellStyle name="20% - Accent1 20 4 5" xfId="22456" xr:uid="{00000000-0005-0000-0000-000006030000}"/>
    <cellStyle name="20% - Accent1 20 4 6" xfId="27173" xr:uid="{00000000-0005-0000-0000-000007030000}"/>
    <cellStyle name="20% - Accent1 20 4 7" xfId="31886" xr:uid="{00000000-0005-0000-0000-000008030000}"/>
    <cellStyle name="20% - Accent1 20 5" xfId="9473" xr:uid="{00000000-0005-0000-0000-000009030000}"/>
    <cellStyle name="20% - Accent1 20 5 2" xfId="17136" xr:uid="{00000000-0005-0000-0000-00000A030000}"/>
    <cellStyle name="20% - Accent1 20 5 2 2" xfId="21597" xr:uid="{00000000-0005-0000-0000-00000B030000}"/>
    <cellStyle name="20% - Accent1 20 5 2 2 2" xfId="26029" xr:uid="{00000000-0005-0000-0000-00000C030000}"/>
    <cellStyle name="20% - Accent1 20 5 2 2 3" xfId="30746" xr:uid="{00000000-0005-0000-0000-00000D030000}"/>
    <cellStyle name="20% - Accent1 20 5 2 2 4" xfId="35459" xr:uid="{00000000-0005-0000-0000-00000E030000}"/>
    <cellStyle name="20% - Accent1 20 5 2 3" xfId="19338" xr:uid="{00000000-0005-0000-0000-00000F030000}"/>
    <cellStyle name="20% - Accent1 20 5 2 4" xfId="23813" xr:uid="{00000000-0005-0000-0000-000010030000}"/>
    <cellStyle name="20% - Accent1 20 5 2 5" xfId="28530" xr:uid="{00000000-0005-0000-0000-000011030000}"/>
    <cellStyle name="20% - Accent1 20 5 2 6" xfId="33243" xr:uid="{00000000-0005-0000-0000-000012030000}"/>
    <cellStyle name="20% - Accent1 20 5 3" xfId="15946" xr:uid="{00000000-0005-0000-0000-000013030000}"/>
    <cellStyle name="20% - Accent1 20 5 3 2" xfId="20451" xr:uid="{00000000-0005-0000-0000-000014030000}"/>
    <cellStyle name="20% - Accent1 20 5 3 3" xfId="24883" xr:uid="{00000000-0005-0000-0000-000015030000}"/>
    <cellStyle name="20% - Accent1 20 5 3 4" xfId="29600" xr:uid="{00000000-0005-0000-0000-000016030000}"/>
    <cellStyle name="20% - Accent1 20 5 3 5" xfId="34313" xr:uid="{00000000-0005-0000-0000-000017030000}"/>
    <cellStyle name="20% - Accent1 20 5 4" xfId="18192" xr:uid="{00000000-0005-0000-0000-000018030000}"/>
    <cellStyle name="20% - Accent1 20 5 5" xfId="22667" xr:uid="{00000000-0005-0000-0000-000019030000}"/>
    <cellStyle name="20% - Accent1 20 5 6" xfId="27384" xr:uid="{00000000-0005-0000-0000-00001A030000}"/>
    <cellStyle name="20% - Accent1 20 5 7" xfId="32097" xr:uid="{00000000-0005-0000-0000-00001B030000}"/>
    <cellStyle name="20% - Accent1 20 6" xfId="9544" xr:uid="{00000000-0005-0000-0000-00001C030000}"/>
    <cellStyle name="20% - Accent1 20 6 2" xfId="16227" xr:uid="{00000000-0005-0000-0000-00001D030000}"/>
    <cellStyle name="20% - Accent1 20 6 2 2" xfId="20690" xr:uid="{00000000-0005-0000-0000-00001E030000}"/>
    <cellStyle name="20% - Accent1 20 6 2 3" xfId="25122" xr:uid="{00000000-0005-0000-0000-00001F030000}"/>
    <cellStyle name="20% - Accent1 20 6 2 4" xfId="29839" xr:uid="{00000000-0005-0000-0000-000020030000}"/>
    <cellStyle name="20% - Accent1 20 6 2 5" xfId="34552" xr:uid="{00000000-0005-0000-0000-000021030000}"/>
    <cellStyle name="20% - Accent1 20 6 3" xfId="18431" xr:uid="{00000000-0005-0000-0000-000022030000}"/>
    <cellStyle name="20% - Accent1 20 6 4" xfId="22906" xr:uid="{00000000-0005-0000-0000-000023030000}"/>
    <cellStyle name="20% - Accent1 20 6 5" xfId="27623" xr:uid="{00000000-0005-0000-0000-000024030000}"/>
    <cellStyle name="20% - Accent1 20 6 6" xfId="32336" xr:uid="{00000000-0005-0000-0000-000025030000}"/>
    <cellStyle name="20% - Accent1 20 7" xfId="9615" xr:uid="{00000000-0005-0000-0000-000026030000}"/>
    <cellStyle name="20% - Accent1 20 7 2" xfId="19564" xr:uid="{00000000-0005-0000-0000-000027030000}"/>
    <cellStyle name="20% - Accent1 20 7 3" xfId="23996" xr:uid="{00000000-0005-0000-0000-000028030000}"/>
    <cellStyle name="20% - Accent1 20 7 4" xfId="28713" xr:uid="{00000000-0005-0000-0000-000029030000}"/>
    <cellStyle name="20% - Accent1 20 7 5" xfId="33426" xr:uid="{00000000-0005-0000-0000-00002A030000}"/>
    <cellStyle name="20% - Accent1 20 8" xfId="9686" xr:uid="{00000000-0005-0000-0000-00002B030000}"/>
    <cellStyle name="20% - Accent1 20 8 2" xfId="26300" xr:uid="{00000000-0005-0000-0000-00002C030000}"/>
    <cellStyle name="20% - Accent1 20 8 3" xfId="31013" xr:uid="{00000000-0005-0000-0000-00002D030000}"/>
    <cellStyle name="20% - Accent1 20 8 4" xfId="35726" xr:uid="{00000000-0005-0000-0000-00002E030000}"/>
    <cellStyle name="20% - Accent1 20 9" xfId="9764" xr:uid="{00000000-0005-0000-0000-00002F030000}"/>
    <cellStyle name="20% - Accent1 20 9 2" xfId="35993" xr:uid="{00000000-0005-0000-0000-000030030000}"/>
    <cellStyle name="20% - Accent1 21" xfId="9199" xr:uid="{00000000-0005-0000-0000-000031030000}"/>
    <cellStyle name="20% - Accent1 21 10" xfId="9849" xr:uid="{00000000-0005-0000-0000-000032030000}"/>
    <cellStyle name="20% - Accent1 21 10 2" xfId="36302" xr:uid="{00000000-0005-0000-0000-000033030000}"/>
    <cellStyle name="20% - Accent1 21 11" xfId="9920" xr:uid="{00000000-0005-0000-0000-000034030000}"/>
    <cellStyle name="20% - Accent1 21 12" xfId="9991" xr:uid="{00000000-0005-0000-0000-000035030000}"/>
    <cellStyle name="20% - Accent1 21 13" xfId="10518" xr:uid="{00000000-0005-0000-0000-000036030000}"/>
    <cellStyle name="20% - Accent1 21 14" xfId="10776" xr:uid="{00000000-0005-0000-0000-000037030000}"/>
    <cellStyle name="20% - Accent1 21 15" xfId="11030" xr:uid="{00000000-0005-0000-0000-000038030000}"/>
    <cellStyle name="20% - Accent1 21 16" xfId="11284" xr:uid="{00000000-0005-0000-0000-000039030000}"/>
    <cellStyle name="20% - Accent1 21 17" xfId="11544" xr:uid="{00000000-0005-0000-0000-00003A030000}"/>
    <cellStyle name="20% - Accent1 21 18" xfId="11798" xr:uid="{00000000-0005-0000-0000-00003B030000}"/>
    <cellStyle name="20% - Accent1 21 19" xfId="12076" xr:uid="{00000000-0005-0000-0000-00003C030000}"/>
    <cellStyle name="20% - Accent1 21 2" xfId="9264" xr:uid="{00000000-0005-0000-0000-00003D030000}"/>
    <cellStyle name="20% - Accent1 21 2 10" xfId="12488" xr:uid="{00000000-0005-0000-0000-00003E030000}"/>
    <cellStyle name="20% - Accent1 21 2 11" xfId="12770" xr:uid="{00000000-0005-0000-0000-00003F030000}"/>
    <cellStyle name="20% - Accent1 21 2 12" xfId="13393" xr:uid="{00000000-0005-0000-0000-000040030000}"/>
    <cellStyle name="20% - Accent1 21 2 13" xfId="14000" xr:uid="{00000000-0005-0000-0000-000041030000}"/>
    <cellStyle name="20% - Accent1 21 2 14" xfId="14606" xr:uid="{00000000-0005-0000-0000-000042030000}"/>
    <cellStyle name="20% - Accent1 21 2 15" xfId="15212" xr:uid="{00000000-0005-0000-0000-000043030000}"/>
    <cellStyle name="20% - Accent1 21 2 16" xfId="17460" xr:uid="{00000000-0005-0000-0000-000044030000}"/>
    <cellStyle name="20% - Accent1 21 2 17" xfId="21935" xr:uid="{00000000-0005-0000-0000-000045030000}"/>
    <cellStyle name="20% - Accent1 21 2 18" xfId="26652" xr:uid="{00000000-0005-0000-0000-000046030000}"/>
    <cellStyle name="20% - Accent1 21 2 19" xfId="31365" xr:uid="{00000000-0005-0000-0000-000047030000}"/>
    <cellStyle name="20% - Accent1 21 2 2" xfId="10399" xr:uid="{00000000-0005-0000-0000-000048030000}"/>
    <cellStyle name="20% - Accent1 21 2 2 10" xfId="31661" xr:uid="{00000000-0005-0000-0000-000049030000}"/>
    <cellStyle name="20% - Accent1 21 2 2 2" xfId="13108" xr:uid="{00000000-0005-0000-0000-00004A030000}"/>
    <cellStyle name="20% - Accent1 21 2 2 2 2" xfId="16699" xr:uid="{00000000-0005-0000-0000-00004B030000}"/>
    <cellStyle name="20% - Accent1 21 2 2 2 2 2" xfId="21161" xr:uid="{00000000-0005-0000-0000-00004C030000}"/>
    <cellStyle name="20% - Accent1 21 2 2 2 2 3" xfId="25593" xr:uid="{00000000-0005-0000-0000-00004D030000}"/>
    <cellStyle name="20% - Accent1 21 2 2 2 2 4" xfId="30310" xr:uid="{00000000-0005-0000-0000-00004E030000}"/>
    <cellStyle name="20% - Accent1 21 2 2 2 2 5" xfId="35023" xr:uid="{00000000-0005-0000-0000-00004F030000}"/>
    <cellStyle name="20% - Accent1 21 2 2 2 3" xfId="18902" xr:uid="{00000000-0005-0000-0000-000050030000}"/>
    <cellStyle name="20% - Accent1 21 2 2 2 4" xfId="23377" xr:uid="{00000000-0005-0000-0000-000051030000}"/>
    <cellStyle name="20% - Accent1 21 2 2 2 5" xfId="28094" xr:uid="{00000000-0005-0000-0000-000052030000}"/>
    <cellStyle name="20% - Accent1 21 2 2 2 6" xfId="32807" xr:uid="{00000000-0005-0000-0000-000053030000}"/>
    <cellStyle name="20% - Accent1 21 2 2 3" xfId="13690" xr:uid="{00000000-0005-0000-0000-000054030000}"/>
    <cellStyle name="20% - Accent1 21 2 2 3 2" xfId="20015" xr:uid="{00000000-0005-0000-0000-000055030000}"/>
    <cellStyle name="20% - Accent1 21 2 2 3 3" xfId="24447" xr:uid="{00000000-0005-0000-0000-000056030000}"/>
    <cellStyle name="20% - Accent1 21 2 2 3 4" xfId="29164" xr:uid="{00000000-0005-0000-0000-000057030000}"/>
    <cellStyle name="20% - Accent1 21 2 2 3 5" xfId="33877" xr:uid="{00000000-0005-0000-0000-000058030000}"/>
    <cellStyle name="20% - Accent1 21 2 2 4" xfId="14296" xr:uid="{00000000-0005-0000-0000-000059030000}"/>
    <cellStyle name="20% - Accent1 21 2 2 5" xfId="14902" xr:uid="{00000000-0005-0000-0000-00005A030000}"/>
    <cellStyle name="20% - Accent1 21 2 2 6" xfId="15508" xr:uid="{00000000-0005-0000-0000-00005B030000}"/>
    <cellStyle name="20% - Accent1 21 2 2 7" xfId="17756" xr:uid="{00000000-0005-0000-0000-00005C030000}"/>
    <cellStyle name="20% - Accent1 21 2 2 8" xfId="22231" xr:uid="{00000000-0005-0000-0000-00005D030000}"/>
    <cellStyle name="20% - Accent1 21 2 2 9" xfId="26948" xr:uid="{00000000-0005-0000-0000-00005E030000}"/>
    <cellStyle name="20% - Accent1 21 2 3" xfId="10659" xr:uid="{00000000-0005-0000-0000-00005F030000}"/>
    <cellStyle name="20% - Accent1 21 2 3 2" xfId="16481" xr:uid="{00000000-0005-0000-0000-000060030000}"/>
    <cellStyle name="20% - Accent1 21 2 3 2 2" xfId="20943" xr:uid="{00000000-0005-0000-0000-000061030000}"/>
    <cellStyle name="20% - Accent1 21 2 3 2 3" xfId="25375" xr:uid="{00000000-0005-0000-0000-000062030000}"/>
    <cellStyle name="20% - Accent1 21 2 3 2 4" xfId="30092" xr:uid="{00000000-0005-0000-0000-000063030000}"/>
    <cellStyle name="20% - Accent1 21 2 3 2 5" xfId="34805" xr:uid="{00000000-0005-0000-0000-000064030000}"/>
    <cellStyle name="20% - Accent1 21 2 3 3" xfId="18684" xr:uid="{00000000-0005-0000-0000-000065030000}"/>
    <cellStyle name="20% - Accent1 21 2 3 4" xfId="23159" xr:uid="{00000000-0005-0000-0000-000066030000}"/>
    <cellStyle name="20% - Accent1 21 2 3 5" xfId="27876" xr:uid="{00000000-0005-0000-0000-000067030000}"/>
    <cellStyle name="20% - Accent1 21 2 3 6" xfId="32589" xr:uid="{00000000-0005-0000-0000-000068030000}"/>
    <cellStyle name="20% - Accent1 21 2 4" xfId="10917" xr:uid="{00000000-0005-0000-0000-000069030000}"/>
    <cellStyle name="20% - Accent1 21 2 4 2" xfId="19719" xr:uid="{00000000-0005-0000-0000-00006A030000}"/>
    <cellStyle name="20% - Accent1 21 2 4 3" xfId="24151" xr:uid="{00000000-0005-0000-0000-00006B030000}"/>
    <cellStyle name="20% - Accent1 21 2 4 4" xfId="28868" xr:uid="{00000000-0005-0000-0000-00006C030000}"/>
    <cellStyle name="20% - Accent1 21 2 4 5" xfId="33581" xr:uid="{00000000-0005-0000-0000-00006D030000}"/>
    <cellStyle name="20% - Accent1 21 2 5" xfId="11171" xr:uid="{00000000-0005-0000-0000-00006E030000}"/>
    <cellStyle name="20% - Accent1 21 2 6" xfId="11425" xr:uid="{00000000-0005-0000-0000-00006F030000}"/>
    <cellStyle name="20% - Accent1 21 2 7" xfId="11685" xr:uid="{00000000-0005-0000-0000-000070030000}"/>
    <cellStyle name="20% - Accent1 21 2 8" xfId="11947" xr:uid="{00000000-0005-0000-0000-000071030000}"/>
    <cellStyle name="20% - Accent1 21 2 9" xfId="12217" xr:uid="{00000000-0005-0000-0000-000072030000}"/>
    <cellStyle name="20% - Accent1 21 20" xfId="12347" xr:uid="{00000000-0005-0000-0000-000073030000}"/>
    <cellStyle name="20% - Accent1 21 21" xfId="12629" xr:uid="{00000000-0005-0000-0000-000074030000}"/>
    <cellStyle name="20% - Accent1 21 22" xfId="13252" xr:uid="{00000000-0005-0000-0000-000075030000}"/>
    <cellStyle name="20% - Accent1 21 23" xfId="13859" xr:uid="{00000000-0005-0000-0000-000076030000}"/>
    <cellStyle name="20% - Accent1 21 24" xfId="14465" xr:uid="{00000000-0005-0000-0000-000077030000}"/>
    <cellStyle name="20% - Accent1 21 25" xfId="15071" xr:uid="{00000000-0005-0000-0000-000078030000}"/>
    <cellStyle name="20% - Accent1 21 26" xfId="17319" xr:uid="{00000000-0005-0000-0000-000079030000}"/>
    <cellStyle name="20% - Accent1 21 27" xfId="21794" xr:uid="{00000000-0005-0000-0000-00007A030000}"/>
    <cellStyle name="20% - Accent1 21 28" xfId="26511" xr:uid="{00000000-0005-0000-0000-00007B030000}"/>
    <cellStyle name="20% - Accent1 21 29" xfId="31224" xr:uid="{00000000-0005-0000-0000-00007C030000}"/>
    <cellStyle name="20% - Accent1 21 3" xfId="9342" xr:uid="{00000000-0005-0000-0000-00007D030000}"/>
    <cellStyle name="20% - Accent1 21 3 10" xfId="31520" xr:uid="{00000000-0005-0000-0000-00007E030000}"/>
    <cellStyle name="20% - Accent1 21 3 2" xfId="12967" xr:uid="{00000000-0005-0000-0000-00007F030000}"/>
    <cellStyle name="20% - Accent1 21 3 2 2" xfId="16558" xr:uid="{00000000-0005-0000-0000-000080030000}"/>
    <cellStyle name="20% - Accent1 21 3 2 2 2" xfId="21020" xr:uid="{00000000-0005-0000-0000-000081030000}"/>
    <cellStyle name="20% - Accent1 21 3 2 2 3" xfId="25452" xr:uid="{00000000-0005-0000-0000-000082030000}"/>
    <cellStyle name="20% - Accent1 21 3 2 2 4" xfId="30169" xr:uid="{00000000-0005-0000-0000-000083030000}"/>
    <cellStyle name="20% - Accent1 21 3 2 2 5" xfId="34882" xr:uid="{00000000-0005-0000-0000-000084030000}"/>
    <cellStyle name="20% - Accent1 21 3 2 3" xfId="18761" xr:uid="{00000000-0005-0000-0000-000085030000}"/>
    <cellStyle name="20% - Accent1 21 3 2 4" xfId="23236" xr:uid="{00000000-0005-0000-0000-000086030000}"/>
    <cellStyle name="20% - Accent1 21 3 2 5" xfId="27953" xr:uid="{00000000-0005-0000-0000-000087030000}"/>
    <cellStyle name="20% - Accent1 21 3 2 6" xfId="32666" xr:uid="{00000000-0005-0000-0000-000088030000}"/>
    <cellStyle name="20% - Accent1 21 3 3" xfId="13549" xr:uid="{00000000-0005-0000-0000-000089030000}"/>
    <cellStyle name="20% - Accent1 21 3 3 2" xfId="19874" xr:uid="{00000000-0005-0000-0000-00008A030000}"/>
    <cellStyle name="20% - Accent1 21 3 3 3" xfId="24306" xr:uid="{00000000-0005-0000-0000-00008B030000}"/>
    <cellStyle name="20% - Accent1 21 3 3 4" xfId="29023" xr:uid="{00000000-0005-0000-0000-00008C030000}"/>
    <cellStyle name="20% - Accent1 21 3 3 5" xfId="33736" xr:uid="{00000000-0005-0000-0000-00008D030000}"/>
    <cellStyle name="20% - Accent1 21 3 4" xfId="14155" xr:uid="{00000000-0005-0000-0000-00008E030000}"/>
    <cellStyle name="20% - Accent1 21 3 5" xfId="14761" xr:uid="{00000000-0005-0000-0000-00008F030000}"/>
    <cellStyle name="20% - Accent1 21 3 6" xfId="15367" xr:uid="{00000000-0005-0000-0000-000090030000}"/>
    <cellStyle name="20% - Accent1 21 3 7" xfId="17615" xr:uid="{00000000-0005-0000-0000-000091030000}"/>
    <cellStyle name="20% - Accent1 21 3 8" xfId="22090" xr:uid="{00000000-0005-0000-0000-000092030000}"/>
    <cellStyle name="20% - Accent1 21 3 9" xfId="26807" xr:uid="{00000000-0005-0000-0000-000093030000}"/>
    <cellStyle name="20% - Accent1 21 4" xfId="9413" xr:uid="{00000000-0005-0000-0000-000094030000}"/>
    <cellStyle name="20% - Accent1 21 4 2" xfId="16938" xr:uid="{00000000-0005-0000-0000-000095030000}"/>
    <cellStyle name="20% - Accent1 21 4 2 2" xfId="21400" xr:uid="{00000000-0005-0000-0000-000096030000}"/>
    <cellStyle name="20% - Accent1 21 4 2 2 2" xfId="25832" xr:uid="{00000000-0005-0000-0000-000097030000}"/>
    <cellStyle name="20% - Accent1 21 4 2 2 3" xfId="30549" xr:uid="{00000000-0005-0000-0000-000098030000}"/>
    <cellStyle name="20% - Accent1 21 4 2 2 4" xfId="35262" xr:uid="{00000000-0005-0000-0000-000099030000}"/>
    <cellStyle name="20% - Accent1 21 4 2 3" xfId="19141" xr:uid="{00000000-0005-0000-0000-00009A030000}"/>
    <cellStyle name="20% - Accent1 21 4 2 4" xfId="23616" xr:uid="{00000000-0005-0000-0000-00009B030000}"/>
    <cellStyle name="20% - Accent1 21 4 2 5" xfId="28333" xr:uid="{00000000-0005-0000-0000-00009C030000}"/>
    <cellStyle name="20% - Accent1 21 4 2 6" xfId="33046" xr:uid="{00000000-0005-0000-0000-00009D030000}"/>
    <cellStyle name="20% - Accent1 21 4 3" xfId="15747" xr:uid="{00000000-0005-0000-0000-00009E030000}"/>
    <cellStyle name="20% - Accent1 21 4 3 2" xfId="20254" xr:uid="{00000000-0005-0000-0000-00009F030000}"/>
    <cellStyle name="20% - Accent1 21 4 3 3" xfId="24686" xr:uid="{00000000-0005-0000-0000-0000A0030000}"/>
    <cellStyle name="20% - Accent1 21 4 3 4" xfId="29403" xr:uid="{00000000-0005-0000-0000-0000A1030000}"/>
    <cellStyle name="20% - Accent1 21 4 3 5" xfId="34116" xr:uid="{00000000-0005-0000-0000-0000A2030000}"/>
    <cellStyle name="20% - Accent1 21 4 4" xfId="17995" xr:uid="{00000000-0005-0000-0000-0000A3030000}"/>
    <cellStyle name="20% - Accent1 21 4 5" xfId="22470" xr:uid="{00000000-0005-0000-0000-0000A4030000}"/>
    <cellStyle name="20% - Accent1 21 4 6" xfId="27187" xr:uid="{00000000-0005-0000-0000-0000A5030000}"/>
    <cellStyle name="20% - Accent1 21 4 7" xfId="31900" xr:uid="{00000000-0005-0000-0000-0000A6030000}"/>
    <cellStyle name="20% - Accent1 21 5" xfId="9487" xr:uid="{00000000-0005-0000-0000-0000A7030000}"/>
    <cellStyle name="20% - Accent1 21 5 2" xfId="17150" xr:uid="{00000000-0005-0000-0000-0000A8030000}"/>
    <cellStyle name="20% - Accent1 21 5 2 2" xfId="21611" xr:uid="{00000000-0005-0000-0000-0000A9030000}"/>
    <cellStyle name="20% - Accent1 21 5 2 2 2" xfId="26043" xr:uid="{00000000-0005-0000-0000-0000AA030000}"/>
    <cellStyle name="20% - Accent1 21 5 2 2 3" xfId="30760" xr:uid="{00000000-0005-0000-0000-0000AB030000}"/>
    <cellStyle name="20% - Accent1 21 5 2 2 4" xfId="35473" xr:uid="{00000000-0005-0000-0000-0000AC030000}"/>
    <cellStyle name="20% - Accent1 21 5 2 3" xfId="19352" xr:uid="{00000000-0005-0000-0000-0000AD030000}"/>
    <cellStyle name="20% - Accent1 21 5 2 4" xfId="23827" xr:uid="{00000000-0005-0000-0000-0000AE030000}"/>
    <cellStyle name="20% - Accent1 21 5 2 5" xfId="28544" xr:uid="{00000000-0005-0000-0000-0000AF030000}"/>
    <cellStyle name="20% - Accent1 21 5 2 6" xfId="33257" xr:uid="{00000000-0005-0000-0000-0000B0030000}"/>
    <cellStyle name="20% - Accent1 21 5 3" xfId="15960" xr:uid="{00000000-0005-0000-0000-0000B1030000}"/>
    <cellStyle name="20% - Accent1 21 5 3 2" xfId="20465" xr:uid="{00000000-0005-0000-0000-0000B2030000}"/>
    <cellStyle name="20% - Accent1 21 5 3 3" xfId="24897" xr:uid="{00000000-0005-0000-0000-0000B3030000}"/>
    <cellStyle name="20% - Accent1 21 5 3 4" xfId="29614" xr:uid="{00000000-0005-0000-0000-0000B4030000}"/>
    <cellStyle name="20% - Accent1 21 5 3 5" xfId="34327" xr:uid="{00000000-0005-0000-0000-0000B5030000}"/>
    <cellStyle name="20% - Accent1 21 5 4" xfId="18206" xr:uid="{00000000-0005-0000-0000-0000B6030000}"/>
    <cellStyle name="20% - Accent1 21 5 5" xfId="22681" xr:uid="{00000000-0005-0000-0000-0000B7030000}"/>
    <cellStyle name="20% - Accent1 21 5 6" xfId="27398" xr:uid="{00000000-0005-0000-0000-0000B8030000}"/>
    <cellStyle name="20% - Accent1 21 5 7" xfId="32111" xr:uid="{00000000-0005-0000-0000-0000B9030000}"/>
    <cellStyle name="20% - Accent1 21 6" xfId="9558" xr:uid="{00000000-0005-0000-0000-0000BA030000}"/>
    <cellStyle name="20% - Accent1 21 6 2" xfId="16241" xr:uid="{00000000-0005-0000-0000-0000BB030000}"/>
    <cellStyle name="20% - Accent1 21 6 2 2" xfId="20704" xr:uid="{00000000-0005-0000-0000-0000BC030000}"/>
    <cellStyle name="20% - Accent1 21 6 2 3" xfId="25136" xr:uid="{00000000-0005-0000-0000-0000BD030000}"/>
    <cellStyle name="20% - Accent1 21 6 2 4" xfId="29853" xr:uid="{00000000-0005-0000-0000-0000BE030000}"/>
    <cellStyle name="20% - Accent1 21 6 2 5" xfId="34566" xr:uid="{00000000-0005-0000-0000-0000BF030000}"/>
    <cellStyle name="20% - Accent1 21 6 3" xfId="18445" xr:uid="{00000000-0005-0000-0000-0000C0030000}"/>
    <cellStyle name="20% - Accent1 21 6 4" xfId="22920" xr:uid="{00000000-0005-0000-0000-0000C1030000}"/>
    <cellStyle name="20% - Accent1 21 6 5" xfId="27637" xr:uid="{00000000-0005-0000-0000-0000C2030000}"/>
    <cellStyle name="20% - Accent1 21 6 6" xfId="32350" xr:uid="{00000000-0005-0000-0000-0000C3030000}"/>
    <cellStyle name="20% - Accent1 21 7" xfId="9629" xr:uid="{00000000-0005-0000-0000-0000C4030000}"/>
    <cellStyle name="20% - Accent1 21 7 2" xfId="19578" xr:uid="{00000000-0005-0000-0000-0000C5030000}"/>
    <cellStyle name="20% - Accent1 21 7 3" xfId="24010" xr:uid="{00000000-0005-0000-0000-0000C6030000}"/>
    <cellStyle name="20% - Accent1 21 7 4" xfId="28727" xr:uid="{00000000-0005-0000-0000-0000C7030000}"/>
    <cellStyle name="20% - Accent1 21 7 5" xfId="33440" xr:uid="{00000000-0005-0000-0000-0000C8030000}"/>
    <cellStyle name="20% - Accent1 21 8" xfId="9700" xr:uid="{00000000-0005-0000-0000-0000C9030000}"/>
    <cellStyle name="20% - Accent1 21 8 2" xfId="26314" xr:uid="{00000000-0005-0000-0000-0000CA030000}"/>
    <cellStyle name="20% - Accent1 21 8 3" xfId="31027" xr:uid="{00000000-0005-0000-0000-0000CB030000}"/>
    <cellStyle name="20% - Accent1 21 8 4" xfId="35740" xr:uid="{00000000-0005-0000-0000-0000CC030000}"/>
    <cellStyle name="20% - Accent1 21 9" xfId="9778" xr:uid="{00000000-0005-0000-0000-0000CD030000}"/>
    <cellStyle name="20% - Accent1 21 9 2" xfId="36007" xr:uid="{00000000-0005-0000-0000-0000CE030000}"/>
    <cellStyle name="20% - Accent1 22" xfId="9286" xr:uid="{00000000-0005-0000-0000-0000CF030000}"/>
    <cellStyle name="20% - Accent1 22 10" xfId="9935" xr:uid="{00000000-0005-0000-0000-0000D0030000}"/>
    <cellStyle name="20% - Accent1 22 10 2" xfId="36317" xr:uid="{00000000-0005-0000-0000-0000D1030000}"/>
    <cellStyle name="20% - Accent1 22 11" xfId="10006" xr:uid="{00000000-0005-0000-0000-0000D2030000}"/>
    <cellStyle name="20% - Accent1 22 12" xfId="10533" xr:uid="{00000000-0005-0000-0000-0000D3030000}"/>
    <cellStyle name="20% - Accent1 22 13" xfId="10791" xr:uid="{00000000-0005-0000-0000-0000D4030000}"/>
    <cellStyle name="20% - Accent1 22 14" xfId="11045" xr:uid="{00000000-0005-0000-0000-0000D5030000}"/>
    <cellStyle name="20% - Accent1 22 15" xfId="11299" xr:uid="{00000000-0005-0000-0000-0000D6030000}"/>
    <cellStyle name="20% - Accent1 22 16" xfId="11559" xr:uid="{00000000-0005-0000-0000-0000D7030000}"/>
    <cellStyle name="20% - Accent1 22 17" xfId="11813" xr:uid="{00000000-0005-0000-0000-0000D8030000}"/>
    <cellStyle name="20% - Accent1 22 18" xfId="12091" xr:uid="{00000000-0005-0000-0000-0000D9030000}"/>
    <cellStyle name="20% - Accent1 22 19" xfId="12362" xr:uid="{00000000-0005-0000-0000-0000DA030000}"/>
    <cellStyle name="20% - Accent1 22 2" xfId="9357" xr:uid="{00000000-0005-0000-0000-0000DB030000}"/>
    <cellStyle name="20% - Accent1 22 2 10" xfId="12503" xr:uid="{00000000-0005-0000-0000-0000DC030000}"/>
    <cellStyle name="20% - Accent1 22 2 11" xfId="12785" xr:uid="{00000000-0005-0000-0000-0000DD030000}"/>
    <cellStyle name="20% - Accent1 22 2 12" xfId="13408" xr:uid="{00000000-0005-0000-0000-0000DE030000}"/>
    <cellStyle name="20% - Accent1 22 2 13" xfId="14015" xr:uid="{00000000-0005-0000-0000-0000DF030000}"/>
    <cellStyle name="20% - Accent1 22 2 14" xfId="14621" xr:uid="{00000000-0005-0000-0000-0000E0030000}"/>
    <cellStyle name="20% - Accent1 22 2 15" xfId="15227" xr:uid="{00000000-0005-0000-0000-0000E1030000}"/>
    <cellStyle name="20% - Accent1 22 2 16" xfId="17475" xr:uid="{00000000-0005-0000-0000-0000E2030000}"/>
    <cellStyle name="20% - Accent1 22 2 17" xfId="21950" xr:uid="{00000000-0005-0000-0000-0000E3030000}"/>
    <cellStyle name="20% - Accent1 22 2 18" xfId="26667" xr:uid="{00000000-0005-0000-0000-0000E4030000}"/>
    <cellStyle name="20% - Accent1 22 2 19" xfId="31380" xr:uid="{00000000-0005-0000-0000-0000E5030000}"/>
    <cellStyle name="20% - Accent1 22 2 2" xfId="10414" xr:uid="{00000000-0005-0000-0000-0000E6030000}"/>
    <cellStyle name="20% - Accent1 22 2 2 10" xfId="31676" xr:uid="{00000000-0005-0000-0000-0000E7030000}"/>
    <cellStyle name="20% - Accent1 22 2 2 2" xfId="13123" xr:uid="{00000000-0005-0000-0000-0000E8030000}"/>
    <cellStyle name="20% - Accent1 22 2 2 2 2" xfId="16714" xr:uid="{00000000-0005-0000-0000-0000E9030000}"/>
    <cellStyle name="20% - Accent1 22 2 2 2 2 2" xfId="21176" xr:uid="{00000000-0005-0000-0000-0000EA030000}"/>
    <cellStyle name="20% - Accent1 22 2 2 2 2 3" xfId="25608" xr:uid="{00000000-0005-0000-0000-0000EB030000}"/>
    <cellStyle name="20% - Accent1 22 2 2 2 2 4" xfId="30325" xr:uid="{00000000-0005-0000-0000-0000EC030000}"/>
    <cellStyle name="20% - Accent1 22 2 2 2 2 5" xfId="35038" xr:uid="{00000000-0005-0000-0000-0000ED030000}"/>
    <cellStyle name="20% - Accent1 22 2 2 2 3" xfId="18917" xr:uid="{00000000-0005-0000-0000-0000EE030000}"/>
    <cellStyle name="20% - Accent1 22 2 2 2 4" xfId="23392" xr:uid="{00000000-0005-0000-0000-0000EF030000}"/>
    <cellStyle name="20% - Accent1 22 2 2 2 5" xfId="28109" xr:uid="{00000000-0005-0000-0000-0000F0030000}"/>
    <cellStyle name="20% - Accent1 22 2 2 2 6" xfId="32822" xr:uid="{00000000-0005-0000-0000-0000F1030000}"/>
    <cellStyle name="20% - Accent1 22 2 2 3" xfId="13705" xr:uid="{00000000-0005-0000-0000-0000F2030000}"/>
    <cellStyle name="20% - Accent1 22 2 2 3 2" xfId="20030" xr:uid="{00000000-0005-0000-0000-0000F3030000}"/>
    <cellStyle name="20% - Accent1 22 2 2 3 3" xfId="24462" xr:uid="{00000000-0005-0000-0000-0000F4030000}"/>
    <cellStyle name="20% - Accent1 22 2 2 3 4" xfId="29179" xr:uid="{00000000-0005-0000-0000-0000F5030000}"/>
    <cellStyle name="20% - Accent1 22 2 2 3 5" xfId="33892" xr:uid="{00000000-0005-0000-0000-0000F6030000}"/>
    <cellStyle name="20% - Accent1 22 2 2 4" xfId="14311" xr:uid="{00000000-0005-0000-0000-0000F7030000}"/>
    <cellStyle name="20% - Accent1 22 2 2 5" xfId="14917" xr:uid="{00000000-0005-0000-0000-0000F8030000}"/>
    <cellStyle name="20% - Accent1 22 2 2 6" xfId="15523" xr:uid="{00000000-0005-0000-0000-0000F9030000}"/>
    <cellStyle name="20% - Accent1 22 2 2 7" xfId="17771" xr:uid="{00000000-0005-0000-0000-0000FA030000}"/>
    <cellStyle name="20% - Accent1 22 2 2 8" xfId="22246" xr:uid="{00000000-0005-0000-0000-0000FB030000}"/>
    <cellStyle name="20% - Accent1 22 2 2 9" xfId="26963" xr:uid="{00000000-0005-0000-0000-0000FC030000}"/>
    <cellStyle name="20% - Accent1 22 2 3" xfId="10674" xr:uid="{00000000-0005-0000-0000-0000FD030000}"/>
    <cellStyle name="20% - Accent1 22 2 3 2" xfId="16496" xr:uid="{00000000-0005-0000-0000-0000FE030000}"/>
    <cellStyle name="20% - Accent1 22 2 3 2 2" xfId="20958" xr:uid="{00000000-0005-0000-0000-0000FF030000}"/>
    <cellStyle name="20% - Accent1 22 2 3 2 3" xfId="25390" xr:uid="{00000000-0005-0000-0000-000000040000}"/>
    <cellStyle name="20% - Accent1 22 2 3 2 4" xfId="30107" xr:uid="{00000000-0005-0000-0000-000001040000}"/>
    <cellStyle name="20% - Accent1 22 2 3 2 5" xfId="34820" xr:uid="{00000000-0005-0000-0000-000002040000}"/>
    <cellStyle name="20% - Accent1 22 2 3 3" xfId="18699" xr:uid="{00000000-0005-0000-0000-000003040000}"/>
    <cellStyle name="20% - Accent1 22 2 3 4" xfId="23174" xr:uid="{00000000-0005-0000-0000-000004040000}"/>
    <cellStyle name="20% - Accent1 22 2 3 5" xfId="27891" xr:uid="{00000000-0005-0000-0000-000005040000}"/>
    <cellStyle name="20% - Accent1 22 2 3 6" xfId="32604" xr:uid="{00000000-0005-0000-0000-000006040000}"/>
    <cellStyle name="20% - Accent1 22 2 4" xfId="10932" xr:uid="{00000000-0005-0000-0000-000007040000}"/>
    <cellStyle name="20% - Accent1 22 2 4 2" xfId="19734" xr:uid="{00000000-0005-0000-0000-000008040000}"/>
    <cellStyle name="20% - Accent1 22 2 4 3" xfId="24166" xr:uid="{00000000-0005-0000-0000-000009040000}"/>
    <cellStyle name="20% - Accent1 22 2 4 4" xfId="28883" xr:uid="{00000000-0005-0000-0000-00000A040000}"/>
    <cellStyle name="20% - Accent1 22 2 4 5" xfId="33596" xr:uid="{00000000-0005-0000-0000-00000B040000}"/>
    <cellStyle name="20% - Accent1 22 2 5" xfId="11186" xr:uid="{00000000-0005-0000-0000-00000C040000}"/>
    <cellStyle name="20% - Accent1 22 2 6" xfId="11440" xr:uid="{00000000-0005-0000-0000-00000D040000}"/>
    <cellStyle name="20% - Accent1 22 2 7" xfId="11700" xr:uid="{00000000-0005-0000-0000-00000E040000}"/>
    <cellStyle name="20% - Accent1 22 2 8" xfId="11962" xr:uid="{00000000-0005-0000-0000-00000F040000}"/>
    <cellStyle name="20% - Accent1 22 2 9" xfId="12232" xr:uid="{00000000-0005-0000-0000-000010040000}"/>
    <cellStyle name="20% - Accent1 22 20" xfId="12644" xr:uid="{00000000-0005-0000-0000-000011040000}"/>
    <cellStyle name="20% - Accent1 22 21" xfId="13267" xr:uid="{00000000-0005-0000-0000-000012040000}"/>
    <cellStyle name="20% - Accent1 22 22" xfId="13874" xr:uid="{00000000-0005-0000-0000-000013040000}"/>
    <cellStyle name="20% - Accent1 22 23" xfId="14480" xr:uid="{00000000-0005-0000-0000-000014040000}"/>
    <cellStyle name="20% - Accent1 22 24" xfId="15086" xr:uid="{00000000-0005-0000-0000-000015040000}"/>
    <cellStyle name="20% - Accent1 22 25" xfId="17334" xr:uid="{00000000-0005-0000-0000-000016040000}"/>
    <cellStyle name="20% - Accent1 22 26" xfId="21809" xr:uid="{00000000-0005-0000-0000-000017040000}"/>
    <cellStyle name="20% - Accent1 22 27" xfId="26526" xr:uid="{00000000-0005-0000-0000-000018040000}"/>
    <cellStyle name="20% - Accent1 22 28" xfId="31239" xr:uid="{00000000-0005-0000-0000-000019040000}"/>
    <cellStyle name="20% - Accent1 22 3" xfId="9431" xr:uid="{00000000-0005-0000-0000-00001A040000}"/>
    <cellStyle name="20% - Accent1 22 3 10" xfId="31535" xr:uid="{00000000-0005-0000-0000-00001B040000}"/>
    <cellStyle name="20% - Accent1 22 3 2" xfId="12982" xr:uid="{00000000-0005-0000-0000-00001C040000}"/>
    <cellStyle name="20% - Accent1 22 3 2 2" xfId="16573" xr:uid="{00000000-0005-0000-0000-00001D040000}"/>
    <cellStyle name="20% - Accent1 22 3 2 2 2" xfId="21035" xr:uid="{00000000-0005-0000-0000-00001E040000}"/>
    <cellStyle name="20% - Accent1 22 3 2 2 3" xfId="25467" xr:uid="{00000000-0005-0000-0000-00001F040000}"/>
    <cellStyle name="20% - Accent1 22 3 2 2 4" xfId="30184" xr:uid="{00000000-0005-0000-0000-000020040000}"/>
    <cellStyle name="20% - Accent1 22 3 2 2 5" xfId="34897" xr:uid="{00000000-0005-0000-0000-000021040000}"/>
    <cellStyle name="20% - Accent1 22 3 2 3" xfId="18776" xr:uid="{00000000-0005-0000-0000-000022040000}"/>
    <cellStyle name="20% - Accent1 22 3 2 4" xfId="23251" xr:uid="{00000000-0005-0000-0000-000023040000}"/>
    <cellStyle name="20% - Accent1 22 3 2 5" xfId="27968" xr:uid="{00000000-0005-0000-0000-000024040000}"/>
    <cellStyle name="20% - Accent1 22 3 2 6" xfId="32681" xr:uid="{00000000-0005-0000-0000-000025040000}"/>
    <cellStyle name="20% - Accent1 22 3 3" xfId="13564" xr:uid="{00000000-0005-0000-0000-000026040000}"/>
    <cellStyle name="20% - Accent1 22 3 3 2" xfId="19889" xr:uid="{00000000-0005-0000-0000-000027040000}"/>
    <cellStyle name="20% - Accent1 22 3 3 3" xfId="24321" xr:uid="{00000000-0005-0000-0000-000028040000}"/>
    <cellStyle name="20% - Accent1 22 3 3 4" xfId="29038" xr:uid="{00000000-0005-0000-0000-000029040000}"/>
    <cellStyle name="20% - Accent1 22 3 3 5" xfId="33751" xr:uid="{00000000-0005-0000-0000-00002A040000}"/>
    <cellStyle name="20% - Accent1 22 3 4" xfId="14170" xr:uid="{00000000-0005-0000-0000-00002B040000}"/>
    <cellStyle name="20% - Accent1 22 3 5" xfId="14776" xr:uid="{00000000-0005-0000-0000-00002C040000}"/>
    <cellStyle name="20% - Accent1 22 3 6" xfId="15382" xr:uid="{00000000-0005-0000-0000-00002D040000}"/>
    <cellStyle name="20% - Accent1 22 3 7" xfId="17630" xr:uid="{00000000-0005-0000-0000-00002E040000}"/>
    <cellStyle name="20% - Accent1 22 3 8" xfId="22105" xr:uid="{00000000-0005-0000-0000-00002F040000}"/>
    <cellStyle name="20% - Accent1 22 3 9" xfId="26822" xr:uid="{00000000-0005-0000-0000-000030040000}"/>
    <cellStyle name="20% - Accent1 22 4" xfId="9502" xr:uid="{00000000-0005-0000-0000-000031040000}"/>
    <cellStyle name="20% - Accent1 22 4 2" xfId="16953" xr:uid="{00000000-0005-0000-0000-000032040000}"/>
    <cellStyle name="20% - Accent1 22 4 2 2" xfId="21415" xr:uid="{00000000-0005-0000-0000-000033040000}"/>
    <cellStyle name="20% - Accent1 22 4 2 2 2" xfId="25847" xr:uid="{00000000-0005-0000-0000-000034040000}"/>
    <cellStyle name="20% - Accent1 22 4 2 2 3" xfId="30564" xr:uid="{00000000-0005-0000-0000-000035040000}"/>
    <cellStyle name="20% - Accent1 22 4 2 2 4" xfId="35277" xr:uid="{00000000-0005-0000-0000-000036040000}"/>
    <cellStyle name="20% - Accent1 22 4 2 3" xfId="19156" xr:uid="{00000000-0005-0000-0000-000037040000}"/>
    <cellStyle name="20% - Accent1 22 4 2 4" xfId="23631" xr:uid="{00000000-0005-0000-0000-000038040000}"/>
    <cellStyle name="20% - Accent1 22 4 2 5" xfId="28348" xr:uid="{00000000-0005-0000-0000-000039040000}"/>
    <cellStyle name="20% - Accent1 22 4 2 6" xfId="33061" xr:uid="{00000000-0005-0000-0000-00003A040000}"/>
    <cellStyle name="20% - Accent1 22 4 3" xfId="15762" xr:uid="{00000000-0005-0000-0000-00003B040000}"/>
    <cellStyle name="20% - Accent1 22 4 3 2" xfId="20269" xr:uid="{00000000-0005-0000-0000-00003C040000}"/>
    <cellStyle name="20% - Accent1 22 4 3 3" xfId="24701" xr:uid="{00000000-0005-0000-0000-00003D040000}"/>
    <cellStyle name="20% - Accent1 22 4 3 4" xfId="29418" xr:uid="{00000000-0005-0000-0000-00003E040000}"/>
    <cellStyle name="20% - Accent1 22 4 3 5" xfId="34131" xr:uid="{00000000-0005-0000-0000-00003F040000}"/>
    <cellStyle name="20% - Accent1 22 4 4" xfId="18010" xr:uid="{00000000-0005-0000-0000-000040040000}"/>
    <cellStyle name="20% - Accent1 22 4 5" xfId="22485" xr:uid="{00000000-0005-0000-0000-000041040000}"/>
    <cellStyle name="20% - Accent1 22 4 6" xfId="27202" xr:uid="{00000000-0005-0000-0000-000042040000}"/>
    <cellStyle name="20% - Accent1 22 4 7" xfId="31915" xr:uid="{00000000-0005-0000-0000-000043040000}"/>
    <cellStyle name="20% - Accent1 22 5" xfId="9573" xr:uid="{00000000-0005-0000-0000-000044040000}"/>
    <cellStyle name="20% - Accent1 22 5 2" xfId="17165" xr:uid="{00000000-0005-0000-0000-000045040000}"/>
    <cellStyle name="20% - Accent1 22 5 2 2" xfId="21626" xr:uid="{00000000-0005-0000-0000-000046040000}"/>
    <cellStyle name="20% - Accent1 22 5 2 2 2" xfId="26058" xr:uid="{00000000-0005-0000-0000-000047040000}"/>
    <cellStyle name="20% - Accent1 22 5 2 2 3" xfId="30775" xr:uid="{00000000-0005-0000-0000-000048040000}"/>
    <cellStyle name="20% - Accent1 22 5 2 2 4" xfId="35488" xr:uid="{00000000-0005-0000-0000-000049040000}"/>
    <cellStyle name="20% - Accent1 22 5 2 3" xfId="19367" xr:uid="{00000000-0005-0000-0000-00004A040000}"/>
    <cellStyle name="20% - Accent1 22 5 2 4" xfId="23842" xr:uid="{00000000-0005-0000-0000-00004B040000}"/>
    <cellStyle name="20% - Accent1 22 5 2 5" xfId="28559" xr:uid="{00000000-0005-0000-0000-00004C040000}"/>
    <cellStyle name="20% - Accent1 22 5 2 6" xfId="33272" xr:uid="{00000000-0005-0000-0000-00004D040000}"/>
    <cellStyle name="20% - Accent1 22 5 3" xfId="15975" xr:uid="{00000000-0005-0000-0000-00004E040000}"/>
    <cellStyle name="20% - Accent1 22 5 3 2" xfId="20480" xr:uid="{00000000-0005-0000-0000-00004F040000}"/>
    <cellStyle name="20% - Accent1 22 5 3 3" xfId="24912" xr:uid="{00000000-0005-0000-0000-000050040000}"/>
    <cellStyle name="20% - Accent1 22 5 3 4" xfId="29629" xr:uid="{00000000-0005-0000-0000-000051040000}"/>
    <cellStyle name="20% - Accent1 22 5 3 5" xfId="34342" xr:uid="{00000000-0005-0000-0000-000052040000}"/>
    <cellStyle name="20% - Accent1 22 5 4" xfId="18221" xr:uid="{00000000-0005-0000-0000-000053040000}"/>
    <cellStyle name="20% - Accent1 22 5 5" xfId="22696" xr:uid="{00000000-0005-0000-0000-000054040000}"/>
    <cellStyle name="20% - Accent1 22 5 6" xfId="27413" xr:uid="{00000000-0005-0000-0000-000055040000}"/>
    <cellStyle name="20% - Accent1 22 5 7" xfId="32126" xr:uid="{00000000-0005-0000-0000-000056040000}"/>
    <cellStyle name="20% - Accent1 22 6" xfId="9644" xr:uid="{00000000-0005-0000-0000-000057040000}"/>
    <cellStyle name="20% - Accent1 22 6 2" xfId="16256" xr:uid="{00000000-0005-0000-0000-000058040000}"/>
    <cellStyle name="20% - Accent1 22 6 2 2" xfId="20719" xr:uid="{00000000-0005-0000-0000-000059040000}"/>
    <cellStyle name="20% - Accent1 22 6 2 3" xfId="25151" xr:uid="{00000000-0005-0000-0000-00005A040000}"/>
    <cellStyle name="20% - Accent1 22 6 2 4" xfId="29868" xr:uid="{00000000-0005-0000-0000-00005B040000}"/>
    <cellStyle name="20% - Accent1 22 6 2 5" xfId="34581" xr:uid="{00000000-0005-0000-0000-00005C040000}"/>
    <cellStyle name="20% - Accent1 22 6 3" xfId="18460" xr:uid="{00000000-0005-0000-0000-00005D040000}"/>
    <cellStyle name="20% - Accent1 22 6 4" xfId="22935" xr:uid="{00000000-0005-0000-0000-00005E040000}"/>
    <cellStyle name="20% - Accent1 22 6 5" xfId="27652" xr:uid="{00000000-0005-0000-0000-00005F040000}"/>
    <cellStyle name="20% - Accent1 22 6 6" xfId="32365" xr:uid="{00000000-0005-0000-0000-000060040000}"/>
    <cellStyle name="20% - Accent1 22 7" xfId="9715" xr:uid="{00000000-0005-0000-0000-000061040000}"/>
    <cellStyle name="20% - Accent1 22 7 2" xfId="19593" xr:uid="{00000000-0005-0000-0000-000062040000}"/>
    <cellStyle name="20% - Accent1 22 7 3" xfId="24025" xr:uid="{00000000-0005-0000-0000-000063040000}"/>
    <cellStyle name="20% - Accent1 22 7 4" xfId="28742" xr:uid="{00000000-0005-0000-0000-000064040000}"/>
    <cellStyle name="20% - Accent1 22 7 5" xfId="33455" xr:uid="{00000000-0005-0000-0000-000065040000}"/>
    <cellStyle name="20% - Accent1 22 8" xfId="9793" xr:uid="{00000000-0005-0000-0000-000066040000}"/>
    <cellStyle name="20% - Accent1 22 8 2" xfId="26329" xr:uid="{00000000-0005-0000-0000-000067040000}"/>
    <cellStyle name="20% - Accent1 22 8 3" xfId="31042" xr:uid="{00000000-0005-0000-0000-000068040000}"/>
    <cellStyle name="20% - Accent1 22 8 4" xfId="35755" xr:uid="{00000000-0005-0000-0000-000069040000}"/>
    <cellStyle name="20% - Accent1 22 9" xfId="9864" xr:uid="{00000000-0005-0000-0000-00006A040000}"/>
    <cellStyle name="20% - Accent1 22 9 2" xfId="36022" xr:uid="{00000000-0005-0000-0000-00006B040000}"/>
    <cellStyle name="20% - Accent1 23" xfId="10114" xr:uid="{00000000-0005-0000-0000-00006C040000}"/>
    <cellStyle name="20% - Accent1 24" xfId="10428" xr:uid="{00000000-0005-0000-0000-00006D040000}"/>
    <cellStyle name="20% - Accent1 24 10" xfId="12799" xr:uid="{00000000-0005-0000-0000-00006E040000}"/>
    <cellStyle name="20% - Accent1 24 11" xfId="13422" xr:uid="{00000000-0005-0000-0000-00006F040000}"/>
    <cellStyle name="20% - Accent1 24 12" xfId="14029" xr:uid="{00000000-0005-0000-0000-000070040000}"/>
    <cellStyle name="20% - Accent1 24 13" xfId="14635" xr:uid="{00000000-0005-0000-0000-000071040000}"/>
    <cellStyle name="20% - Accent1 24 14" xfId="15241" xr:uid="{00000000-0005-0000-0000-000072040000}"/>
    <cellStyle name="20% - Accent1 24 15" xfId="17489" xr:uid="{00000000-0005-0000-0000-000073040000}"/>
    <cellStyle name="20% - Accent1 24 16" xfId="21964" xr:uid="{00000000-0005-0000-0000-000074040000}"/>
    <cellStyle name="20% - Accent1 24 17" xfId="26681" xr:uid="{00000000-0005-0000-0000-000075040000}"/>
    <cellStyle name="20% - Accent1 24 18" xfId="31394" xr:uid="{00000000-0005-0000-0000-000076040000}"/>
    <cellStyle name="20% - Accent1 24 2" xfId="10688" xr:uid="{00000000-0005-0000-0000-000077040000}"/>
    <cellStyle name="20% - Accent1 24 2 10" xfId="31690" xr:uid="{00000000-0005-0000-0000-000078040000}"/>
    <cellStyle name="20% - Accent1 24 2 2" xfId="13137" xr:uid="{00000000-0005-0000-0000-000079040000}"/>
    <cellStyle name="20% - Accent1 24 2 2 2" xfId="16728" xr:uid="{00000000-0005-0000-0000-00007A040000}"/>
    <cellStyle name="20% - Accent1 24 2 2 2 2" xfId="21190" xr:uid="{00000000-0005-0000-0000-00007B040000}"/>
    <cellStyle name="20% - Accent1 24 2 2 2 3" xfId="25622" xr:uid="{00000000-0005-0000-0000-00007C040000}"/>
    <cellStyle name="20% - Accent1 24 2 2 2 4" xfId="30339" xr:uid="{00000000-0005-0000-0000-00007D040000}"/>
    <cellStyle name="20% - Accent1 24 2 2 2 5" xfId="35052" xr:uid="{00000000-0005-0000-0000-00007E040000}"/>
    <cellStyle name="20% - Accent1 24 2 2 3" xfId="18931" xr:uid="{00000000-0005-0000-0000-00007F040000}"/>
    <cellStyle name="20% - Accent1 24 2 2 4" xfId="23406" xr:uid="{00000000-0005-0000-0000-000080040000}"/>
    <cellStyle name="20% - Accent1 24 2 2 5" xfId="28123" xr:uid="{00000000-0005-0000-0000-000081040000}"/>
    <cellStyle name="20% - Accent1 24 2 2 6" xfId="32836" xr:uid="{00000000-0005-0000-0000-000082040000}"/>
    <cellStyle name="20% - Accent1 24 2 3" xfId="13719" xr:uid="{00000000-0005-0000-0000-000083040000}"/>
    <cellStyle name="20% - Accent1 24 2 3 2" xfId="20044" xr:uid="{00000000-0005-0000-0000-000084040000}"/>
    <cellStyle name="20% - Accent1 24 2 3 3" xfId="24476" xr:uid="{00000000-0005-0000-0000-000085040000}"/>
    <cellStyle name="20% - Accent1 24 2 3 4" xfId="29193" xr:uid="{00000000-0005-0000-0000-000086040000}"/>
    <cellStyle name="20% - Accent1 24 2 3 5" xfId="33906" xr:uid="{00000000-0005-0000-0000-000087040000}"/>
    <cellStyle name="20% - Accent1 24 2 4" xfId="14325" xr:uid="{00000000-0005-0000-0000-000088040000}"/>
    <cellStyle name="20% - Accent1 24 2 5" xfId="14931" xr:uid="{00000000-0005-0000-0000-000089040000}"/>
    <cellStyle name="20% - Accent1 24 2 6" xfId="15537" xr:uid="{00000000-0005-0000-0000-00008A040000}"/>
    <cellStyle name="20% - Accent1 24 2 7" xfId="17785" xr:uid="{00000000-0005-0000-0000-00008B040000}"/>
    <cellStyle name="20% - Accent1 24 2 8" xfId="22260" xr:uid="{00000000-0005-0000-0000-00008C040000}"/>
    <cellStyle name="20% - Accent1 24 2 9" xfId="26977" xr:uid="{00000000-0005-0000-0000-00008D040000}"/>
    <cellStyle name="20% - Accent1 24 3" xfId="10946" xr:uid="{00000000-0005-0000-0000-00008E040000}"/>
    <cellStyle name="20% - Accent1 24 3 2" xfId="16967" xr:uid="{00000000-0005-0000-0000-00008F040000}"/>
    <cellStyle name="20% - Accent1 24 3 2 2" xfId="21429" xr:uid="{00000000-0005-0000-0000-000090040000}"/>
    <cellStyle name="20% - Accent1 24 3 2 2 2" xfId="25861" xr:uid="{00000000-0005-0000-0000-000091040000}"/>
    <cellStyle name="20% - Accent1 24 3 2 2 3" xfId="30578" xr:uid="{00000000-0005-0000-0000-000092040000}"/>
    <cellStyle name="20% - Accent1 24 3 2 2 4" xfId="35291" xr:uid="{00000000-0005-0000-0000-000093040000}"/>
    <cellStyle name="20% - Accent1 24 3 2 3" xfId="19170" xr:uid="{00000000-0005-0000-0000-000094040000}"/>
    <cellStyle name="20% - Accent1 24 3 2 4" xfId="23645" xr:uid="{00000000-0005-0000-0000-000095040000}"/>
    <cellStyle name="20% - Accent1 24 3 2 5" xfId="28362" xr:uid="{00000000-0005-0000-0000-000096040000}"/>
    <cellStyle name="20% - Accent1 24 3 2 6" xfId="33075" xr:uid="{00000000-0005-0000-0000-000097040000}"/>
    <cellStyle name="20% - Accent1 24 3 3" xfId="15776" xr:uid="{00000000-0005-0000-0000-000098040000}"/>
    <cellStyle name="20% - Accent1 24 3 3 2" xfId="20283" xr:uid="{00000000-0005-0000-0000-000099040000}"/>
    <cellStyle name="20% - Accent1 24 3 3 3" xfId="24715" xr:uid="{00000000-0005-0000-0000-00009A040000}"/>
    <cellStyle name="20% - Accent1 24 3 3 4" xfId="29432" xr:uid="{00000000-0005-0000-0000-00009B040000}"/>
    <cellStyle name="20% - Accent1 24 3 3 5" xfId="34145" xr:uid="{00000000-0005-0000-0000-00009C040000}"/>
    <cellStyle name="20% - Accent1 24 3 4" xfId="18024" xr:uid="{00000000-0005-0000-0000-00009D040000}"/>
    <cellStyle name="20% - Accent1 24 3 5" xfId="22499" xr:uid="{00000000-0005-0000-0000-00009E040000}"/>
    <cellStyle name="20% - Accent1 24 3 6" xfId="27216" xr:uid="{00000000-0005-0000-0000-00009F040000}"/>
    <cellStyle name="20% - Accent1 24 3 7" xfId="31929" xr:uid="{00000000-0005-0000-0000-0000A0040000}"/>
    <cellStyle name="20% - Accent1 24 4" xfId="11200" xr:uid="{00000000-0005-0000-0000-0000A1040000}"/>
    <cellStyle name="20% - Accent1 24 4 2" xfId="17179" xr:uid="{00000000-0005-0000-0000-0000A2040000}"/>
    <cellStyle name="20% - Accent1 24 4 2 2" xfId="21640" xr:uid="{00000000-0005-0000-0000-0000A3040000}"/>
    <cellStyle name="20% - Accent1 24 4 2 2 2" xfId="26072" xr:uid="{00000000-0005-0000-0000-0000A4040000}"/>
    <cellStyle name="20% - Accent1 24 4 2 2 3" xfId="30789" xr:uid="{00000000-0005-0000-0000-0000A5040000}"/>
    <cellStyle name="20% - Accent1 24 4 2 2 4" xfId="35502" xr:uid="{00000000-0005-0000-0000-0000A6040000}"/>
    <cellStyle name="20% - Accent1 24 4 2 3" xfId="19381" xr:uid="{00000000-0005-0000-0000-0000A7040000}"/>
    <cellStyle name="20% - Accent1 24 4 2 4" xfId="23856" xr:uid="{00000000-0005-0000-0000-0000A8040000}"/>
    <cellStyle name="20% - Accent1 24 4 2 5" xfId="28573" xr:uid="{00000000-0005-0000-0000-0000A9040000}"/>
    <cellStyle name="20% - Accent1 24 4 2 6" xfId="33286" xr:uid="{00000000-0005-0000-0000-0000AA040000}"/>
    <cellStyle name="20% - Accent1 24 4 3" xfId="15989" xr:uid="{00000000-0005-0000-0000-0000AB040000}"/>
    <cellStyle name="20% - Accent1 24 4 3 2" xfId="20494" xr:uid="{00000000-0005-0000-0000-0000AC040000}"/>
    <cellStyle name="20% - Accent1 24 4 3 3" xfId="24926" xr:uid="{00000000-0005-0000-0000-0000AD040000}"/>
    <cellStyle name="20% - Accent1 24 4 3 4" xfId="29643" xr:uid="{00000000-0005-0000-0000-0000AE040000}"/>
    <cellStyle name="20% - Accent1 24 4 3 5" xfId="34356" xr:uid="{00000000-0005-0000-0000-0000AF040000}"/>
    <cellStyle name="20% - Accent1 24 4 4" xfId="18235" xr:uid="{00000000-0005-0000-0000-0000B0040000}"/>
    <cellStyle name="20% - Accent1 24 4 5" xfId="22710" xr:uid="{00000000-0005-0000-0000-0000B1040000}"/>
    <cellStyle name="20% - Accent1 24 4 6" xfId="27427" xr:uid="{00000000-0005-0000-0000-0000B2040000}"/>
    <cellStyle name="20% - Accent1 24 4 7" xfId="32140" xr:uid="{00000000-0005-0000-0000-0000B3040000}"/>
    <cellStyle name="20% - Accent1 24 5" xfId="11454" xr:uid="{00000000-0005-0000-0000-0000B4040000}"/>
    <cellStyle name="20% - Accent1 24 5 2" xfId="16270" xr:uid="{00000000-0005-0000-0000-0000B5040000}"/>
    <cellStyle name="20% - Accent1 24 5 2 2" xfId="20733" xr:uid="{00000000-0005-0000-0000-0000B6040000}"/>
    <cellStyle name="20% - Accent1 24 5 2 3" xfId="25165" xr:uid="{00000000-0005-0000-0000-0000B7040000}"/>
    <cellStyle name="20% - Accent1 24 5 2 4" xfId="29882" xr:uid="{00000000-0005-0000-0000-0000B8040000}"/>
    <cellStyle name="20% - Accent1 24 5 2 5" xfId="34595" xr:uid="{00000000-0005-0000-0000-0000B9040000}"/>
    <cellStyle name="20% - Accent1 24 5 3" xfId="18474" xr:uid="{00000000-0005-0000-0000-0000BA040000}"/>
    <cellStyle name="20% - Accent1 24 5 4" xfId="22949" xr:uid="{00000000-0005-0000-0000-0000BB040000}"/>
    <cellStyle name="20% - Accent1 24 5 5" xfId="27666" xr:uid="{00000000-0005-0000-0000-0000BC040000}"/>
    <cellStyle name="20% - Accent1 24 5 6" xfId="32379" xr:uid="{00000000-0005-0000-0000-0000BD040000}"/>
    <cellStyle name="20% - Accent1 24 6" xfId="11714" xr:uid="{00000000-0005-0000-0000-0000BE040000}"/>
    <cellStyle name="20% - Accent1 24 6 2" xfId="19748" xr:uid="{00000000-0005-0000-0000-0000BF040000}"/>
    <cellStyle name="20% - Accent1 24 6 3" xfId="24180" xr:uid="{00000000-0005-0000-0000-0000C0040000}"/>
    <cellStyle name="20% - Accent1 24 6 4" xfId="28897" xr:uid="{00000000-0005-0000-0000-0000C1040000}"/>
    <cellStyle name="20% - Accent1 24 6 5" xfId="33610" xr:uid="{00000000-0005-0000-0000-0000C2040000}"/>
    <cellStyle name="20% - Accent1 24 7" xfId="11976" xr:uid="{00000000-0005-0000-0000-0000C3040000}"/>
    <cellStyle name="20% - Accent1 24 7 2" xfId="26343" xr:uid="{00000000-0005-0000-0000-0000C4040000}"/>
    <cellStyle name="20% - Accent1 24 7 3" xfId="31056" xr:uid="{00000000-0005-0000-0000-0000C5040000}"/>
    <cellStyle name="20% - Accent1 24 7 4" xfId="35769" xr:uid="{00000000-0005-0000-0000-0000C6040000}"/>
    <cellStyle name="20% - Accent1 24 8" xfId="12246" xr:uid="{00000000-0005-0000-0000-0000C7040000}"/>
    <cellStyle name="20% - Accent1 24 8 2" xfId="36036" xr:uid="{00000000-0005-0000-0000-0000C8040000}"/>
    <cellStyle name="20% - Accent1 24 9" xfId="12517" xr:uid="{00000000-0005-0000-0000-0000C9040000}"/>
    <cellStyle name="20% - Accent1 24 9 2" xfId="36331" xr:uid="{00000000-0005-0000-0000-0000CA040000}"/>
    <cellStyle name="20% - Accent1 25" xfId="10442" xr:uid="{00000000-0005-0000-0000-0000CB040000}"/>
    <cellStyle name="20% - Accent1 25 10" xfId="12813" xr:uid="{00000000-0005-0000-0000-0000CC040000}"/>
    <cellStyle name="20% - Accent1 25 11" xfId="13436" xr:uid="{00000000-0005-0000-0000-0000CD040000}"/>
    <cellStyle name="20% - Accent1 25 12" xfId="14043" xr:uid="{00000000-0005-0000-0000-0000CE040000}"/>
    <cellStyle name="20% - Accent1 25 13" xfId="14649" xr:uid="{00000000-0005-0000-0000-0000CF040000}"/>
    <cellStyle name="20% - Accent1 25 14" xfId="15255" xr:uid="{00000000-0005-0000-0000-0000D0040000}"/>
    <cellStyle name="20% - Accent1 25 15" xfId="17503" xr:uid="{00000000-0005-0000-0000-0000D1040000}"/>
    <cellStyle name="20% - Accent1 25 16" xfId="21978" xr:uid="{00000000-0005-0000-0000-0000D2040000}"/>
    <cellStyle name="20% - Accent1 25 17" xfId="26695" xr:uid="{00000000-0005-0000-0000-0000D3040000}"/>
    <cellStyle name="20% - Accent1 25 18" xfId="31408" xr:uid="{00000000-0005-0000-0000-0000D4040000}"/>
    <cellStyle name="20% - Accent1 25 2" xfId="10702" xr:uid="{00000000-0005-0000-0000-0000D5040000}"/>
    <cellStyle name="20% - Accent1 25 2 10" xfId="31704" xr:uid="{00000000-0005-0000-0000-0000D6040000}"/>
    <cellStyle name="20% - Accent1 25 2 2" xfId="13151" xr:uid="{00000000-0005-0000-0000-0000D7040000}"/>
    <cellStyle name="20% - Accent1 25 2 2 2" xfId="16742" xr:uid="{00000000-0005-0000-0000-0000D8040000}"/>
    <cellStyle name="20% - Accent1 25 2 2 2 2" xfId="21204" xr:uid="{00000000-0005-0000-0000-0000D9040000}"/>
    <cellStyle name="20% - Accent1 25 2 2 2 3" xfId="25636" xr:uid="{00000000-0005-0000-0000-0000DA040000}"/>
    <cellStyle name="20% - Accent1 25 2 2 2 4" xfId="30353" xr:uid="{00000000-0005-0000-0000-0000DB040000}"/>
    <cellStyle name="20% - Accent1 25 2 2 2 5" xfId="35066" xr:uid="{00000000-0005-0000-0000-0000DC040000}"/>
    <cellStyle name="20% - Accent1 25 2 2 3" xfId="18945" xr:uid="{00000000-0005-0000-0000-0000DD040000}"/>
    <cellStyle name="20% - Accent1 25 2 2 4" xfId="23420" xr:uid="{00000000-0005-0000-0000-0000DE040000}"/>
    <cellStyle name="20% - Accent1 25 2 2 5" xfId="28137" xr:uid="{00000000-0005-0000-0000-0000DF040000}"/>
    <cellStyle name="20% - Accent1 25 2 2 6" xfId="32850" xr:uid="{00000000-0005-0000-0000-0000E0040000}"/>
    <cellStyle name="20% - Accent1 25 2 3" xfId="13733" xr:uid="{00000000-0005-0000-0000-0000E1040000}"/>
    <cellStyle name="20% - Accent1 25 2 3 2" xfId="20058" xr:uid="{00000000-0005-0000-0000-0000E2040000}"/>
    <cellStyle name="20% - Accent1 25 2 3 3" xfId="24490" xr:uid="{00000000-0005-0000-0000-0000E3040000}"/>
    <cellStyle name="20% - Accent1 25 2 3 4" xfId="29207" xr:uid="{00000000-0005-0000-0000-0000E4040000}"/>
    <cellStyle name="20% - Accent1 25 2 3 5" xfId="33920" xr:uid="{00000000-0005-0000-0000-0000E5040000}"/>
    <cellStyle name="20% - Accent1 25 2 4" xfId="14339" xr:uid="{00000000-0005-0000-0000-0000E6040000}"/>
    <cellStyle name="20% - Accent1 25 2 5" xfId="14945" xr:uid="{00000000-0005-0000-0000-0000E7040000}"/>
    <cellStyle name="20% - Accent1 25 2 6" xfId="15551" xr:uid="{00000000-0005-0000-0000-0000E8040000}"/>
    <cellStyle name="20% - Accent1 25 2 7" xfId="17799" xr:uid="{00000000-0005-0000-0000-0000E9040000}"/>
    <cellStyle name="20% - Accent1 25 2 8" xfId="22274" xr:uid="{00000000-0005-0000-0000-0000EA040000}"/>
    <cellStyle name="20% - Accent1 25 2 9" xfId="26991" xr:uid="{00000000-0005-0000-0000-0000EB040000}"/>
    <cellStyle name="20% - Accent1 25 3" xfId="10960" xr:uid="{00000000-0005-0000-0000-0000EC040000}"/>
    <cellStyle name="20% - Accent1 25 3 2" xfId="16981" xr:uid="{00000000-0005-0000-0000-0000ED040000}"/>
    <cellStyle name="20% - Accent1 25 3 2 2" xfId="21443" xr:uid="{00000000-0005-0000-0000-0000EE040000}"/>
    <cellStyle name="20% - Accent1 25 3 2 2 2" xfId="25875" xr:uid="{00000000-0005-0000-0000-0000EF040000}"/>
    <cellStyle name="20% - Accent1 25 3 2 2 3" xfId="30592" xr:uid="{00000000-0005-0000-0000-0000F0040000}"/>
    <cellStyle name="20% - Accent1 25 3 2 2 4" xfId="35305" xr:uid="{00000000-0005-0000-0000-0000F1040000}"/>
    <cellStyle name="20% - Accent1 25 3 2 3" xfId="19184" xr:uid="{00000000-0005-0000-0000-0000F2040000}"/>
    <cellStyle name="20% - Accent1 25 3 2 4" xfId="23659" xr:uid="{00000000-0005-0000-0000-0000F3040000}"/>
    <cellStyle name="20% - Accent1 25 3 2 5" xfId="28376" xr:uid="{00000000-0005-0000-0000-0000F4040000}"/>
    <cellStyle name="20% - Accent1 25 3 2 6" xfId="33089" xr:uid="{00000000-0005-0000-0000-0000F5040000}"/>
    <cellStyle name="20% - Accent1 25 3 3" xfId="15790" xr:uid="{00000000-0005-0000-0000-0000F6040000}"/>
    <cellStyle name="20% - Accent1 25 3 3 2" xfId="20297" xr:uid="{00000000-0005-0000-0000-0000F7040000}"/>
    <cellStyle name="20% - Accent1 25 3 3 3" xfId="24729" xr:uid="{00000000-0005-0000-0000-0000F8040000}"/>
    <cellStyle name="20% - Accent1 25 3 3 4" xfId="29446" xr:uid="{00000000-0005-0000-0000-0000F9040000}"/>
    <cellStyle name="20% - Accent1 25 3 3 5" xfId="34159" xr:uid="{00000000-0005-0000-0000-0000FA040000}"/>
    <cellStyle name="20% - Accent1 25 3 4" xfId="18038" xr:uid="{00000000-0005-0000-0000-0000FB040000}"/>
    <cellStyle name="20% - Accent1 25 3 5" xfId="22513" xr:uid="{00000000-0005-0000-0000-0000FC040000}"/>
    <cellStyle name="20% - Accent1 25 3 6" xfId="27230" xr:uid="{00000000-0005-0000-0000-0000FD040000}"/>
    <cellStyle name="20% - Accent1 25 3 7" xfId="31943" xr:uid="{00000000-0005-0000-0000-0000FE040000}"/>
    <cellStyle name="20% - Accent1 25 4" xfId="11214" xr:uid="{00000000-0005-0000-0000-0000FF040000}"/>
    <cellStyle name="20% - Accent1 25 4 2" xfId="17193" xr:uid="{00000000-0005-0000-0000-000000050000}"/>
    <cellStyle name="20% - Accent1 25 4 2 2" xfId="21654" xr:uid="{00000000-0005-0000-0000-000001050000}"/>
    <cellStyle name="20% - Accent1 25 4 2 2 2" xfId="26086" xr:uid="{00000000-0005-0000-0000-000002050000}"/>
    <cellStyle name="20% - Accent1 25 4 2 2 3" xfId="30803" xr:uid="{00000000-0005-0000-0000-000003050000}"/>
    <cellStyle name="20% - Accent1 25 4 2 2 4" xfId="35516" xr:uid="{00000000-0005-0000-0000-000004050000}"/>
    <cellStyle name="20% - Accent1 25 4 2 3" xfId="19395" xr:uid="{00000000-0005-0000-0000-000005050000}"/>
    <cellStyle name="20% - Accent1 25 4 2 4" xfId="23870" xr:uid="{00000000-0005-0000-0000-000006050000}"/>
    <cellStyle name="20% - Accent1 25 4 2 5" xfId="28587" xr:uid="{00000000-0005-0000-0000-000007050000}"/>
    <cellStyle name="20% - Accent1 25 4 2 6" xfId="33300" xr:uid="{00000000-0005-0000-0000-000008050000}"/>
    <cellStyle name="20% - Accent1 25 4 3" xfId="16003" xr:uid="{00000000-0005-0000-0000-000009050000}"/>
    <cellStyle name="20% - Accent1 25 4 3 2" xfId="20508" xr:uid="{00000000-0005-0000-0000-00000A050000}"/>
    <cellStyle name="20% - Accent1 25 4 3 3" xfId="24940" xr:uid="{00000000-0005-0000-0000-00000B050000}"/>
    <cellStyle name="20% - Accent1 25 4 3 4" xfId="29657" xr:uid="{00000000-0005-0000-0000-00000C050000}"/>
    <cellStyle name="20% - Accent1 25 4 3 5" xfId="34370" xr:uid="{00000000-0005-0000-0000-00000D050000}"/>
    <cellStyle name="20% - Accent1 25 4 4" xfId="18249" xr:uid="{00000000-0005-0000-0000-00000E050000}"/>
    <cellStyle name="20% - Accent1 25 4 5" xfId="22724" xr:uid="{00000000-0005-0000-0000-00000F050000}"/>
    <cellStyle name="20% - Accent1 25 4 6" xfId="27441" xr:uid="{00000000-0005-0000-0000-000010050000}"/>
    <cellStyle name="20% - Accent1 25 4 7" xfId="32154" xr:uid="{00000000-0005-0000-0000-000011050000}"/>
    <cellStyle name="20% - Accent1 25 5" xfId="11468" xr:uid="{00000000-0005-0000-0000-000012050000}"/>
    <cellStyle name="20% - Accent1 25 5 2" xfId="16284" xr:uid="{00000000-0005-0000-0000-000013050000}"/>
    <cellStyle name="20% - Accent1 25 5 2 2" xfId="20747" xr:uid="{00000000-0005-0000-0000-000014050000}"/>
    <cellStyle name="20% - Accent1 25 5 2 3" xfId="25179" xr:uid="{00000000-0005-0000-0000-000015050000}"/>
    <cellStyle name="20% - Accent1 25 5 2 4" xfId="29896" xr:uid="{00000000-0005-0000-0000-000016050000}"/>
    <cellStyle name="20% - Accent1 25 5 2 5" xfId="34609" xr:uid="{00000000-0005-0000-0000-000017050000}"/>
    <cellStyle name="20% - Accent1 25 5 3" xfId="18488" xr:uid="{00000000-0005-0000-0000-000018050000}"/>
    <cellStyle name="20% - Accent1 25 5 4" xfId="22963" xr:uid="{00000000-0005-0000-0000-000019050000}"/>
    <cellStyle name="20% - Accent1 25 5 5" xfId="27680" xr:uid="{00000000-0005-0000-0000-00001A050000}"/>
    <cellStyle name="20% - Accent1 25 5 6" xfId="32393" xr:uid="{00000000-0005-0000-0000-00001B050000}"/>
    <cellStyle name="20% - Accent1 25 6" xfId="11728" xr:uid="{00000000-0005-0000-0000-00001C050000}"/>
    <cellStyle name="20% - Accent1 25 6 2" xfId="19762" xr:uid="{00000000-0005-0000-0000-00001D050000}"/>
    <cellStyle name="20% - Accent1 25 6 3" xfId="24194" xr:uid="{00000000-0005-0000-0000-00001E050000}"/>
    <cellStyle name="20% - Accent1 25 6 4" xfId="28911" xr:uid="{00000000-0005-0000-0000-00001F050000}"/>
    <cellStyle name="20% - Accent1 25 6 5" xfId="33624" xr:uid="{00000000-0005-0000-0000-000020050000}"/>
    <cellStyle name="20% - Accent1 25 7" xfId="11990" xr:uid="{00000000-0005-0000-0000-000021050000}"/>
    <cellStyle name="20% - Accent1 25 7 2" xfId="26357" xr:uid="{00000000-0005-0000-0000-000022050000}"/>
    <cellStyle name="20% - Accent1 25 7 3" xfId="31070" xr:uid="{00000000-0005-0000-0000-000023050000}"/>
    <cellStyle name="20% - Accent1 25 7 4" xfId="35783" xr:uid="{00000000-0005-0000-0000-000024050000}"/>
    <cellStyle name="20% - Accent1 25 8" xfId="12260" xr:uid="{00000000-0005-0000-0000-000025050000}"/>
    <cellStyle name="20% - Accent1 25 8 2" xfId="36050" xr:uid="{00000000-0005-0000-0000-000026050000}"/>
    <cellStyle name="20% - Accent1 25 9" xfId="12531" xr:uid="{00000000-0005-0000-0000-000027050000}"/>
    <cellStyle name="20% - Accent1 25 9 2" xfId="36345" xr:uid="{00000000-0005-0000-0000-000028050000}"/>
    <cellStyle name="20% - Accent1 26" xfId="10456" xr:uid="{00000000-0005-0000-0000-000029050000}"/>
    <cellStyle name="20% - Accent1 26 10" xfId="12827" xr:uid="{00000000-0005-0000-0000-00002A050000}"/>
    <cellStyle name="20% - Accent1 26 11" xfId="13450" xr:uid="{00000000-0005-0000-0000-00002B050000}"/>
    <cellStyle name="20% - Accent1 26 12" xfId="14057" xr:uid="{00000000-0005-0000-0000-00002C050000}"/>
    <cellStyle name="20% - Accent1 26 13" xfId="14663" xr:uid="{00000000-0005-0000-0000-00002D050000}"/>
    <cellStyle name="20% - Accent1 26 14" xfId="15269" xr:uid="{00000000-0005-0000-0000-00002E050000}"/>
    <cellStyle name="20% - Accent1 26 15" xfId="17517" xr:uid="{00000000-0005-0000-0000-00002F050000}"/>
    <cellStyle name="20% - Accent1 26 16" xfId="21992" xr:uid="{00000000-0005-0000-0000-000030050000}"/>
    <cellStyle name="20% - Accent1 26 17" xfId="26709" xr:uid="{00000000-0005-0000-0000-000031050000}"/>
    <cellStyle name="20% - Accent1 26 18" xfId="31422" xr:uid="{00000000-0005-0000-0000-000032050000}"/>
    <cellStyle name="20% - Accent1 26 2" xfId="10716" xr:uid="{00000000-0005-0000-0000-000033050000}"/>
    <cellStyle name="20% - Accent1 26 2 10" xfId="31718" xr:uid="{00000000-0005-0000-0000-000034050000}"/>
    <cellStyle name="20% - Accent1 26 2 2" xfId="13165" xr:uid="{00000000-0005-0000-0000-000035050000}"/>
    <cellStyle name="20% - Accent1 26 2 2 2" xfId="16756" xr:uid="{00000000-0005-0000-0000-000036050000}"/>
    <cellStyle name="20% - Accent1 26 2 2 2 2" xfId="21218" xr:uid="{00000000-0005-0000-0000-000037050000}"/>
    <cellStyle name="20% - Accent1 26 2 2 2 3" xfId="25650" xr:uid="{00000000-0005-0000-0000-000038050000}"/>
    <cellStyle name="20% - Accent1 26 2 2 2 4" xfId="30367" xr:uid="{00000000-0005-0000-0000-000039050000}"/>
    <cellStyle name="20% - Accent1 26 2 2 2 5" xfId="35080" xr:uid="{00000000-0005-0000-0000-00003A050000}"/>
    <cellStyle name="20% - Accent1 26 2 2 3" xfId="18959" xr:uid="{00000000-0005-0000-0000-00003B050000}"/>
    <cellStyle name="20% - Accent1 26 2 2 4" xfId="23434" xr:uid="{00000000-0005-0000-0000-00003C050000}"/>
    <cellStyle name="20% - Accent1 26 2 2 5" xfId="28151" xr:uid="{00000000-0005-0000-0000-00003D050000}"/>
    <cellStyle name="20% - Accent1 26 2 2 6" xfId="32864" xr:uid="{00000000-0005-0000-0000-00003E050000}"/>
    <cellStyle name="20% - Accent1 26 2 3" xfId="13747" xr:uid="{00000000-0005-0000-0000-00003F050000}"/>
    <cellStyle name="20% - Accent1 26 2 3 2" xfId="20072" xr:uid="{00000000-0005-0000-0000-000040050000}"/>
    <cellStyle name="20% - Accent1 26 2 3 3" xfId="24504" xr:uid="{00000000-0005-0000-0000-000041050000}"/>
    <cellStyle name="20% - Accent1 26 2 3 4" xfId="29221" xr:uid="{00000000-0005-0000-0000-000042050000}"/>
    <cellStyle name="20% - Accent1 26 2 3 5" xfId="33934" xr:uid="{00000000-0005-0000-0000-000043050000}"/>
    <cellStyle name="20% - Accent1 26 2 4" xfId="14353" xr:uid="{00000000-0005-0000-0000-000044050000}"/>
    <cellStyle name="20% - Accent1 26 2 5" xfId="14959" xr:uid="{00000000-0005-0000-0000-000045050000}"/>
    <cellStyle name="20% - Accent1 26 2 6" xfId="15565" xr:uid="{00000000-0005-0000-0000-000046050000}"/>
    <cellStyle name="20% - Accent1 26 2 7" xfId="17813" xr:uid="{00000000-0005-0000-0000-000047050000}"/>
    <cellStyle name="20% - Accent1 26 2 8" xfId="22288" xr:uid="{00000000-0005-0000-0000-000048050000}"/>
    <cellStyle name="20% - Accent1 26 2 9" xfId="27005" xr:uid="{00000000-0005-0000-0000-000049050000}"/>
    <cellStyle name="20% - Accent1 26 3" xfId="10974" xr:uid="{00000000-0005-0000-0000-00004A050000}"/>
    <cellStyle name="20% - Accent1 26 3 2" xfId="16995" xr:uid="{00000000-0005-0000-0000-00004B050000}"/>
    <cellStyle name="20% - Accent1 26 3 2 2" xfId="21457" xr:uid="{00000000-0005-0000-0000-00004C050000}"/>
    <cellStyle name="20% - Accent1 26 3 2 2 2" xfId="25889" xr:uid="{00000000-0005-0000-0000-00004D050000}"/>
    <cellStyle name="20% - Accent1 26 3 2 2 3" xfId="30606" xr:uid="{00000000-0005-0000-0000-00004E050000}"/>
    <cellStyle name="20% - Accent1 26 3 2 2 4" xfId="35319" xr:uid="{00000000-0005-0000-0000-00004F050000}"/>
    <cellStyle name="20% - Accent1 26 3 2 3" xfId="19198" xr:uid="{00000000-0005-0000-0000-000050050000}"/>
    <cellStyle name="20% - Accent1 26 3 2 4" xfId="23673" xr:uid="{00000000-0005-0000-0000-000051050000}"/>
    <cellStyle name="20% - Accent1 26 3 2 5" xfId="28390" xr:uid="{00000000-0005-0000-0000-000052050000}"/>
    <cellStyle name="20% - Accent1 26 3 2 6" xfId="33103" xr:uid="{00000000-0005-0000-0000-000053050000}"/>
    <cellStyle name="20% - Accent1 26 3 3" xfId="15804" xr:uid="{00000000-0005-0000-0000-000054050000}"/>
    <cellStyle name="20% - Accent1 26 3 3 2" xfId="20311" xr:uid="{00000000-0005-0000-0000-000055050000}"/>
    <cellStyle name="20% - Accent1 26 3 3 3" xfId="24743" xr:uid="{00000000-0005-0000-0000-000056050000}"/>
    <cellStyle name="20% - Accent1 26 3 3 4" xfId="29460" xr:uid="{00000000-0005-0000-0000-000057050000}"/>
    <cellStyle name="20% - Accent1 26 3 3 5" xfId="34173" xr:uid="{00000000-0005-0000-0000-000058050000}"/>
    <cellStyle name="20% - Accent1 26 3 4" xfId="18052" xr:uid="{00000000-0005-0000-0000-000059050000}"/>
    <cellStyle name="20% - Accent1 26 3 5" xfId="22527" xr:uid="{00000000-0005-0000-0000-00005A050000}"/>
    <cellStyle name="20% - Accent1 26 3 6" xfId="27244" xr:uid="{00000000-0005-0000-0000-00005B050000}"/>
    <cellStyle name="20% - Accent1 26 3 7" xfId="31957" xr:uid="{00000000-0005-0000-0000-00005C050000}"/>
    <cellStyle name="20% - Accent1 26 4" xfId="11228" xr:uid="{00000000-0005-0000-0000-00005D050000}"/>
    <cellStyle name="20% - Accent1 26 4 2" xfId="17207" xr:uid="{00000000-0005-0000-0000-00005E050000}"/>
    <cellStyle name="20% - Accent1 26 4 2 2" xfId="21668" xr:uid="{00000000-0005-0000-0000-00005F050000}"/>
    <cellStyle name="20% - Accent1 26 4 2 2 2" xfId="26100" xr:uid="{00000000-0005-0000-0000-000060050000}"/>
    <cellStyle name="20% - Accent1 26 4 2 2 3" xfId="30817" xr:uid="{00000000-0005-0000-0000-000061050000}"/>
    <cellStyle name="20% - Accent1 26 4 2 2 4" xfId="35530" xr:uid="{00000000-0005-0000-0000-000062050000}"/>
    <cellStyle name="20% - Accent1 26 4 2 3" xfId="19409" xr:uid="{00000000-0005-0000-0000-000063050000}"/>
    <cellStyle name="20% - Accent1 26 4 2 4" xfId="23884" xr:uid="{00000000-0005-0000-0000-000064050000}"/>
    <cellStyle name="20% - Accent1 26 4 2 5" xfId="28601" xr:uid="{00000000-0005-0000-0000-000065050000}"/>
    <cellStyle name="20% - Accent1 26 4 2 6" xfId="33314" xr:uid="{00000000-0005-0000-0000-000066050000}"/>
    <cellStyle name="20% - Accent1 26 4 3" xfId="16017" xr:uid="{00000000-0005-0000-0000-000067050000}"/>
    <cellStyle name="20% - Accent1 26 4 3 2" xfId="20522" xr:uid="{00000000-0005-0000-0000-000068050000}"/>
    <cellStyle name="20% - Accent1 26 4 3 3" xfId="24954" xr:uid="{00000000-0005-0000-0000-000069050000}"/>
    <cellStyle name="20% - Accent1 26 4 3 4" xfId="29671" xr:uid="{00000000-0005-0000-0000-00006A050000}"/>
    <cellStyle name="20% - Accent1 26 4 3 5" xfId="34384" xr:uid="{00000000-0005-0000-0000-00006B050000}"/>
    <cellStyle name="20% - Accent1 26 4 4" xfId="18263" xr:uid="{00000000-0005-0000-0000-00006C050000}"/>
    <cellStyle name="20% - Accent1 26 4 5" xfId="22738" xr:uid="{00000000-0005-0000-0000-00006D050000}"/>
    <cellStyle name="20% - Accent1 26 4 6" xfId="27455" xr:uid="{00000000-0005-0000-0000-00006E050000}"/>
    <cellStyle name="20% - Accent1 26 4 7" xfId="32168" xr:uid="{00000000-0005-0000-0000-00006F050000}"/>
    <cellStyle name="20% - Accent1 26 5" xfId="11482" xr:uid="{00000000-0005-0000-0000-000070050000}"/>
    <cellStyle name="20% - Accent1 26 5 2" xfId="16298" xr:uid="{00000000-0005-0000-0000-000071050000}"/>
    <cellStyle name="20% - Accent1 26 5 2 2" xfId="20761" xr:uid="{00000000-0005-0000-0000-000072050000}"/>
    <cellStyle name="20% - Accent1 26 5 2 3" xfId="25193" xr:uid="{00000000-0005-0000-0000-000073050000}"/>
    <cellStyle name="20% - Accent1 26 5 2 4" xfId="29910" xr:uid="{00000000-0005-0000-0000-000074050000}"/>
    <cellStyle name="20% - Accent1 26 5 2 5" xfId="34623" xr:uid="{00000000-0005-0000-0000-000075050000}"/>
    <cellStyle name="20% - Accent1 26 5 3" xfId="18502" xr:uid="{00000000-0005-0000-0000-000076050000}"/>
    <cellStyle name="20% - Accent1 26 5 4" xfId="22977" xr:uid="{00000000-0005-0000-0000-000077050000}"/>
    <cellStyle name="20% - Accent1 26 5 5" xfId="27694" xr:uid="{00000000-0005-0000-0000-000078050000}"/>
    <cellStyle name="20% - Accent1 26 5 6" xfId="32407" xr:uid="{00000000-0005-0000-0000-000079050000}"/>
    <cellStyle name="20% - Accent1 26 6" xfId="11742" xr:uid="{00000000-0005-0000-0000-00007A050000}"/>
    <cellStyle name="20% - Accent1 26 6 2" xfId="19776" xr:uid="{00000000-0005-0000-0000-00007B050000}"/>
    <cellStyle name="20% - Accent1 26 6 3" xfId="24208" xr:uid="{00000000-0005-0000-0000-00007C050000}"/>
    <cellStyle name="20% - Accent1 26 6 4" xfId="28925" xr:uid="{00000000-0005-0000-0000-00007D050000}"/>
    <cellStyle name="20% - Accent1 26 6 5" xfId="33638" xr:uid="{00000000-0005-0000-0000-00007E050000}"/>
    <cellStyle name="20% - Accent1 26 7" xfId="12004" xr:uid="{00000000-0005-0000-0000-00007F050000}"/>
    <cellStyle name="20% - Accent1 26 7 2" xfId="26371" xr:uid="{00000000-0005-0000-0000-000080050000}"/>
    <cellStyle name="20% - Accent1 26 7 3" xfId="31084" xr:uid="{00000000-0005-0000-0000-000081050000}"/>
    <cellStyle name="20% - Accent1 26 7 4" xfId="35797" xr:uid="{00000000-0005-0000-0000-000082050000}"/>
    <cellStyle name="20% - Accent1 26 8" xfId="12274" xr:uid="{00000000-0005-0000-0000-000083050000}"/>
    <cellStyle name="20% - Accent1 26 8 2" xfId="36064" xr:uid="{00000000-0005-0000-0000-000084050000}"/>
    <cellStyle name="20% - Accent1 26 9" xfId="12545" xr:uid="{00000000-0005-0000-0000-000085050000}"/>
    <cellStyle name="20% - Accent1 26 9 2" xfId="36359" xr:uid="{00000000-0005-0000-0000-000086050000}"/>
    <cellStyle name="20% - Accent1 27" xfId="12288" xr:uid="{00000000-0005-0000-0000-000087050000}"/>
    <cellStyle name="20% - Accent1 27 10" xfId="26723" xr:uid="{00000000-0005-0000-0000-000088050000}"/>
    <cellStyle name="20% - Accent1 27 11" xfId="31436" xr:uid="{00000000-0005-0000-0000-000089050000}"/>
    <cellStyle name="20% - Accent1 27 2" xfId="12559" xr:uid="{00000000-0005-0000-0000-00008A050000}"/>
    <cellStyle name="20% - Accent1 27 2 10" xfId="31732" xr:uid="{00000000-0005-0000-0000-00008B050000}"/>
    <cellStyle name="20% - Accent1 27 2 2" xfId="13179" xr:uid="{00000000-0005-0000-0000-00008C050000}"/>
    <cellStyle name="20% - Accent1 27 2 2 2" xfId="16770" xr:uid="{00000000-0005-0000-0000-00008D050000}"/>
    <cellStyle name="20% - Accent1 27 2 2 2 2" xfId="21232" xr:uid="{00000000-0005-0000-0000-00008E050000}"/>
    <cellStyle name="20% - Accent1 27 2 2 2 3" xfId="25664" xr:uid="{00000000-0005-0000-0000-00008F050000}"/>
    <cellStyle name="20% - Accent1 27 2 2 2 4" xfId="30381" xr:uid="{00000000-0005-0000-0000-000090050000}"/>
    <cellStyle name="20% - Accent1 27 2 2 2 5" xfId="35094" xr:uid="{00000000-0005-0000-0000-000091050000}"/>
    <cellStyle name="20% - Accent1 27 2 2 3" xfId="18973" xr:uid="{00000000-0005-0000-0000-000092050000}"/>
    <cellStyle name="20% - Accent1 27 2 2 4" xfId="23448" xr:uid="{00000000-0005-0000-0000-000093050000}"/>
    <cellStyle name="20% - Accent1 27 2 2 5" xfId="28165" xr:uid="{00000000-0005-0000-0000-000094050000}"/>
    <cellStyle name="20% - Accent1 27 2 2 6" xfId="32878" xr:uid="{00000000-0005-0000-0000-000095050000}"/>
    <cellStyle name="20% - Accent1 27 2 3" xfId="13761" xr:uid="{00000000-0005-0000-0000-000096050000}"/>
    <cellStyle name="20% - Accent1 27 2 3 2" xfId="20086" xr:uid="{00000000-0005-0000-0000-000097050000}"/>
    <cellStyle name="20% - Accent1 27 2 3 3" xfId="24518" xr:uid="{00000000-0005-0000-0000-000098050000}"/>
    <cellStyle name="20% - Accent1 27 2 3 4" xfId="29235" xr:uid="{00000000-0005-0000-0000-000099050000}"/>
    <cellStyle name="20% - Accent1 27 2 3 5" xfId="33948" xr:uid="{00000000-0005-0000-0000-00009A050000}"/>
    <cellStyle name="20% - Accent1 27 2 4" xfId="14367" xr:uid="{00000000-0005-0000-0000-00009B050000}"/>
    <cellStyle name="20% - Accent1 27 2 5" xfId="14973" xr:uid="{00000000-0005-0000-0000-00009C050000}"/>
    <cellStyle name="20% - Accent1 27 2 6" xfId="15579" xr:uid="{00000000-0005-0000-0000-00009D050000}"/>
    <cellStyle name="20% - Accent1 27 2 7" xfId="17827" xr:uid="{00000000-0005-0000-0000-00009E050000}"/>
    <cellStyle name="20% - Accent1 27 2 8" xfId="22302" xr:uid="{00000000-0005-0000-0000-00009F050000}"/>
    <cellStyle name="20% - Accent1 27 2 9" xfId="27019" xr:uid="{00000000-0005-0000-0000-0000A0050000}"/>
    <cellStyle name="20% - Accent1 27 3" xfId="12841" xr:uid="{00000000-0005-0000-0000-0000A1050000}"/>
    <cellStyle name="20% - Accent1 27 3 2" xfId="17009" xr:uid="{00000000-0005-0000-0000-0000A2050000}"/>
    <cellStyle name="20% - Accent1 27 3 2 2" xfId="21471" xr:uid="{00000000-0005-0000-0000-0000A3050000}"/>
    <cellStyle name="20% - Accent1 27 3 2 2 2" xfId="25903" xr:uid="{00000000-0005-0000-0000-0000A4050000}"/>
    <cellStyle name="20% - Accent1 27 3 2 2 3" xfId="30620" xr:uid="{00000000-0005-0000-0000-0000A5050000}"/>
    <cellStyle name="20% - Accent1 27 3 2 2 4" xfId="35333" xr:uid="{00000000-0005-0000-0000-0000A6050000}"/>
    <cellStyle name="20% - Accent1 27 3 2 3" xfId="19212" xr:uid="{00000000-0005-0000-0000-0000A7050000}"/>
    <cellStyle name="20% - Accent1 27 3 2 4" xfId="23687" xr:uid="{00000000-0005-0000-0000-0000A8050000}"/>
    <cellStyle name="20% - Accent1 27 3 2 5" xfId="28404" xr:uid="{00000000-0005-0000-0000-0000A9050000}"/>
    <cellStyle name="20% - Accent1 27 3 2 6" xfId="33117" xr:uid="{00000000-0005-0000-0000-0000AA050000}"/>
    <cellStyle name="20% - Accent1 27 3 3" xfId="15819" xr:uid="{00000000-0005-0000-0000-0000AB050000}"/>
    <cellStyle name="20% - Accent1 27 3 3 2" xfId="20325" xr:uid="{00000000-0005-0000-0000-0000AC050000}"/>
    <cellStyle name="20% - Accent1 27 3 3 3" xfId="24757" xr:uid="{00000000-0005-0000-0000-0000AD050000}"/>
    <cellStyle name="20% - Accent1 27 3 3 4" xfId="29474" xr:uid="{00000000-0005-0000-0000-0000AE050000}"/>
    <cellStyle name="20% - Accent1 27 3 3 5" xfId="34187" xr:uid="{00000000-0005-0000-0000-0000AF050000}"/>
    <cellStyle name="20% - Accent1 27 3 4" xfId="18066" xr:uid="{00000000-0005-0000-0000-0000B0050000}"/>
    <cellStyle name="20% - Accent1 27 3 5" xfId="22541" xr:uid="{00000000-0005-0000-0000-0000B1050000}"/>
    <cellStyle name="20% - Accent1 27 3 6" xfId="27258" xr:uid="{00000000-0005-0000-0000-0000B2050000}"/>
    <cellStyle name="20% - Accent1 27 3 7" xfId="31971" xr:uid="{00000000-0005-0000-0000-0000B3050000}"/>
    <cellStyle name="20% - Accent1 27 4" xfId="13464" xr:uid="{00000000-0005-0000-0000-0000B4050000}"/>
    <cellStyle name="20% - Accent1 27 4 2" xfId="17221" xr:uid="{00000000-0005-0000-0000-0000B5050000}"/>
    <cellStyle name="20% - Accent1 27 4 2 2" xfId="21682" xr:uid="{00000000-0005-0000-0000-0000B6050000}"/>
    <cellStyle name="20% - Accent1 27 4 2 2 2" xfId="26114" xr:uid="{00000000-0005-0000-0000-0000B7050000}"/>
    <cellStyle name="20% - Accent1 27 4 2 2 3" xfId="30831" xr:uid="{00000000-0005-0000-0000-0000B8050000}"/>
    <cellStyle name="20% - Accent1 27 4 2 2 4" xfId="35544" xr:uid="{00000000-0005-0000-0000-0000B9050000}"/>
    <cellStyle name="20% - Accent1 27 4 2 3" xfId="19423" xr:uid="{00000000-0005-0000-0000-0000BA050000}"/>
    <cellStyle name="20% - Accent1 27 4 2 4" xfId="23898" xr:uid="{00000000-0005-0000-0000-0000BB050000}"/>
    <cellStyle name="20% - Accent1 27 4 2 5" xfId="28615" xr:uid="{00000000-0005-0000-0000-0000BC050000}"/>
    <cellStyle name="20% - Accent1 27 4 2 6" xfId="33328" xr:uid="{00000000-0005-0000-0000-0000BD050000}"/>
    <cellStyle name="20% - Accent1 27 4 3" xfId="16031" xr:uid="{00000000-0005-0000-0000-0000BE050000}"/>
    <cellStyle name="20% - Accent1 27 4 3 2" xfId="20536" xr:uid="{00000000-0005-0000-0000-0000BF050000}"/>
    <cellStyle name="20% - Accent1 27 4 3 3" xfId="24968" xr:uid="{00000000-0005-0000-0000-0000C0050000}"/>
    <cellStyle name="20% - Accent1 27 4 3 4" xfId="29685" xr:uid="{00000000-0005-0000-0000-0000C1050000}"/>
    <cellStyle name="20% - Accent1 27 4 3 5" xfId="34398" xr:uid="{00000000-0005-0000-0000-0000C2050000}"/>
    <cellStyle name="20% - Accent1 27 4 4" xfId="18277" xr:uid="{00000000-0005-0000-0000-0000C3050000}"/>
    <cellStyle name="20% - Accent1 27 4 5" xfId="22752" xr:uid="{00000000-0005-0000-0000-0000C4050000}"/>
    <cellStyle name="20% - Accent1 27 4 6" xfId="27469" xr:uid="{00000000-0005-0000-0000-0000C5050000}"/>
    <cellStyle name="20% - Accent1 27 4 7" xfId="32182" xr:uid="{00000000-0005-0000-0000-0000C6050000}"/>
    <cellStyle name="20% - Accent1 27 5" xfId="14071" xr:uid="{00000000-0005-0000-0000-0000C7050000}"/>
    <cellStyle name="20% - Accent1 27 5 2" xfId="16313" xr:uid="{00000000-0005-0000-0000-0000C8050000}"/>
    <cellStyle name="20% - Accent1 27 5 2 2" xfId="20775" xr:uid="{00000000-0005-0000-0000-0000C9050000}"/>
    <cellStyle name="20% - Accent1 27 5 2 3" xfId="25207" xr:uid="{00000000-0005-0000-0000-0000CA050000}"/>
    <cellStyle name="20% - Accent1 27 5 2 4" xfId="29924" xr:uid="{00000000-0005-0000-0000-0000CB050000}"/>
    <cellStyle name="20% - Accent1 27 5 2 5" xfId="34637" xr:uid="{00000000-0005-0000-0000-0000CC050000}"/>
    <cellStyle name="20% - Accent1 27 5 3" xfId="18516" xr:uid="{00000000-0005-0000-0000-0000CD050000}"/>
    <cellStyle name="20% - Accent1 27 5 4" xfId="22991" xr:uid="{00000000-0005-0000-0000-0000CE050000}"/>
    <cellStyle name="20% - Accent1 27 5 5" xfId="27708" xr:uid="{00000000-0005-0000-0000-0000CF050000}"/>
    <cellStyle name="20% - Accent1 27 5 6" xfId="32421" xr:uid="{00000000-0005-0000-0000-0000D0050000}"/>
    <cellStyle name="20% - Accent1 27 6" xfId="14677" xr:uid="{00000000-0005-0000-0000-0000D1050000}"/>
    <cellStyle name="20% - Accent1 27 6 2" xfId="19790" xr:uid="{00000000-0005-0000-0000-0000D2050000}"/>
    <cellStyle name="20% - Accent1 27 6 3" xfId="24222" xr:uid="{00000000-0005-0000-0000-0000D3050000}"/>
    <cellStyle name="20% - Accent1 27 6 4" xfId="28939" xr:uid="{00000000-0005-0000-0000-0000D4050000}"/>
    <cellStyle name="20% - Accent1 27 6 5" xfId="33652" xr:uid="{00000000-0005-0000-0000-0000D5050000}"/>
    <cellStyle name="20% - Accent1 27 7" xfId="15283" xr:uid="{00000000-0005-0000-0000-0000D6050000}"/>
    <cellStyle name="20% - Accent1 27 7 2" xfId="26385" xr:uid="{00000000-0005-0000-0000-0000D7050000}"/>
    <cellStyle name="20% - Accent1 27 7 3" xfId="31098" xr:uid="{00000000-0005-0000-0000-0000D8050000}"/>
    <cellStyle name="20% - Accent1 27 7 4" xfId="35811" xr:uid="{00000000-0005-0000-0000-0000D9050000}"/>
    <cellStyle name="20% - Accent1 27 8" xfId="17531" xr:uid="{00000000-0005-0000-0000-0000DA050000}"/>
    <cellStyle name="20% - Accent1 27 8 2" xfId="36078" xr:uid="{00000000-0005-0000-0000-0000DB050000}"/>
    <cellStyle name="20% - Accent1 27 9" xfId="22006" xr:uid="{00000000-0005-0000-0000-0000DC050000}"/>
    <cellStyle name="20% - Accent1 27 9 2" xfId="36373" xr:uid="{00000000-0005-0000-0000-0000DD050000}"/>
    <cellStyle name="20% - Accent1 28" xfId="12573" xr:uid="{00000000-0005-0000-0000-0000DE050000}"/>
    <cellStyle name="20% - Accent1 28 10" xfId="26737" xr:uid="{00000000-0005-0000-0000-0000DF050000}"/>
    <cellStyle name="20% - Accent1 28 11" xfId="31450" xr:uid="{00000000-0005-0000-0000-0000E0050000}"/>
    <cellStyle name="20% - Accent1 28 2" xfId="13196" xr:uid="{00000000-0005-0000-0000-0000E1050000}"/>
    <cellStyle name="20% - Accent1 28 2 2" xfId="13775" xr:uid="{00000000-0005-0000-0000-0000E2050000}"/>
    <cellStyle name="20% - Accent1 28 2 2 2" xfId="16784" xr:uid="{00000000-0005-0000-0000-0000E3050000}"/>
    <cellStyle name="20% - Accent1 28 2 2 2 2" xfId="21246" xr:uid="{00000000-0005-0000-0000-0000E4050000}"/>
    <cellStyle name="20% - Accent1 28 2 2 2 3" xfId="25678" xr:uid="{00000000-0005-0000-0000-0000E5050000}"/>
    <cellStyle name="20% - Accent1 28 2 2 2 4" xfId="30395" xr:uid="{00000000-0005-0000-0000-0000E6050000}"/>
    <cellStyle name="20% - Accent1 28 2 2 2 5" xfId="35108" xr:uid="{00000000-0005-0000-0000-0000E7050000}"/>
    <cellStyle name="20% - Accent1 28 2 2 3" xfId="18987" xr:uid="{00000000-0005-0000-0000-0000E8050000}"/>
    <cellStyle name="20% - Accent1 28 2 2 4" xfId="23462" xr:uid="{00000000-0005-0000-0000-0000E9050000}"/>
    <cellStyle name="20% - Accent1 28 2 2 5" xfId="28179" xr:uid="{00000000-0005-0000-0000-0000EA050000}"/>
    <cellStyle name="20% - Accent1 28 2 2 6" xfId="32892" xr:uid="{00000000-0005-0000-0000-0000EB050000}"/>
    <cellStyle name="20% - Accent1 28 2 3" xfId="14381" xr:uid="{00000000-0005-0000-0000-0000EC050000}"/>
    <cellStyle name="20% - Accent1 28 2 3 2" xfId="20100" xr:uid="{00000000-0005-0000-0000-0000ED050000}"/>
    <cellStyle name="20% - Accent1 28 2 3 3" xfId="24532" xr:uid="{00000000-0005-0000-0000-0000EE050000}"/>
    <cellStyle name="20% - Accent1 28 2 3 4" xfId="29249" xr:uid="{00000000-0005-0000-0000-0000EF050000}"/>
    <cellStyle name="20% - Accent1 28 2 3 5" xfId="33962" xr:uid="{00000000-0005-0000-0000-0000F0050000}"/>
    <cellStyle name="20% - Accent1 28 2 4" xfId="14987" xr:uid="{00000000-0005-0000-0000-0000F1050000}"/>
    <cellStyle name="20% - Accent1 28 2 5" xfId="15593" xr:uid="{00000000-0005-0000-0000-0000F2050000}"/>
    <cellStyle name="20% - Accent1 28 2 6" xfId="17841" xr:uid="{00000000-0005-0000-0000-0000F3050000}"/>
    <cellStyle name="20% - Accent1 28 2 7" xfId="22316" xr:uid="{00000000-0005-0000-0000-0000F4050000}"/>
    <cellStyle name="20% - Accent1 28 2 8" xfId="27033" xr:uid="{00000000-0005-0000-0000-0000F5050000}"/>
    <cellStyle name="20% - Accent1 28 2 9" xfId="31746" xr:uid="{00000000-0005-0000-0000-0000F6050000}"/>
    <cellStyle name="20% - Accent1 28 3" xfId="12855" xr:uid="{00000000-0005-0000-0000-0000F7050000}"/>
    <cellStyle name="20% - Accent1 28 3 2" xfId="17023" xr:uid="{00000000-0005-0000-0000-0000F8050000}"/>
    <cellStyle name="20% - Accent1 28 3 2 2" xfId="21485" xr:uid="{00000000-0005-0000-0000-0000F9050000}"/>
    <cellStyle name="20% - Accent1 28 3 2 2 2" xfId="25917" xr:uid="{00000000-0005-0000-0000-0000FA050000}"/>
    <cellStyle name="20% - Accent1 28 3 2 2 3" xfId="30634" xr:uid="{00000000-0005-0000-0000-0000FB050000}"/>
    <cellStyle name="20% - Accent1 28 3 2 2 4" xfId="35347" xr:uid="{00000000-0005-0000-0000-0000FC050000}"/>
    <cellStyle name="20% - Accent1 28 3 2 3" xfId="19226" xr:uid="{00000000-0005-0000-0000-0000FD050000}"/>
    <cellStyle name="20% - Accent1 28 3 2 4" xfId="23701" xr:uid="{00000000-0005-0000-0000-0000FE050000}"/>
    <cellStyle name="20% - Accent1 28 3 2 5" xfId="28418" xr:uid="{00000000-0005-0000-0000-0000FF050000}"/>
    <cellStyle name="20% - Accent1 28 3 2 6" xfId="33131" xr:uid="{00000000-0005-0000-0000-000000060000}"/>
    <cellStyle name="20% - Accent1 28 3 3" xfId="15833" xr:uid="{00000000-0005-0000-0000-000001060000}"/>
    <cellStyle name="20% - Accent1 28 3 3 2" xfId="20339" xr:uid="{00000000-0005-0000-0000-000002060000}"/>
    <cellStyle name="20% - Accent1 28 3 3 3" xfId="24771" xr:uid="{00000000-0005-0000-0000-000003060000}"/>
    <cellStyle name="20% - Accent1 28 3 3 4" xfId="29488" xr:uid="{00000000-0005-0000-0000-000004060000}"/>
    <cellStyle name="20% - Accent1 28 3 3 5" xfId="34201" xr:uid="{00000000-0005-0000-0000-000005060000}"/>
    <cellStyle name="20% - Accent1 28 3 4" xfId="18080" xr:uid="{00000000-0005-0000-0000-000006060000}"/>
    <cellStyle name="20% - Accent1 28 3 5" xfId="22555" xr:uid="{00000000-0005-0000-0000-000007060000}"/>
    <cellStyle name="20% - Accent1 28 3 6" xfId="27272" xr:uid="{00000000-0005-0000-0000-000008060000}"/>
    <cellStyle name="20% - Accent1 28 3 7" xfId="31985" xr:uid="{00000000-0005-0000-0000-000009060000}"/>
    <cellStyle name="20% - Accent1 28 4" xfId="13478" xr:uid="{00000000-0005-0000-0000-00000A060000}"/>
    <cellStyle name="20% - Accent1 28 4 2" xfId="17235" xr:uid="{00000000-0005-0000-0000-00000B060000}"/>
    <cellStyle name="20% - Accent1 28 4 2 2" xfId="21696" xr:uid="{00000000-0005-0000-0000-00000C060000}"/>
    <cellStyle name="20% - Accent1 28 4 2 2 2" xfId="26128" xr:uid="{00000000-0005-0000-0000-00000D060000}"/>
    <cellStyle name="20% - Accent1 28 4 2 2 3" xfId="30845" xr:uid="{00000000-0005-0000-0000-00000E060000}"/>
    <cellStyle name="20% - Accent1 28 4 2 2 4" xfId="35558" xr:uid="{00000000-0005-0000-0000-00000F060000}"/>
    <cellStyle name="20% - Accent1 28 4 2 3" xfId="19437" xr:uid="{00000000-0005-0000-0000-000010060000}"/>
    <cellStyle name="20% - Accent1 28 4 2 4" xfId="23912" xr:uid="{00000000-0005-0000-0000-000011060000}"/>
    <cellStyle name="20% - Accent1 28 4 2 5" xfId="28629" xr:uid="{00000000-0005-0000-0000-000012060000}"/>
    <cellStyle name="20% - Accent1 28 4 2 6" xfId="33342" xr:uid="{00000000-0005-0000-0000-000013060000}"/>
    <cellStyle name="20% - Accent1 28 4 3" xfId="16045" xr:uid="{00000000-0005-0000-0000-000014060000}"/>
    <cellStyle name="20% - Accent1 28 4 3 2" xfId="20550" xr:uid="{00000000-0005-0000-0000-000015060000}"/>
    <cellStyle name="20% - Accent1 28 4 3 3" xfId="24982" xr:uid="{00000000-0005-0000-0000-000016060000}"/>
    <cellStyle name="20% - Accent1 28 4 3 4" xfId="29699" xr:uid="{00000000-0005-0000-0000-000017060000}"/>
    <cellStyle name="20% - Accent1 28 4 3 5" xfId="34412" xr:uid="{00000000-0005-0000-0000-000018060000}"/>
    <cellStyle name="20% - Accent1 28 4 4" xfId="18291" xr:uid="{00000000-0005-0000-0000-000019060000}"/>
    <cellStyle name="20% - Accent1 28 4 5" xfId="22766" xr:uid="{00000000-0005-0000-0000-00001A060000}"/>
    <cellStyle name="20% - Accent1 28 4 6" xfId="27483" xr:uid="{00000000-0005-0000-0000-00001B060000}"/>
    <cellStyle name="20% - Accent1 28 4 7" xfId="32196" xr:uid="{00000000-0005-0000-0000-00001C060000}"/>
    <cellStyle name="20% - Accent1 28 5" xfId="14085" xr:uid="{00000000-0005-0000-0000-00001D060000}"/>
    <cellStyle name="20% - Accent1 28 5 2" xfId="16327" xr:uid="{00000000-0005-0000-0000-00001E060000}"/>
    <cellStyle name="20% - Accent1 28 5 2 2" xfId="20789" xr:uid="{00000000-0005-0000-0000-00001F060000}"/>
    <cellStyle name="20% - Accent1 28 5 2 3" xfId="25221" xr:uid="{00000000-0005-0000-0000-000020060000}"/>
    <cellStyle name="20% - Accent1 28 5 2 4" xfId="29938" xr:uid="{00000000-0005-0000-0000-000021060000}"/>
    <cellStyle name="20% - Accent1 28 5 2 5" xfId="34651" xr:uid="{00000000-0005-0000-0000-000022060000}"/>
    <cellStyle name="20% - Accent1 28 5 3" xfId="18530" xr:uid="{00000000-0005-0000-0000-000023060000}"/>
    <cellStyle name="20% - Accent1 28 5 4" xfId="23005" xr:uid="{00000000-0005-0000-0000-000024060000}"/>
    <cellStyle name="20% - Accent1 28 5 5" xfId="27722" xr:uid="{00000000-0005-0000-0000-000025060000}"/>
    <cellStyle name="20% - Accent1 28 5 6" xfId="32435" xr:uid="{00000000-0005-0000-0000-000026060000}"/>
    <cellStyle name="20% - Accent1 28 6" xfId="14691" xr:uid="{00000000-0005-0000-0000-000027060000}"/>
    <cellStyle name="20% - Accent1 28 6 2" xfId="19804" xr:uid="{00000000-0005-0000-0000-000028060000}"/>
    <cellStyle name="20% - Accent1 28 6 3" xfId="24236" xr:uid="{00000000-0005-0000-0000-000029060000}"/>
    <cellStyle name="20% - Accent1 28 6 4" xfId="28953" xr:uid="{00000000-0005-0000-0000-00002A060000}"/>
    <cellStyle name="20% - Accent1 28 6 5" xfId="33666" xr:uid="{00000000-0005-0000-0000-00002B060000}"/>
    <cellStyle name="20% - Accent1 28 7" xfId="15297" xr:uid="{00000000-0005-0000-0000-00002C060000}"/>
    <cellStyle name="20% - Accent1 28 7 2" xfId="26399" xr:uid="{00000000-0005-0000-0000-00002D060000}"/>
    <cellStyle name="20% - Accent1 28 7 3" xfId="31112" xr:uid="{00000000-0005-0000-0000-00002E060000}"/>
    <cellStyle name="20% - Accent1 28 7 4" xfId="35825" xr:uid="{00000000-0005-0000-0000-00002F060000}"/>
    <cellStyle name="20% - Accent1 28 8" xfId="17545" xr:uid="{00000000-0005-0000-0000-000030060000}"/>
    <cellStyle name="20% - Accent1 28 8 2" xfId="36092" xr:uid="{00000000-0005-0000-0000-000031060000}"/>
    <cellStyle name="20% - Accent1 28 9" xfId="22020" xr:uid="{00000000-0005-0000-0000-000032060000}"/>
    <cellStyle name="20% - Accent1 28 9 2" xfId="36387" xr:uid="{00000000-0005-0000-0000-000033060000}"/>
    <cellStyle name="20% - Accent1 29" xfId="12882" xr:uid="{00000000-0005-0000-0000-000034060000}"/>
    <cellStyle name="20% - Accent1 29 2" xfId="16059" xr:uid="{00000000-0005-0000-0000-000035060000}"/>
    <cellStyle name="20% - Accent1 29 2 2" xfId="17249" xr:uid="{00000000-0005-0000-0000-000036060000}"/>
    <cellStyle name="20% - Accent1 29 2 2 2" xfId="21710" xr:uid="{00000000-0005-0000-0000-000037060000}"/>
    <cellStyle name="20% - Accent1 29 2 2 2 2" xfId="26142" xr:uid="{00000000-0005-0000-0000-000038060000}"/>
    <cellStyle name="20% - Accent1 29 2 2 2 3" xfId="30859" xr:uid="{00000000-0005-0000-0000-000039060000}"/>
    <cellStyle name="20% - Accent1 29 2 2 2 4" xfId="35572" xr:uid="{00000000-0005-0000-0000-00003A060000}"/>
    <cellStyle name="20% - Accent1 29 2 2 3" xfId="19451" xr:uid="{00000000-0005-0000-0000-00003B060000}"/>
    <cellStyle name="20% - Accent1 29 2 2 4" xfId="23926" xr:uid="{00000000-0005-0000-0000-00003C060000}"/>
    <cellStyle name="20% - Accent1 29 2 2 5" xfId="28643" xr:uid="{00000000-0005-0000-0000-00003D060000}"/>
    <cellStyle name="20% - Accent1 29 2 2 6" xfId="33356" xr:uid="{00000000-0005-0000-0000-00003E060000}"/>
    <cellStyle name="20% - Accent1 29 2 3" xfId="20564" xr:uid="{00000000-0005-0000-0000-00003F060000}"/>
    <cellStyle name="20% - Accent1 29 2 3 2" xfId="24996" xr:uid="{00000000-0005-0000-0000-000040060000}"/>
    <cellStyle name="20% - Accent1 29 2 3 3" xfId="29713" xr:uid="{00000000-0005-0000-0000-000041060000}"/>
    <cellStyle name="20% - Accent1 29 2 3 4" xfId="34426" xr:uid="{00000000-0005-0000-0000-000042060000}"/>
    <cellStyle name="20% - Accent1 29 2 4" xfId="18305" xr:uid="{00000000-0005-0000-0000-000043060000}"/>
    <cellStyle name="20% - Accent1 29 2 5" xfId="22780" xr:uid="{00000000-0005-0000-0000-000044060000}"/>
    <cellStyle name="20% - Accent1 29 2 6" xfId="27497" xr:uid="{00000000-0005-0000-0000-000045060000}"/>
    <cellStyle name="20% - Accent1 29 2 7" xfId="32210" xr:uid="{00000000-0005-0000-0000-000046060000}"/>
    <cellStyle name="20% - Accent1 29 3" xfId="16341" xr:uid="{00000000-0005-0000-0000-000047060000}"/>
    <cellStyle name="20% - Accent1 29 3 2" xfId="20803" xr:uid="{00000000-0005-0000-0000-000048060000}"/>
    <cellStyle name="20% - Accent1 29 3 2 2" xfId="25235" xr:uid="{00000000-0005-0000-0000-000049060000}"/>
    <cellStyle name="20% - Accent1 29 3 2 3" xfId="29952" xr:uid="{00000000-0005-0000-0000-00004A060000}"/>
    <cellStyle name="20% - Accent1 29 3 2 4" xfId="34665" xr:uid="{00000000-0005-0000-0000-00004B060000}"/>
    <cellStyle name="20% - Accent1 29 3 3" xfId="18544" xr:uid="{00000000-0005-0000-0000-00004C060000}"/>
    <cellStyle name="20% - Accent1 29 3 4" xfId="23019" xr:uid="{00000000-0005-0000-0000-00004D060000}"/>
    <cellStyle name="20% - Accent1 29 3 5" xfId="27736" xr:uid="{00000000-0005-0000-0000-00004E060000}"/>
    <cellStyle name="20% - Accent1 29 3 6" xfId="32449" xr:uid="{00000000-0005-0000-0000-00004F060000}"/>
    <cellStyle name="20% - Accent1 29 4" xfId="26413" xr:uid="{00000000-0005-0000-0000-000050060000}"/>
    <cellStyle name="20% - Accent1 29 4 2" xfId="31126" xr:uid="{00000000-0005-0000-0000-000051060000}"/>
    <cellStyle name="20% - Accent1 29 4 3" xfId="35839" xr:uid="{00000000-0005-0000-0000-000052060000}"/>
    <cellStyle name="20% - Accent1 29 5" xfId="36106" xr:uid="{00000000-0005-0000-0000-000053060000}"/>
    <cellStyle name="20% - Accent1 29 6" xfId="36401" xr:uid="{00000000-0005-0000-0000-000054060000}"/>
    <cellStyle name="20% - Accent1 3" xfId="93" xr:uid="{00000000-0005-0000-0000-000055060000}"/>
    <cellStyle name="20% - Accent1 3 10" xfId="924" xr:uid="{00000000-0005-0000-0000-000056060000}"/>
    <cellStyle name="20% - Accent1 3 10 2" xfId="36204" xr:uid="{00000000-0005-0000-0000-000057060000}"/>
    <cellStyle name="20% - Accent1 3 11" xfId="996" xr:uid="{00000000-0005-0000-0000-000058060000}"/>
    <cellStyle name="20% - Accent1 3 12" xfId="1068" xr:uid="{00000000-0005-0000-0000-000059060000}"/>
    <cellStyle name="20% - Accent1 3 13" xfId="1140" xr:uid="{00000000-0005-0000-0000-00005A060000}"/>
    <cellStyle name="20% - Accent1 3 14" xfId="1212" xr:uid="{00000000-0005-0000-0000-00005B060000}"/>
    <cellStyle name="20% - Accent1 3 15" xfId="1284" xr:uid="{00000000-0005-0000-0000-00005C060000}"/>
    <cellStyle name="20% - Accent1 3 16" xfId="1356" xr:uid="{00000000-0005-0000-0000-00005D060000}"/>
    <cellStyle name="20% - Accent1 3 17" xfId="1431" xr:uid="{00000000-0005-0000-0000-00005E060000}"/>
    <cellStyle name="20% - Accent1 3 18" xfId="1505" xr:uid="{00000000-0005-0000-0000-00005F060000}"/>
    <cellStyle name="20% - Accent1 3 19" xfId="1580" xr:uid="{00000000-0005-0000-0000-000060060000}"/>
    <cellStyle name="20% - Accent1 3 2" xfId="121" xr:uid="{00000000-0005-0000-0000-000061060000}"/>
    <cellStyle name="20% - Accent1 3 2 2" xfId="8870" xr:uid="{00000000-0005-0000-0000-000062060000}"/>
    <cellStyle name="20% - Accent1 3 20" xfId="1654" xr:uid="{00000000-0005-0000-0000-000063060000}"/>
    <cellStyle name="20% - Accent1 3 21" xfId="1728" xr:uid="{00000000-0005-0000-0000-000064060000}"/>
    <cellStyle name="20% - Accent1 3 22" xfId="1802" xr:uid="{00000000-0005-0000-0000-000065060000}"/>
    <cellStyle name="20% - Accent1 3 23" xfId="1877" xr:uid="{00000000-0005-0000-0000-000066060000}"/>
    <cellStyle name="20% - Accent1 3 24" xfId="1951" xr:uid="{00000000-0005-0000-0000-000067060000}"/>
    <cellStyle name="20% - Accent1 3 25" xfId="2025" xr:uid="{00000000-0005-0000-0000-000068060000}"/>
    <cellStyle name="20% - Accent1 3 26" xfId="2099" xr:uid="{00000000-0005-0000-0000-000069060000}"/>
    <cellStyle name="20% - Accent1 3 27" xfId="2173" xr:uid="{00000000-0005-0000-0000-00006A060000}"/>
    <cellStyle name="20% - Accent1 3 28" xfId="2247" xr:uid="{00000000-0005-0000-0000-00006B060000}"/>
    <cellStyle name="20% - Accent1 3 29" xfId="2321" xr:uid="{00000000-0005-0000-0000-00006C060000}"/>
    <cellStyle name="20% - Accent1 3 3" xfId="149" xr:uid="{00000000-0005-0000-0000-00006D060000}"/>
    <cellStyle name="20% - Accent1 3 3 2" xfId="10165" xr:uid="{00000000-0005-0000-0000-00006E060000}"/>
    <cellStyle name="20% - Accent1 3 30" xfId="2395" xr:uid="{00000000-0005-0000-0000-00006F060000}"/>
    <cellStyle name="20% - Accent1 3 31" xfId="2469" xr:uid="{00000000-0005-0000-0000-000070060000}"/>
    <cellStyle name="20% - Accent1 3 32" xfId="2543" xr:uid="{00000000-0005-0000-0000-000071060000}"/>
    <cellStyle name="20% - Accent1 3 33" xfId="2631" xr:uid="{00000000-0005-0000-0000-000072060000}"/>
    <cellStyle name="20% - Accent1 3 34" xfId="2719" xr:uid="{00000000-0005-0000-0000-000073060000}"/>
    <cellStyle name="20% - Accent1 3 35" xfId="2807" xr:uid="{00000000-0005-0000-0000-000074060000}"/>
    <cellStyle name="20% - Accent1 3 36" xfId="2895" xr:uid="{00000000-0005-0000-0000-000075060000}"/>
    <cellStyle name="20% - Accent1 3 37" xfId="2983" xr:uid="{00000000-0005-0000-0000-000076060000}"/>
    <cellStyle name="20% - Accent1 3 38" xfId="3071" xr:uid="{00000000-0005-0000-0000-000077060000}"/>
    <cellStyle name="20% - Accent1 3 39" xfId="3159" xr:uid="{00000000-0005-0000-0000-000078060000}"/>
    <cellStyle name="20% - Accent1 3 4" xfId="191" xr:uid="{00000000-0005-0000-0000-000079060000}"/>
    <cellStyle name="20% - Accent1 3 4 10" xfId="12390" xr:uid="{00000000-0005-0000-0000-00007A060000}"/>
    <cellStyle name="20% - Accent1 3 4 11" xfId="12672" xr:uid="{00000000-0005-0000-0000-00007B060000}"/>
    <cellStyle name="20% - Accent1 3 4 12" xfId="13295" xr:uid="{00000000-0005-0000-0000-00007C060000}"/>
    <cellStyle name="20% - Accent1 3 4 13" xfId="13902" xr:uid="{00000000-0005-0000-0000-00007D060000}"/>
    <cellStyle name="20% - Accent1 3 4 14" xfId="14508" xr:uid="{00000000-0005-0000-0000-00007E060000}"/>
    <cellStyle name="20% - Accent1 3 4 15" xfId="15114" xr:uid="{00000000-0005-0000-0000-00007F060000}"/>
    <cellStyle name="20% - Accent1 3 4 16" xfId="17362" xr:uid="{00000000-0005-0000-0000-000080060000}"/>
    <cellStyle name="20% - Accent1 3 4 17" xfId="21837" xr:uid="{00000000-0005-0000-0000-000081060000}"/>
    <cellStyle name="20% - Accent1 3 4 18" xfId="26554" xr:uid="{00000000-0005-0000-0000-000082060000}"/>
    <cellStyle name="20% - Accent1 3 4 19" xfId="31267" xr:uid="{00000000-0005-0000-0000-000083060000}"/>
    <cellStyle name="20% - Accent1 3 4 2" xfId="10057" xr:uid="{00000000-0005-0000-0000-000084060000}"/>
    <cellStyle name="20% - Accent1 3 4 2 10" xfId="31563" xr:uid="{00000000-0005-0000-0000-000085060000}"/>
    <cellStyle name="20% - Accent1 3 4 2 2" xfId="13010" xr:uid="{00000000-0005-0000-0000-000086060000}"/>
    <cellStyle name="20% - Accent1 3 4 2 2 2" xfId="16601" xr:uid="{00000000-0005-0000-0000-000087060000}"/>
    <cellStyle name="20% - Accent1 3 4 2 2 2 2" xfId="21063" xr:uid="{00000000-0005-0000-0000-000088060000}"/>
    <cellStyle name="20% - Accent1 3 4 2 2 2 3" xfId="25495" xr:uid="{00000000-0005-0000-0000-000089060000}"/>
    <cellStyle name="20% - Accent1 3 4 2 2 2 4" xfId="30212" xr:uid="{00000000-0005-0000-0000-00008A060000}"/>
    <cellStyle name="20% - Accent1 3 4 2 2 2 5" xfId="34925" xr:uid="{00000000-0005-0000-0000-00008B060000}"/>
    <cellStyle name="20% - Accent1 3 4 2 2 3" xfId="18804" xr:uid="{00000000-0005-0000-0000-00008C060000}"/>
    <cellStyle name="20% - Accent1 3 4 2 2 4" xfId="23279" xr:uid="{00000000-0005-0000-0000-00008D060000}"/>
    <cellStyle name="20% - Accent1 3 4 2 2 5" xfId="27996" xr:uid="{00000000-0005-0000-0000-00008E060000}"/>
    <cellStyle name="20% - Accent1 3 4 2 2 6" xfId="32709" xr:uid="{00000000-0005-0000-0000-00008F060000}"/>
    <cellStyle name="20% - Accent1 3 4 2 3" xfId="13592" xr:uid="{00000000-0005-0000-0000-000090060000}"/>
    <cellStyle name="20% - Accent1 3 4 2 3 2" xfId="19917" xr:uid="{00000000-0005-0000-0000-000091060000}"/>
    <cellStyle name="20% - Accent1 3 4 2 3 3" xfId="24349" xr:uid="{00000000-0005-0000-0000-000092060000}"/>
    <cellStyle name="20% - Accent1 3 4 2 3 4" xfId="29066" xr:uid="{00000000-0005-0000-0000-000093060000}"/>
    <cellStyle name="20% - Accent1 3 4 2 3 5" xfId="33779" xr:uid="{00000000-0005-0000-0000-000094060000}"/>
    <cellStyle name="20% - Accent1 3 4 2 4" xfId="14198" xr:uid="{00000000-0005-0000-0000-000095060000}"/>
    <cellStyle name="20% - Accent1 3 4 2 5" xfId="14804" xr:uid="{00000000-0005-0000-0000-000096060000}"/>
    <cellStyle name="20% - Accent1 3 4 2 6" xfId="15410" xr:uid="{00000000-0005-0000-0000-000097060000}"/>
    <cellStyle name="20% - Accent1 3 4 2 7" xfId="17658" xr:uid="{00000000-0005-0000-0000-000098060000}"/>
    <cellStyle name="20% - Accent1 3 4 2 8" xfId="22133" xr:uid="{00000000-0005-0000-0000-000099060000}"/>
    <cellStyle name="20% - Accent1 3 4 2 9" xfId="26850" xr:uid="{00000000-0005-0000-0000-00009A060000}"/>
    <cellStyle name="20% - Accent1 3 4 3" xfId="10561" xr:uid="{00000000-0005-0000-0000-00009B060000}"/>
    <cellStyle name="20% - Accent1 3 4 3 2" xfId="16383" xr:uid="{00000000-0005-0000-0000-00009C060000}"/>
    <cellStyle name="20% - Accent1 3 4 3 2 2" xfId="20845" xr:uid="{00000000-0005-0000-0000-00009D060000}"/>
    <cellStyle name="20% - Accent1 3 4 3 2 3" xfId="25277" xr:uid="{00000000-0005-0000-0000-00009E060000}"/>
    <cellStyle name="20% - Accent1 3 4 3 2 4" xfId="29994" xr:uid="{00000000-0005-0000-0000-00009F060000}"/>
    <cellStyle name="20% - Accent1 3 4 3 2 5" xfId="34707" xr:uid="{00000000-0005-0000-0000-0000A0060000}"/>
    <cellStyle name="20% - Accent1 3 4 3 3" xfId="18586" xr:uid="{00000000-0005-0000-0000-0000A1060000}"/>
    <cellStyle name="20% - Accent1 3 4 3 4" xfId="23061" xr:uid="{00000000-0005-0000-0000-0000A2060000}"/>
    <cellStyle name="20% - Accent1 3 4 3 5" xfId="27778" xr:uid="{00000000-0005-0000-0000-0000A3060000}"/>
    <cellStyle name="20% - Accent1 3 4 3 6" xfId="32491" xr:uid="{00000000-0005-0000-0000-0000A4060000}"/>
    <cellStyle name="20% - Accent1 3 4 4" xfId="10819" xr:uid="{00000000-0005-0000-0000-0000A5060000}"/>
    <cellStyle name="20% - Accent1 3 4 4 2" xfId="19621" xr:uid="{00000000-0005-0000-0000-0000A6060000}"/>
    <cellStyle name="20% - Accent1 3 4 4 3" xfId="24053" xr:uid="{00000000-0005-0000-0000-0000A7060000}"/>
    <cellStyle name="20% - Accent1 3 4 4 4" xfId="28770" xr:uid="{00000000-0005-0000-0000-0000A8060000}"/>
    <cellStyle name="20% - Accent1 3 4 4 5" xfId="33483" xr:uid="{00000000-0005-0000-0000-0000A9060000}"/>
    <cellStyle name="20% - Accent1 3 4 5" xfId="11073" xr:uid="{00000000-0005-0000-0000-0000AA060000}"/>
    <cellStyle name="20% - Accent1 3 4 6" xfId="11327" xr:uid="{00000000-0005-0000-0000-0000AB060000}"/>
    <cellStyle name="20% - Accent1 3 4 7" xfId="11587" xr:uid="{00000000-0005-0000-0000-0000AC060000}"/>
    <cellStyle name="20% - Accent1 3 4 8" xfId="11848" xr:uid="{00000000-0005-0000-0000-0000AD060000}"/>
    <cellStyle name="20% - Accent1 3 4 9" xfId="12119" xr:uid="{00000000-0005-0000-0000-0000AE060000}"/>
    <cellStyle name="20% - Accent1 3 40" xfId="3247" xr:uid="{00000000-0005-0000-0000-0000AF060000}"/>
    <cellStyle name="20% - Accent1 3 41" xfId="3335" xr:uid="{00000000-0005-0000-0000-0000B0060000}"/>
    <cellStyle name="20% - Accent1 3 42" xfId="3423" xr:uid="{00000000-0005-0000-0000-0000B1060000}"/>
    <cellStyle name="20% - Accent1 3 43" xfId="3511" xr:uid="{00000000-0005-0000-0000-0000B2060000}"/>
    <cellStyle name="20% - Accent1 3 44" xfId="3614" xr:uid="{00000000-0005-0000-0000-0000B3060000}"/>
    <cellStyle name="20% - Accent1 3 45" xfId="3733" xr:uid="{00000000-0005-0000-0000-0000B4060000}"/>
    <cellStyle name="20% - Accent1 3 46" xfId="3849" xr:uid="{00000000-0005-0000-0000-0000B5060000}"/>
    <cellStyle name="20% - Accent1 3 47" xfId="3965" xr:uid="{00000000-0005-0000-0000-0000B6060000}"/>
    <cellStyle name="20% - Accent1 3 48" xfId="4081" xr:uid="{00000000-0005-0000-0000-0000B7060000}"/>
    <cellStyle name="20% - Accent1 3 49" xfId="4197" xr:uid="{00000000-0005-0000-0000-0000B8060000}"/>
    <cellStyle name="20% - Accent1 3 5" xfId="564" xr:uid="{00000000-0005-0000-0000-0000B9060000}"/>
    <cellStyle name="20% - Accent1 3 5 2" xfId="16840" xr:uid="{00000000-0005-0000-0000-0000BA060000}"/>
    <cellStyle name="20% - Accent1 3 5 2 2" xfId="21302" xr:uid="{00000000-0005-0000-0000-0000BB060000}"/>
    <cellStyle name="20% - Accent1 3 5 2 2 2" xfId="25734" xr:uid="{00000000-0005-0000-0000-0000BC060000}"/>
    <cellStyle name="20% - Accent1 3 5 2 2 3" xfId="30451" xr:uid="{00000000-0005-0000-0000-0000BD060000}"/>
    <cellStyle name="20% - Accent1 3 5 2 2 4" xfId="35164" xr:uid="{00000000-0005-0000-0000-0000BE060000}"/>
    <cellStyle name="20% - Accent1 3 5 2 3" xfId="19043" xr:uid="{00000000-0005-0000-0000-0000BF060000}"/>
    <cellStyle name="20% - Accent1 3 5 2 4" xfId="23518" xr:uid="{00000000-0005-0000-0000-0000C0060000}"/>
    <cellStyle name="20% - Accent1 3 5 2 5" xfId="28235" xr:uid="{00000000-0005-0000-0000-0000C1060000}"/>
    <cellStyle name="20% - Accent1 3 5 2 6" xfId="32948" xr:uid="{00000000-0005-0000-0000-0000C2060000}"/>
    <cellStyle name="20% - Accent1 3 5 3" xfId="15649" xr:uid="{00000000-0005-0000-0000-0000C3060000}"/>
    <cellStyle name="20% - Accent1 3 5 3 2" xfId="20156" xr:uid="{00000000-0005-0000-0000-0000C4060000}"/>
    <cellStyle name="20% - Accent1 3 5 3 3" xfId="24588" xr:uid="{00000000-0005-0000-0000-0000C5060000}"/>
    <cellStyle name="20% - Accent1 3 5 3 4" xfId="29305" xr:uid="{00000000-0005-0000-0000-0000C6060000}"/>
    <cellStyle name="20% - Accent1 3 5 3 5" xfId="34018" xr:uid="{00000000-0005-0000-0000-0000C7060000}"/>
    <cellStyle name="20% - Accent1 3 5 4" xfId="17897" xr:uid="{00000000-0005-0000-0000-0000C8060000}"/>
    <cellStyle name="20% - Accent1 3 5 5" xfId="22372" xr:uid="{00000000-0005-0000-0000-0000C9060000}"/>
    <cellStyle name="20% - Accent1 3 5 6" xfId="27089" xr:uid="{00000000-0005-0000-0000-0000CA060000}"/>
    <cellStyle name="20% - Accent1 3 5 7" xfId="31802" xr:uid="{00000000-0005-0000-0000-0000CB060000}"/>
    <cellStyle name="20% - Accent1 3 50" xfId="4313" xr:uid="{00000000-0005-0000-0000-0000CC060000}"/>
    <cellStyle name="20% - Accent1 3 51" xfId="4429" xr:uid="{00000000-0005-0000-0000-0000CD060000}"/>
    <cellStyle name="20% - Accent1 3 52" xfId="4545" xr:uid="{00000000-0005-0000-0000-0000CE060000}"/>
    <cellStyle name="20% - Accent1 3 53" xfId="4675" xr:uid="{00000000-0005-0000-0000-0000CF060000}"/>
    <cellStyle name="20% - Accent1 3 54" xfId="4805" xr:uid="{00000000-0005-0000-0000-0000D0060000}"/>
    <cellStyle name="20% - Accent1 3 55" xfId="4935" xr:uid="{00000000-0005-0000-0000-0000D1060000}"/>
    <cellStyle name="20% - Accent1 3 56" xfId="5065" xr:uid="{00000000-0005-0000-0000-0000D2060000}"/>
    <cellStyle name="20% - Accent1 3 57" xfId="5195" xr:uid="{00000000-0005-0000-0000-0000D3060000}"/>
    <cellStyle name="20% - Accent1 3 58" xfId="5325" xr:uid="{00000000-0005-0000-0000-0000D4060000}"/>
    <cellStyle name="20% - Accent1 3 59" xfId="5455" xr:uid="{00000000-0005-0000-0000-0000D5060000}"/>
    <cellStyle name="20% - Accent1 3 6" xfId="636" xr:uid="{00000000-0005-0000-0000-0000D6060000}"/>
    <cellStyle name="20% - Accent1 3 6 2" xfId="17051" xr:uid="{00000000-0005-0000-0000-0000D7060000}"/>
    <cellStyle name="20% - Accent1 3 6 2 2" xfId="21513" xr:uid="{00000000-0005-0000-0000-0000D8060000}"/>
    <cellStyle name="20% - Accent1 3 6 2 2 2" xfId="25945" xr:uid="{00000000-0005-0000-0000-0000D9060000}"/>
    <cellStyle name="20% - Accent1 3 6 2 2 3" xfId="30662" xr:uid="{00000000-0005-0000-0000-0000DA060000}"/>
    <cellStyle name="20% - Accent1 3 6 2 2 4" xfId="35375" xr:uid="{00000000-0005-0000-0000-0000DB060000}"/>
    <cellStyle name="20% - Accent1 3 6 2 3" xfId="19254" xr:uid="{00000000-0005-0000-0000-0000DC060000}"/>
    <cellStyle name="20% - Accent1 3 6 2 4" xfId="23729" xr:uid="{00000000-0005-0000-0000-0000DD060000}"/>
    <cellStyle name="20% - Accent1 3 6 2 5" xfId="28446" xr:uid="{00000000-0005-0000-0000-0000DE060000}"/>
    <cellStyle name="20% - Accent1 3 6 2 6" xfId="33159" xr:uid="{00000000-0005-0000-0000-0000DF060000}"/>
    <cellStyle name="20% - Accent1 3 6 3" xfId="15861" xr:uid="{00000000-0005-0000-0000-0000E0060000}"/>
    <cellStyle name="20% - Accent1 3 6 3 2" xfId="20367" xr:uid="{00000000-0005-0000-0000-0000E1060000}"/>
    <cellStyle name="20% - Accent1 3 6 3 3" xfId="24799" xr:uid="{00000000-0005-0000-0000-0000E2060000}"/>
    <cellStyle name="20% - Accent1 3 6 3 4" xfId="29516" xr:uid="{00000000-0005-0000-0000-0000E3060000}"/>
    <cellStyle name="20% - Accent1 3 6 3 5" xfId="34229" xr:uid="{00000000-0005-0000-0000-0000E4060000}"/>
    <cellStyle name="20% - Accent1 3 6 4" xfId="18108" xr:uid="{00000000-0005-0000-0000-0000E5060000}"/>
    <cellStyle name="20% - Accent1 3 6 5" xfId="22583" xr:uid="{00000000-0005-0000-0000-0000E6060000}"/>
    <cellStyle name="20% - Accent1 3 6 6" xfId="27300" xr:uid="{00000000-0005-0000-0000-0000E7060000}"/>
    <cellStyle name="20% - Accent1 3 6 7" xfId="32013" xr:uid="{00000000-0005-0000-0000-0000E8060000}"/>
    <cellStyle name="20% - Accent1 3 60" xfId="5585" xr:uid="{00000000-0005-0000-0000-0000E9060000}"/>
    <cellStyle name="20% - Accent1 3 61" xfId="5715" xr:uid="{00000000-0005-0000-0000-0000EA060000}"/>
    <cellStyle name="20% - Accent1 3 62" xfId="5845" xr:uid="{00000000-0005-0000-0000-0000EB060000}"/>
    <cellStyle name="20% - Accent1 3 63" xfId="5975" xr:uid="{00000000-0005-0000-0000-0000EC060000}"/>
    <cellStyle name="20% - Accent1 3 64" xfId="6105" xr:uid="{00000000-0005-0000-0000-0000ED060000}"/>
    <cellStyle name="20% - Accent1 3 65" xfId="6235" xr:uid="{00000000-0005-0000-0000-0000EE060000}"/>
    <cellStyle name="20% - Accent1 3 66" xfId="6365" xr:uid="{00000000-0005-0000-0000-0000EF060000}"/>
    <cellStyle name="20% - Accent1 3 67" xfId="6496" xr:uid="{00000000-0005-0000-0000-0000F0060000}"/>
    <cellStyle name="20% - Accent1 3 68" xfId="6626" xr:uid="{00000000-0005-0000-0000-0000F1060000}"/>
    <cellStyle name="20% - Accent1 3 69" xfId="6756" xr:uid="{00000000-0005-0000-0000-0000F2060000}"/>
    <cellStyle name="20% - Accent1 3 7" xfId="708" xr:uid="{00000000-0005-0000-0000-0000F3060000}"/>
    <cellStyle name="20% - Accent1 3 7 2" xfId="16103" xr:uid="{00000000-0005-0000-0000-0000F4060000}"/>
    <cellStyle name="20% - Accent1 3 7 2 2" xfId="20606" xr:uid="{00000000-0005-0000-0000-0000F5060000}"/>
    <cellStyle name="20% - Accent1 3 7 2 3" xfId="25038" xr:uid="{00000000-0005-0000-0000-0000F6060000}"/>
    <cellStyle name="20% - Accent1 3 7 2 4" xfId="29755" xr:uid="{00000000-0005-0000-0000-0000F7060000}"/>
    <cellStyle name="20% - Accent1 3 7 2 5" xfId="34468" xr:uid="{00000000-0005-0000-0000-0000F8060000}"/>
    <cellStyle name="20% - Accent1 3 7 3" xfId="18347" xr:uid="{00000000-0005-0000-0000-0000F9060000}"/>
    <cellStyle name="20% - Accent1 3 7 4" xfId="22822" xr:uid="{00000000-0005-0000-0000-0000FA060000}"/>
    <cellStyle name="20% - Accent1 3 7 5" xfId="27539" xr:uid="{00000000-0005-0000-0000-0000FB060000}"/>
    <cellStyle name="20% - Accent1 3 7 6" xfId="32252" xr:uid="{00000000-0005-0000-0000-0000FC060000}"/>
    <cellStyle name="20% - Accent1 3 70" xfId="6886" xr:uid="{00000000-0005-0000-0000-0000FD060000}"/>
    <cellStyle name="20% - Accent1 3 71" xfId="7016" xr:uid="{00000000-0005-0000-0000-0000FE060000}"/>
    <cellStyle name="20% - Accent1 3 72" xfId="7160" xr:uid="{00000000-0005-0000-0000-0000FF060000}"/>
    <cellStyle name="20% - Accent1 3 73" xfId="7305" xr:uid="{00000000-0005-0000-0000-000000070000}"/>
    <cellStyle name="20% - Accent1 3 74" xfId="7449" xr:uid="{00000000-0005-0000-0000-000001070000}"/>
    <cellStyle name="20% - Accent1 3 75" xfId="7621" xr:uid="{00000000-0005-0000-0000-000002070000}"/>
    <cellStyle name="20% - Accent1 3 76" xfId="7793" xr:uid="{00000000-0005-0000-0000-000003070000}"/>
    <cellStyle name="20% - Accent1 3 77" xfId="7965" xr:uid="{00000000-0005-0000-0000-000004070000}"/>
    <cellStyle name="20% - Accent1 3 78" xfId="8137" xr:uid="{00000000-0005-0000-0000-000005070000}"/>
    <cellStyle name="20% - Accent1 3 79" xfId="8309" xr:uid="{00000000-0005-0000-0000-000006070000}"/>
    <cellStyle name="20% - Accent1 3 8" xfId="780" xr:uid="{00000000-0005-0000-0000-000007070000}"/>
    <cellStyle name="20% - Accent1 3 8 2" xfId="26215" xr:uid="{00000000-0005-0000-0000-000008070000}"/>
    <cellStyle name="20% - Accent1 3 8 3" xfId="30929" xr:uid="{00000000-0005-0000-0000-000009070000}"/>
    <cellStyle name="20% - Accent1 3 8 4" xfId="35642" xr:uid="{00000000-0005-0000-0000-00000A070000}"/>
    <cellStyle name="20% - Accent1 3 80" xfId="8551" xr:uid="{00000000-0005-0000-0000-00000B070000}"/>
    <cellStyle name="20% - Accent1 3 9" xfId="852" xr:uid="{00000000-0005-0000-0000-00000C070000}"/>
    <cellStyle name="20% - Accent1 3 9 2" xfId="35909" xr:uid="{00000000-0005-0000-0000-00000D070000}"/>
    <cellStyle name="20% - Accent1 30" xfId="12869" xr:uid="{00000000-0005-0000-0000-00000E070000}"/>
    <cellStyle name="20% - Accent1 30 2" xfId="13492" xr:uid="{00000000-0005-0000-0000-00000F070000}"/>
    <cellStyle name="20% - Accent1 30 2 2" xfId="16355" xr:uid="{00000000-0005-0000-0000-000010070000}"/>
    <cellStyle name="20% - Accent1 30 2 2 2" xfId="20817" xr:uid="{00000000-0005-0000-0000-000011070000}"/>
    <cellStyle name="20% - Accent1 30 2 2 3" xfId="25249" xr:uid="{00000000-0005-0000-0000-000012070000}"/>
    <cellStyle name="20% - Accent1 30 2 2 4" xfId="29966" xr:uid="{00000000-0005-0000-0000-000013070000}"/>
    <cellStyle name="20% - Accent1 30 2 2 5" xfId="34679" xr:uid="{00000000-0005-0000-0000-000014070000}"/>
    <cellStyle name="20% - Accent1 30 2 3" xfId="18558" xr:uid="{00000000-0005-0000-0000-000015070000}"/>
    <cellStyle name="20% - Accent1 30 2 4" xfId="23033" xr:uid="{00000000-0005-0000-0000-000016070000}"/>
    <cellStyle name="20% - Accent1 30 2 5" xfId="27750" xr:uid="{00000000-0005-0000-0000-000017070000}"/>
    <cellStyle name="20% - Accent1 30 2 6" xfId="32463" xr:uid="{00000000-0005-0000-0000-000018070000}"/>
    <cellStyle name="20% - Accent1 30 3" xfId="14099" xr:uid="{00000000-0005-0000-0000-000019070000}"/>
    <cellStyle name="20% - Accent1 30 3 2" xfId="19818" xr:uid="{00000000-0005-0000-0000-00001A070000}"/>
    <cellStyle name="20% - Accent1 30 3 3" xfId="24250" xr:uid="{00000000-0005-0000-0000-00001B070000}"/>
    <cellStyle name="20% - Accent1 30 3 4" xfId="28967" xr:uid="{00000000-0005-0000-0000-00001C070000}"/>
    <cellStyle name="20% - Accent1 30 3 5" xfId="33680" xr:uid="{00000000-0005-0000-0000-00001D070000}"/>
    <cellStyle name="20% - Accent1 30 4" xfId="14705" xr:uid="{00000000-0005-0000-0000-00001E070000}"/>
    <cellStyle name="20% - Accent1 30 4 2" xfId="26427" xr:uid="{00000000-0005-0000-0000-00001F070000}"/>
    <cellStyle name="20% - Accent1 30 4 3" xfId="31140" xr:uid="{00000000-0005-0000-0000-000020070000}"/>
    <cellStyle name="20% - Accent1 30 4 4" xfId="35853" xr:uid="{00000000-0005-0000-0000-000021070000}"/>
    <cellStyle name="20% - Accent1 30 5" xfId="15311" xr:uid="{00000000-0005-0000-0000-000022070000}"/>
    <cellStyle name="20% - Accent1 30 5 2" xfId="36120" xr:uid="{00000000-0005-0000-0000-000023070000}"/>
    <cellStyle name="20% - Accent1 30 6" xfId="17559" xr:uid="{00000000-0005-0000-0000-000024070000}"/>
    <cellStyle name="20% - Accent1 30 6 2" xfId="36415" xr:uid="{00000000-0005-0000-0000-000025070000}"/>
    <cellStyle name="20% - Accent1 30 7" xfId="22034" xr:uid="{00000000-0005-0000-0000-000026070000}"/>
    <cellStyle name="20% - Accent1 30 8" xfId="26751" xr:uid="{00000000-0005-0000-0000-000027070000}"/>
    <cellStyle name="20% - Accent1 30 9" xfId="31464" xr:uid="{00000000-0005-0000-0000-000028070000}"/>
    <cellStyle name="20% - Accent1 31" xfId="13789" xr:uid="{00000000-0005-0000-0000-000029070000}"/>
    <cellStyle name="20% - Accent1 31 2" xfId="14395" xr:uid="{00000000-0005-0000-0000-00002A070000}"/>
    <cellStyle name="20% - Accent1 31 2 2" xfId="16798" xr:uid="{00000000-0005-0000-0000-00002B070000}"/>
    <cellStyle name="20% - Accent1 31 2 2 2" xfId="21260" xr:uid="{00000000-0005-0000-0000-00002C070000}"/>
    <cellStyle name="20% - Accent1 31 2 2 3" xfId="25692" xr:uid="{00000000-0005-0000-0000-00002D070000}"/>
    <cellStyle name="20% - Accent1 31 2 2 4" xfId="30409" xr:uid="{00000000-0005-0000-0000-00002E070000}"/>
    <cellStyle name="20% - Accent1 31 2 2 5" xfId="35122" xr:uid="{00000000-0005-0000-0000-00002F070000}"/>
    <cellStyle name="20% - Accent1 31 2 3" xfId="19001" xr:uid="{00000000-0005-0000-0000-000030070000}"/>
    <cellStyle name="20% - Accent1 31 2 4" xfId="23476" xr:uid="{00000000-0005-0000-0000-000031070000}"/>
    <cellStyle name="20% - Accent1 31 2 5" xfId="28193" xr:uid="{00000000-0005-0000-0000-000032070000}"/>
    <cellStyle name="20% - Accent1 31 2 6" xfId="32906" xr:uid="{00000000-0005-0000-0000-000033070000}"/>
    <cellStyle name="20% - Accent1 31 3" xfId="15001" xr:uid="{00000000-0005-0000-0000-000034070000}"/>
    <cellStyle name="20% - Accent1 31 3 2" xfId="20114" xr:uid="{00000000-0005-0000-0000-000035070000}"/>
    <cellStyle name="20% - Accent1 31 3 3" xfId="24546" xr:uid="{00000000-0005-0000-0000-000036070000}"/>
    <cellStyle name="20% - Accent1 31 3 4" xfId="29263" xr:uid="{00000000-0005-0000-0000-000037070000}"/>
    <cellStyle name="20% - Accent1 31 3 5" xfId="33976" xr:uid="{00000000-0005-0000-0000-000038070000}"/>
    <cellStyle name="20% - Accent1 31 4" xfId="15607" xr:uid="{00000000-0005-0000-0000-000039070000}"/>
    <cellStyle name="20% - Accent1 31 4 2" xfId="26441" xr:uid="{00000000-0005-0000-0000-00003A070000}"/>
    <cellStyle name="20% - Accent1 31 4 3" xfId="31154" xr:uid="{00000000-0005-0000-0000-00003B070000}"/>
    <cellStyle name="20% - Accent1 31 4 4" xfId="35867" xr:uid="{00000000-0005-0000-0000-00003C070000}"/>
    <cellStyle name="20% - Accent1 31 5" xfId="17855" xr:uid="{00000000-0005-0000-0000-00003D070000}"/>
    <cellStyle name="20% - Accent1 31 5 2" xfId="36134" xr:uid="{00000000-0005-0000-0000-00003E070000}"/>
    <cellStyle name="20% - Accent1 31 6" xfId="22330" xr:uid="{00000000-0005-0000-0000-00003F070000}"/>
    <cellStyle name="20% - Accent1 31 6 2" xfId="36429" xr:uid="{00000000-0005-0000-0000-000040070000}"/>
    <cellStyle name="20% - Accent1 31 7" xfId="27047" xr:uid="{00000000-0005-0000-0000-000041070000}"/>
    <cellStyle name="20% - Accent1 31 8" xfId="31760" xr:uid="{00000000-0005-0000-0000-000042070000}"/>
    <cellStyle name="20% - Accent1 32" xfId="13803" xr:uid="{00000000-0005-0000-0000-000043070000}"/>
    <cellStyle name="20% - Accent1 32 2" xfId="14409" xr:uid="{00000000-0005-0000-0000-000044070000}"/>
    <cellStyle name="20% - Accent1 32 2 2" xfId="16812" xr:uid="{00000000-0005-0000-0000-000045070000}"/>
    <cellStyle name="20% - Accent1 32 2 2 2" xfId="21274" xr:uid="{00000000-0005-0000-0000-000046070000}"/>
    <cellStyle name="20% - Accent1 32 2 2 3" xfId="25706" xr:uid="{00000000-0005-0000-0000-000047070000}"/>
    <cellStyle name="20% - Accent1 32 2 2 4" xfId="30423" xr:uid="{00000000-0005-0000-0000-000048070000}"/>
    <cellStyle name="20% - Accent1 32 2 2 5" xfId="35136" xr:uid="{00000000-0005-0000-0000-000049070000}"/>
    <cellStyle name="20% - Accent1 32 2 3" xfId="19015" xr:uid="{00000000-0005-0000-0000-00004A070000}"/>
    <cellStyle name="20% - Accent1 32 2 4" xfId="23490" xr:uid="{00000000-0005-0000-0000-00004B070000}"/>
    <cellStyle name="20% - Accent1 32 2 5" xfId="28207" xr:uid="{00000000-0005-0000-0000-00004C070000}"/>
    <cellStyle name="20% - Accent1 32 2 6" xfId="32920" xr:uid="{00000000-0005-0000-0000-00004D070000}"/>
    <cellStyle name="20% - Accent1 32 3" xfId="15015" xr:uid="{00000000-0005-0000-0000-00004E070000}"/>
    <cellStyle name="20% - Accent1 32 3 2" xfId="20128" xr:uid="{00000000-0005-0000-0000-00004F070000}"/>
    <cellStyle name="20% - Accent1 32 3 3" xfId="24560" xr:uid="{00000000-0005-0000-0000-000050070000}"/>
    <cellStyle name="20% - Accent1 32 3 4" xfId="29277" xr:uid="{00000000-0005-0000-0000-000051070000}"/>
    <cellStyle name="20% - Accent1 32 3 5" xfId="33990" xr:uid="{00000000-0005-0000-0000-000052070000}"/>
    <cellStyle name="20% - Accent1 32 4" xfId="15621" xr:uid="{00000000-0005-0000-0000-000053070000}"/>
    <cellStyle name="20% - Accent1 32 4 2" xfId="26455" xr:uid="{00000000-0005-0000-0000-000054070000}"/>
    <cellStyle name="20% - Accent1 32 4 3" xfId="31168" xr:uid="{00000000-0005-0000-0000-000055070000}"/>
    <cellStyle name="20% - Accent1 32 4 4" xfId="35881" xr:uid="{00000000-0005-0000-0000-000056070000}"/>
    <cellStyle name="20% - Accent1 32 5" xfId="17869" xr:uid="{00000000-0005-0000-0000-000057070000}"/>
    <cellStyle name="20% - Accent1 32 5 2" xfId="36148" xr:uid="{00000000-0005-0000-0000-000058070000}"/>
    <cellStyle name="20% - Accent1 32 6" xfId="22344" xr:uid="{00000000-0005-0000-0000-000059070000}"/>
    <cellStyle name="20% - Accent1 32 6 2" xfId="36443" xr:uid="{00000000-0005-0000-0000-00005A070000}"/>
    <cellStyle name="20% - Accent1 32 7" xfId="27061" xr:uid="{00000000-0005-0000-0000-00005B070000}"/>
    <cellStyle name="20% - Accent1 32 8" xfId="31774" xr:uid="{00000000-0005-0000-0000-00005C070000}"/>
    <cellStyle name="20% - Accent1 33" xfId="16073" xr:uid="{00000000-0005-0000-0000-00005D070000}"/>
    <cellStyle name="20% - Accent1 33 2" xfId="17263" xr:uid="{00000000-0005-0000-0000-00005E070000}"/>
    <cellStyle name="20% - Accent1 33 2 2" xfId="21724" xr:uid="{00000000-0005-0000-0000-00005F070000}"/>
    <cellStyle name="20% - Accent1 33 2 2 2" xfId="26156" xr:uid="{00000000-0005-0000-0000-000060070000}"/>
    <cellStyle name="20% - Accent1 33 2 2 3" xfId="30873" xr:uid="{00000000-0005-0000-0000-000061070000}"/>
    <cellStyle name="20% - Accent1 33 2 2 4" xfId="35586" xr:uid="{00000000-0005-0000-0000-000062070000}"/>
    <cellStyle name="20% - Accent1 33 2 3" xfId="19465" xr:uid="{00000000-0005-0000-0000-000063070000}"/>
    <cellStyle name="20% - Accent1 33 2 4" xfId="23940" xr:uid="{00000000-0005-0000-0000-000064070000}"/>
    <cellStyle name="20% - Accent1 33 2 5" xfId="28657" xr:uid="{00000000-0005-0000-0000-000065070000}"/>
    <cellStyle name="20% - Accent1 33 2 6" xfId="33370" xr:uid="{00000000-0005-0000-0000-000066070000}"/>
    <cellStyle name="20% - Accent1 33 3" xfId="20578" xr:uid="{00000000-0005-0000-0000-000067070000}"/>
    <cellStyle name="20% - Accent1 33 3 2" xfId="25010" xr:uid="{00000000-0005-0000-0000-000068070000}"/>
    <cellStyle name="20% - Accent1 33 3 3" xfId="29727" xr:uid="{00000000-0005-0000-0000-000069070000}"/>
    <cellStyle name="20% - Accent1 33 3 4" xfId="34440" xr:uid="{00000000-0005-0000-0000-00006A070000}"/>
    <cellStyle name="20% - Accent1 33 4" xfId="18319" xr:uid="{00000000-0005-0000-0000-00006B070000}"/>
    <cellStyle name="20% - Accent1 33 4 2" xfId="36162" xr:uid="{00000000-0005-0000-0000-00006C070000}"/>
    <cellStyle name="20% - Accent1 33 5" xfId="22794" xr:uid="{00000000-0005-0000-0000-00006D070000}"/>
    <cellStyle name="20% - Accent1 33 5 2" xfId="36457" xr:uid="{00000000-0005-0000-0000-00006E070000}"/>
    <cellStyle name="20% - Accent1 33 6" xfId="27511" xr:uid="{00000000-0005-0000-0000-00006F070000}"/>
    <cellStyle name="20% - Accent1 33 7" xfId="32224" xr:uid="{00000000-0005-0000-0000-000070070000}"/>
    <cellStyle name="20% - Accent1 34" xfId="16158" xr:uid="{00000000-0005-0000-0000-000071070000}"/>
    <cellStyle name="20% - Accent1 34 2" xfId="36176" xr:uid="{00000000-0005-0000-0000-000072070000}"/>
    <cellStyle name="20% - Accent1 34 3" xfId="36471" xr:uid="{00000000-0005-0000-0000-000073070000}"/>
    <cellStyle name="20% - Accent1 35" xfId="19479" xr:uid="{00000000-0005-0000-0000-000074070000}"/>
    <cellStyle name="20% - Accent1 35 2" xfId="23954" xr:uid="{00000000-0005-0000-0000-000075070000}"/>
    <cellStyle name="20% - Accent1 35 2 2" xfId="36485" xr:uid="{00000000-0005-0000-0000-000076070000}"/>
    <cellStyle name="20% - Accent1 35 3" xfId="28671" xr:uid="{00000000-0005-0000-0000-000077070000}"/>
    <cellStyle name="20% - Accent1 35 4" xfId="33384" xr:uid="{00000000-0005-0000-0000-000078070000}"/>
    <cellStyle name="20% - Accent1 36" xfId="19492" xr:uid="{00000000-0005-0000-0000-000079070000}"/>
    <cellStyle name="20% - Accent1 37" xfId="21738" xr:uid="{00000000-0005-0000-0000-00007A070000}"/>
    <cellStyle name="20% - Accent1 37 2" xfId="26170" xr:uid="{00000000-0005-0000-0000-00007B070000}"/>
    <cellStyle name="20% - Accent1 37 3" xfId="30887" xr:uid="{00000000-0005-0000-0000-00007C070000}"/>
    <cellStyle name="20% - Accent1 37 4" xfId="35600" xr:uid="{00000000-0005-0000-0000-00007D070000}"/>
    <cellStyle name="20% - Accent1 38" xfId="26187" xr:uid="{00000000-0005-0000-0000-00007E070000}"/>
    <cellStyle name="20% - Accent1 38 2" xfId="30901" xr:uid="{00000000-0005-0000-0000-00007F070000}"/>
    <cellStyle name="20% - Accent1 38 3" xfId="35614" xr:uid="{00000000-0005-0000-0000-000080070000}"/>
    <cellStyle name="20% - Accent1 39" xfId="36499" xr:uid="{00000000-0005-0000-0000-000081070000}"/>
    <cellStyle name="20% - Accent1 4" xfId="163" xr:uid="{00000000-0005-0000-0000-000082070000}"/>
    <cellStyle name="20% - Accent1 4 10" xfId="1082" xr:uid="{00000000-0005-0000-0000-000083070000}"/>
    <cellStyle name="20% - Accent1 4 10 2" xfId="36218" xr:uid="{00000000-0005-0000-0000-000084070000}"/>
    <cellStyle name="20% - Accent1 4 11" xfId="1154" xr:uid="{00000000-0005-0000-0000-000085070000}"/>
    <cellStyle name="20% - Accent1 4 12" xfId="1226" xr:uid="{00000000-0005-0000-0000-000086070000}"/>
    <cellStyle name="20% - Accent1 4 13" xfId="1298" xr:uid="{00000000-0005-0000-0000-000087070000}"/>
    <cellStyle name="20% - Accent1 4 14" xfId="1370" xr:uid="{00000000-0005-0000-0000-000088070000}"/>
    <cellStyle name="20% - Accent1 4 15" xfId="1445" xr:uid="{00000000-0005-0000-0000-000089070000}"/>
    <cellStyle name="20% - Accent1 4 16" xfId="1519" xr:uid="{00000000-0005-0000-0000-00008A070000}"/>
    <cellStyle name="20% - Accent1 4 17" xfId="1594" xr:uid="{00000000-0005-0000-0000-00008B070000}"/>
    <cellStyle name="20% - Accent1 4 18" xfId="1668" xr:uid="{00000000-0005-0000-0000-00008C070000}"/>
    <cellStyle name="20% - Accent1 4 19" xfId="1742" xr:uid="{00000000-0005-0000-0000-00008D070000}"/>
    <cellStyle name="20% - Accent1 4 2" xfId="205" xr:uid="{00000000-0005-0000-0000-00008E070000}"/>
    <cellStyle name="20% - Accent1 4 2 2" xfId="8884" xr:uid="{00000000-0005-0000-0000-00008F070000}"/>
    <cellStyle name="20% - Accent1 4 20" xfId="1816" xr:uid="{00000000-0005-0000-0000-000090070000}"/>
    <cellStyle name="20% - Accent1 4 21" xfId="1891" xr:uid="{00000000-0005-0000-0000-000091070000}"/>
    <cellStyle name="20% - Accent1 4 22" xfId="1965" xr:uid="{00000000-0005-0000-0000-000092070000}"/>
    <cellStyle name="20% - Accent1 4 23" xfId="2039" xr:uid="{00000000-0005-0000-0000-000093070000}"/>
    <cellStyle name="20% - Accent1 4 24" xfId="2113" xr:uid="{00000000-0005-0000-0000-000094070000}"/>
    <cellStyle name="20% - Accent1 4 25" xfId="2187" xr:uid="{00000000-0005-0000-0000-000095070000}"/>
    <cellStyle name="20% - Accent1 4 26" xfId="2261" xr:uid="{00000000-0005-0000-0000-000096070000}"/>
    <cellStyle name="20% - Accent1 4 27" xfId="2335" xr:uid="{00000000-0005-0000-0000-000097070000}"/>
    <cellStyle name="20% - Accent1 4 28" xfId="2409" xr:uid="{00000000-0005-0000-0000-000098070000}"/>
    <cellStyle name="20% - Accent1 4 29" xfId="2483" xr:uid="{00000000-0005-0000-0000-000099070000}"/>
    <cellStyle name="20% - Accent1 4 3" xfId="578" xr:uid="{00000000-0005-0000-0000-00009A070000}"/>
    <cellStyle name="20% - Accent1 4 3 2" xfId="10179" xr:uid="{00000000-0005-0000-0000-00009B070000}"/>
    <cellStyle name="20% - Accent1 4 30" xfId="2557" xr:uid="{00000000-0005-0000-0000-00009C070000}"/>
    <cellStyle name="20% - Accent1 4 31" xfId="2645" xr:uid="{00000000-0005-0000-0000-00009D070000}"/>
    <cellStyle name="20% - Accent1 4 32" xfId="2733" xr:uid="{00000000-0005-0000-0000-00009E070000}"/>
    <cellStyle name="20% - Accent1 4 33" xfId="2821" xr:uid="{00000000-0005-0000-0000-00009F070000}"/>
    <cellStyle name="20% - Accent1 4 34" xfId="2909" xr:uid="{00000000-0005-0000-0000-0000A0070000}"/>
    <cellStyle name="20% - Accent1 4 35" xfId="2997" xr:uid="{00000000-0005-0000-0000-0000A1070000}"/>
    <cellStyle name="20% - Accent1 4 36" xfId="3085" xr:uid="{00000000-0005-0000-0000-0000A2070000}"/>
    <cellStyle name="20% - Accent1 4 37" xfId="3173" xr:uid="{00000000-0005-0000-0000-0000A3070000}"/>
    <cellStyle name="20% - Accent1 4 38" xfId="3261" xr:uid="{00000000-0005-0000-0000-0000A4070000}"/>
    <cellStyle name="20% - Accent1 4 39" xfId="3349" xr:uid="{00000000-0005-0000-0000-0000A5070000}"/>
    <cellStyle name="20% - Accent1 4 4" xfId="650" xr:uid="{00000000-0005-0000-0000-0000A6070000}"/>
    <cellStyle name="20% - Accent1 4 4 10" xfId="12404" xr:uid="{00000000-0005-0000-0000-0000A7070000}"/>
    <cellStyle name="20% - Accent1 4 4 11" xfId="12686" xr:uid="{00000000-0005-0000-0000-0000A8070000}"/>
    <cellStyle name="20% - Accent1 4 4 12" xfId="13309" xr:uid="{00000000-0005-0000-0000-0000A9070000}"/>
    <cellStyle name="20% - Accent1 4 4 13" xfId="13916" xr:uid="{00000000-0005-0000-0000-0000AA070000}"/>
    <cellStyle name="20% - Accent1 4 4 14" xfId="14522" xr:uid="{00000000-0005-0000-0000-0000AB070000}"/>
    <cellStyle name="20% - Accent1 4 4 15" xfId="15128" xr:uid="{00000000-0005-0000-0000-0000AC070000}"/>
    <cellStyle name="20% - Accent1 4 4 16" xfId="17376" xr:uid="{00000000-0005-0000-0000-0000AD070000}"/>
    <cellStyle name="20% - Accent1 4 4 17" xfId="21851" xr:uid="{00000000-0005-0000-0000-0000AE070000}"/>
    <cellStyle name="20% - Accent1 4 4 18" xfId="26568" xr:uid="{00000000-0005-0000-0000-0000AF070000}"/>
    <cellStyle name="20% - Accent1 4 4 19" xfId="31281" xr:uid="{00000000-0005-0000-0000-0000B0070000}"/>
    <cellStyle name="20% - Accent1 4 4 2" xfId="10071" xr:uid="{00000000-0005-0000-0000-0000B1070000}"/>
    <cellStyle name="20% - Accent1 4 4 2 10" xfId="31577" xr:uid="{00000000-0005-0000-0000-0000B2070000}"/>
    <cellStyle name="20% - Accent1 4 4 2 2" xfId="13024" xr:uid="{00000000-0005-0000-0000-0000B3070000}"/>
    <cellStyle name="20% - Accent1 4 4 2 2 2" xfId="16615" xr:uid="{00000000-0005-0000-0000-0000B4070000}"/>
    <cellStyle name="20% - Accent1 4 4 2 2 2 2" xfId="21077" xr:uid="{00000000-0005-0000-0000-0000B5070000}"/>
    <cellStyle name="20% - Accent1 4 4 2 2 2 3" xfId="25509" xr:uid="{00000000-0005-0000-0000-0000B6070000}"/>
    <cellStyle name="20% - Accent1 4 4 2 2 2 4" xfId="30226" xr:uid="{00000000-0005-0000-0000-0000B7070000}"/>
    <cellStyle name="20% - Accent1 4 4 2 2 2 5" xfId="34939" xr:uid="{00000000-0005-0000-0000-0000B8070000}"/>
    <cellStyle name="20% - Accent1 4 4 2 2 3" xfId="18818" xr:uid="{00000000-0005-0000-0000-0000B9070000}"/>
    <cellStyle name="20% - Accent1 4 4 2 2 4" xfId="23293" xr:uid="{00000000-0005-0000-0000-0000BA070000}"/>
    <cellStyle name="20% - Accent1 4 4 2 2 5" xfId="28010" xr:uid="{00000000-0005-0000-0000-0000BB070000}"/>
    <cellStyle name="20% - Accent1 4 4 2 2 6" xfId="32723" xr:uid="{00000000-0005-0000-0000-0000BC070000}"/>
    <cellStyle name="20% - Accent1 4 4 2 3" xfId="13606" xr:uid="{00000000-0005-0000-0000-0000BD070000}"/>
    <cellStyle name="20% - Accent1 4 4 2 3 2" xfId="19931" xr:uid="{00000000-0005-0000-0000-0000BE070000}"/>
    <cellStyle name="20% - Accent1 4 4 2 3 3" xfId="24363" xr:uid="{00000000-0005-0000-0000-0000BF070000}"/>
    <cellStyle name="20% - Accent1 4 4 2 3 4" xfId="29080" xr:uid="{00000000-0005-0000-0000-0000C0070000}"/>
    <cellStyle name="20% - Accent1 4 4 2 3 5" xfId="33793" xr:uid="{00000000-0005-0000-0000-0000C1070000}"/>
    <cellStyle name="20% - Accent1 4 4 2 4" xfId="14212" xr:uid="{00000000-0005-0000-0000-0000C2070000}"/>
    <cellStyle name="20% - Accent1 4 4 2 5" xfId="14818" xr:uid="{00000000-0005-0000-0000-0000C3070000}"/>
    <cellStyle name="20% - Accent1 4 4 2 6" xfId="15424" xr:uid="{00000000-0005-0000-0000-0000C4070000}"/>
    <cellStyle name="20% - Accent1 4 4 2 7" xfId="17672" xr:uid="{00000000-0005-0000-0000-0000C5070000}"/>
    <cellStyle name="20% - Accent1 4 4 2 8" xfId="22147" xr:uid="{00000000-0005-0000-0000-0000C6070000}"/>
    <cellStyle name="20% - Accent1 4 4 2 9" xfId="26864" xr:uid="{00000000-0005-0000-0000-0000C7070000}"/>
    <cellStyle name="20% - Accent1 4 4 3" xfId="10575" xr:uid="{00000000-0005-0000-0000-0000C8070000}"/>
    <cellStyle name="20% - Accent1 4 4 3 2" xfId="16397" xr:uid="{00000000-0005-0000-0000-0000C9070000}"/>
    <cellStyle name="20% - Accent1 4 4 3 2 2" xfId="20859" xr:uid="{00000000-0005-0000-0000-0000CA070000}"/>
    <cellStyle name="20% - Accent1 4 4 3 2 3" xfId="25291" xr:uid="{00000000-0005-0000-0000-0000CB070000}"/>
    <cellStyle name="20% - Accent1 4 4 3 2 4" xfId="30008" xr:uid="{00000000-0005-0000-0000-0000CC070000}"/>
    <cellStyle name="20% - Accent1 4 4 3 2 5" xfId="34721" xr:uid="{00000000-0005-0000-0000-0000CD070000}"/>
    <cellStyle name="20% - Accent1 4 4 3 3" xfId="18600" xr:uid="{00000000-0005-0000-0000-0000CE070000}"/>
    <cellStyle name="20% - Accent1 4 4 3 4" xfId="23075" xr:uid="{00000000-0005-0000-0000-0000CF070000}"/>
    <cellStyle name="20% - Accent1 4 4 3 5" xfId="27792" xr:uid="{00000000-0005-0000-0000-0000D0070000}"/>
    <cellStyle name="20% - Accent1 4 4 3 6" xfId="32505" xr:uid="{00000000-0005-0000-0000-0000D1070000}"/>
    <cellStyle name="20% - Accent1 4 4 4" xfId="10833" xr:uid="{00000000-0005-0000-0000-0000D2070000}"/>
    <cellStyle name="20% - Accent1 4 4 4 2" xfId="19635" xr:uid="{00000000-0005-0000-0000-0000D3070000}"/>
    <cellStyle name="20% - Accent1 4 4 4 3" xfId="24067" xr:uid="{00000000-0005-0000-0000-0000D4070000}"/>
    <cellStyle name="20% - Accent1 4 4 4 4" xfId="28784" xr:uid="{00000000-0005-0000-0000-0000D5070000}"/>
    <cellStyle name="20% - Accent1 4 4 4 5" xfId="33497" xr:uid="{00000000-0005-0000-0000-0000D6070000}"/>
    <cellStyle name="20% - Accent1 4 4 5" xfId="11087" xr:uid="{00000000-0005-0000-0000-0000D7070000}"/>
    <cellStyle name="20% - Accent1 4 4 6" xfId="11341" xr:uid="{00000000-0005-0000-0000-0000D8070000}"/>
    <cellStyle name="20% - Accent1 4 4 7" xfId="11601" xr:uid="{00000000-0005-0000-0000-0000D9070000}"/>
    <cellStyle name="20% - Accent1 4 4 8" xfId="11862" xr:uid="{00000000-0005-0000-0000-0000DA070000}"/>
    <cellStyle name="20% - Accent1 4 4 9" xfId="12133" xr:uid="{00000000-0005-0000-0000-0000DB070000}"/>
    <cellStyle name="20% - Accent1 4 40" xfId="3437" xr:uid="{00000000-0005-0000-0000-0000DC070000}"/>
    <cellStyle name="20% - Accent1 4 41" xfId="3525" xr:uid="{00000000-0005-0000-0000-0000DD070000}"/>
    <cellStyle name="20% - Accent1 4 42" xfId="3628" xr:uid="{00000000-0005-0000-0000-0000DE070000}"/>
    <cellStyle name="20% - Accent1 4 43" xfId="3747" xr:uid="{00000000-0005-0000-0000-0000DF070000}"/>
    <cellStyle name="20% - Accent1 4 44" xfId="3863" xr:uid="{00000000-0005-0000-0000-0000E0070000}"/>
    <cellStyle name="20% - Accent1 4 45" xfId="3979" xr:uid="{00000000-0005-0000-0000-0000E1070000}"/>
    <cellStyle name="20% - Accent1 4 46" xfId="4095" xr:uid="{00000000-0005-0000-0000-0000E2070000}"/>
    <cellStyle name="20% - Accent1 4 47" xfId="4211" xr:uid="{00000000-0005-0000-0000-0000E3070000}"/>
    <cellStyle name="20% - Accent1 4 48" xfId="4327" xr:uid="{00000000-0005-0000-0000-0000E4070000}"/>
    <cellStyle name="20% - Accent1 4 49" xfId="4443" xr:uid="{00000000-0005-0000-0000-0000E5070000}"/>
    <cellStyle name="20% - Accent1 4 5" xfId="722" xr:uid="{00000000-0005-0000-0000-0000E6070000}"/>
    <cellStyle name="20% - Accent1 4 5 2" xfId="16854" xr:uid="{00000000-0005-0000-0000-0000E7070000}"/>
    <cellStyle name="20% - Accent1 4 5 2 2" xfId="21316" xr:uid="{00000000-0005-0000-0000-0000E8070000}"/>
    <cellStyle name="20% - Accent1 4 5 2 2 2" xfId="25748" xr:uid="{00000000-0005-0000-0000-0000E9070000}"/>
    <cellStyle name="20% - Accent1 4 5 2 2 3" xfId="30465" xr:uid="{00000000-0005-0000-0000-0000EA070000}"/>
    <cellStyle name="20% - Accent1 4 5 2 2 4" xfId="35178" xr:uid="{00000000-0005-0000-0000-0000EB070000}"/>
    <cellStyle name="20% - Accent1 4 5 2 3" xfId="19057" xr:uid="{00000000-0005-0000-0000-0000EC070000}"/>
    <cellStyle name="20% - Accent1 4 5 2 4" xfId="23532" xr:uid="{00000000-0005-0000-0000-0000ED070000}"/>
    <cellStyle name="20% - Accent1 4 5 2 5" xfId="28249" xr:uid="{00000000-0005-0000-0000-0000EE070000}"/>
    <cellStyle name="20% - Accent1 4 5 2 6" xfId="32962" xr:uid="{00000000-0005-0000-0000-0000EF070000}"/>
    <cellStyle name="20% - Accent1 4 5 3" xfId="15663" xr:uid="{00000000-0005-0000-0000-0000F0070000}"/>
    <cellStyle name="20% - Accent1 4 5 3 2" xfId="20170" xr:uid="{00000000-0005-0000-0000-0000F1070000}"/>
    <cellStyle name="20% - Accent1 4 5 3 3" xfId="24602" xr:uid="{00000000-0005-0000-0000-0000F2070000}"/>
    <cellStyle name="20% - Accent1 4 5 3 4" xfId="29319" xr:uid="{00000000-0005-0000-0000-0000F3070000}"/>
    <cellStyle name="20% - Accent1 4 5 3 5" xfId="34032" xr:uid="{00000000-0005-0000-0000-0000F4070000}"/>
    <cellStyle name="20% - Accent1 4 5 4" xfId="17911" xr:uid="{00000000-0005-0000-0000-0000F5070000}"/>
    <cellStyle name="20% - Accent1 4 5 5" xfId="22386" xr:uid="{00000000-0005-0000-0000-0000F6070000}"/>
    <cellStyle name="20% - Accent1 4 5 6" xfId="27103" xr:uid="{00000000-0005-0000-0000-0000F7070000}"/>
    <cellStyle name="20% - Accent1 4 5 7" xfId="31816" xr:uid="{00000000-0005-0000-0000-0000F8070000}"/>
    <cellStyle name="20% - Accent1 4 50" xfId="4559" xr:uid="{00000000-0005-0000-0000-0000F9070000}"/>
    <cellStyle name="20% - Accent1 4 51" xfId="4689" xr:uid="{00000000-0005-0000-0000-0000FA070000}"/>
    <cellStyle name="20% - Accent1 4 52" xfId="4819" xr:uid="{00000000-0005-0000-0000-0000FB070000}"/>
    <cellStyle name="20% - Accent1 4 53" xfId="4949" xr:uid="{00000000-0005-0000-0000-0000FC070000}"/>
    <cellStyle name="20% - Accent1 4 54" xfId="5079" xr:uid="{00000000-0005-0000-0000-0000FD070000}"/>
    <cellStyle name="20% - Accent1 4 55" xfId="5209" xr:uid="{00000000-0005-0000-0000-0000FE070000}"/>
    <cellStyle name="20% - Accent1 4 56" xfId="5339" xr:uid="{00000000-0005-0000-0000-0000FF070000}"/>
    <cellStyle name="20% - Accent1 4 57" xfId="5469" xr:uid="{00000000-0005-0000-0000-000000080000}"/>
    <cellStyle name="20% - Accent1 4 58" xfId="5599" xr:uid="{00000000-0005-0000-0000-000001080000}"/>
    <cellStyle name="20% - Accent1 4 59" xfId="5729" xr:uid="{00000000-0005-0000-0000-000002080000}"/>
    <cellStyle name="20% - Accent1 4 6" xfId="794" xr:uid="{00000000-0005-0000-0000-000003080000}"/>
    <cellStyle name="20% - Accent1 4 6 2" xfId="17065" xr:uid="{00000000-0005-0000-0000-000004080000}"/>
    <cellStyle name="20% - Accent1 4 6 2 2" xfId="21527" xr:uid="{00000000-0005-0000-0000-000005080000}"/>
    <cellStyle name="20% - Accent1 4 6 2 2 2" xfId="25959" xr:uid="{00000000-0005-0000-0000-000006080000}"/>
    <cellStyle name="20% - Accent1 4 6 2 2 3" xfId="30676" xr:uid="{00000000-0005-0000-0000-000007080000}"/>
    <cellStyle name="20% - Accent1 4 6 2 2 4" xfId="35389" xr:uid="{00000000-0005-0000-0000-000008080000}"/>
    <cellStyle name="20% - Accent1 4 6 2 3" xfId="19268" xr:uid="{00000000-0005-0000-0000-000009080000}"/>
    <cellStyle name="20% - Accent1 4 6 2 4" xfId="23743" xr:uid="{00000000-0005-0000-0000-00000A080000}"/>
    <cellStyle name="20% - Accent1 4 6 2 5" xfId="28460" xr:uid="{00000000-0005-0000-0000-00000B080000}"/>
    <cellStyle name="20% - Accent1 4 6 2 6" xfId="33173" xr:uid="{00000000-0005-0000-0000-00000C080000}"/>
    <cellStyle name="20% - Accent1 4 6 3" xfId="15875" xr:uid="{00000000-0005-0000-0000-00000D080000}"/>
    <cellStyle name="20% - Accent1 4 6 3 2" xfId="20381" xr:uid="{00000000-0005-0000-0000-00000E080000}"/>
    <cellStyle name="20% - Accent1 4 6 3 3" xfId="24813" xr:uid="{00000000-0005-0000-0000-00000F080000}"/>
    <cellStyle name="20% - Accent1 4 6 3 4" xfId="29530" xr:uid="{00000000-0005-0000-0000-000010080000}"/>
    <cellStyle name="20% - Accent1 4 6 3 5" xfId="34243" xr:uid="{00000000-0005-0000-0000-000011080000}"/>
    <cellStyle name="20% - Accent1 4 6 4" xfId="18122" xr:uid="{00000000-0005-0000-0000-000012080000}"/>
    <cellStyle name="20% - Accent1 4 6 5" xfId="22597" xr:uid="{00000000-0005-0000-0000-000013080000}"/>
    <cellStyle name="20% - Accent1 4 6 6" xfId="27314" xr:uid="{00000000-0005-0000-0000-000014080000}"/>
    <cellStyle name="20% - Accent1 4 6 7" xfId="32027" xr:uid="{00000000-0005-0000-0000-000015080000}"/>
    <cellStyle name="20% - Accent1 4 60" xfId="5859" xr:uid="{00000000-0005-0000-0000-000016080000}"/>
    <cellStyle name="20% - Accent1 4 61" xfId="5989" xr:uid="{00000000-0005-0000-0000-000017080000}"/>
    <cellStyle name="20% - Accent1 4 62" xfId="6119" xr:uid="{00000000-0005-0000-0000-000018080000}"/>
    <cellStyle name="20% - Accent1 4 63" xfId="6249" xr:uid="{00000000-0005-0000-0000-000019080000}"/>
    <cellStyle name="20% - Accent1 4 64" xfId="6379" xr:uid="{00000000-0005-0000-0000-00001A080000}"/>
    <cellStyle name="20% - Accent1 4 65" xfId="6510" xr:uid="{00000000-0005-0000-0000-00001B080000}"/>
    <cellStyle name="20% - Accent1 4 66" xfId="6640" xr:uid="{00000000-0005-0000-0000-00001C080000}"/>
    <cellStyle name="20% - Accent1 4 67" xfId="6770" xr:uid="{00000000-0005-0000-0000-00001D080000}"/>
    <cellStyle name="20% - Accent1 4 68" xfId="6900" xr:uid="{00000000-0005-0000-0000-00001E080000}"/>
    <cellStyle name="20% - Accent1 4 69" xfId="7030" xr:uid="{00000000-0005-0000-0000-00001F080000}"/>
    <cellStyle name="20% - Accent1 4 7" xfId="866" xr:uid="{00000000-0005-0000-0000-000020080000}"/>
    <cellStyle name="20% - Accent1 4 7 2" xfId="16117" xr:uid="{00000000-0005-0000-0000-000021080000}"/>
    <cellStyle name="20% - Accent1 4 7 2 2" xfId="20620" xr:uid="{00000000-0005-0000-0000-000022080000}"/>
    <cellStyle name="20% - Accent1 4 7 2 3" xfId="25052" xr:uid="{00000000-0005-0000-0000-000023080000}"/>
    <cellStyle name="20% - Accent1 4 7 2 4" xfId="29769" xr:uid="{00000000-0005-0000-0000-000024080000}"/>
    <cellStyle name="20% - Accent1 4 7 2 5" xfId="34482" xr:uid="{00000000-0005-0000-0000-000025080000}"/>
    <cellStyle name="20% - Accent1 4 7 3" xfId="18361" xr:uid="{00000000-0005-0000-0000-000026080000}"/>
    <cellStyle name="20% - Accent1 4 7 4" xfId="22836" xr:uid="{00000000-0005-0000-0000-000027080000}"/>
    <cellStyle name="20% - Accent1 4 7 5" xfId="27553" xr:uid="{00000000-0005-0000-0000-000028080000}"/>
    <cellStyle name="20% - Accent1 4 7 6" xfId="32266" xr:uid="{00000000-0005-0000-0000-000029080000}"/>
    <cellStyle name="20% - Accent1 4 70" xfId="7174" xr:uid="{00000000-0005-0000-0000-00002A080000}"/>
    <cellStyle name="20% - Accent1 4 71" xfId="7319" xr:uid="{00000000-0005-0000-0000-00002B080000}"/>
    <cellStyle name="20% - Accent1 4 72" xfId="7463" xr:uid="{00000000-0005-0000-0000-00002C080000}"/>
    <cellStyle name="20% - Accent1 4 73" xfId="7635" xr:uid="{00000000-0005-0000-0000-00002D080000}"/>
    <cellStyle name="20% - Accent1 4 74" xfId="7807" xr:uid="{00000000-0005-0000-0000-00002E080000}"/>
    <cellStyle name="20% - Accent1 4 75" xfId="7979" xr:uid="{00000000-0005-0000-0000-00002F080000}"/>
    <cellStyle name="20% - Accent1 4 76" xfId="8151" xr:uid="{00000000-0005-0000-0000-000030080000}"/>
    <cellStyle name="20% - Accent1 4 77" xfId="8323" xr:uid="{00000000-0005-0000-0000-000031080000}"/>
    <cellStyle name="20% - Accent1 4 78" xfId="8565" xr:uid="{00000000-0005-0000-0000-000032080000}"/>
    <cellStyle name="20% - Accent1 4 8" xfId="938" xr:uid="{00000000-0005-0000-0000-000033080000}"/>
    <cellStyle name="20% - Accent1 4 8 2" xfId="26229" xr:uid="{00000000-0005-0000-0000-000034080000}"/>
    <cellStyle name="20% - Accent1 4 8 3" xfId="30943" xr:uid="{00000000-0005-0000-0000-000035080000}"/>
    <cellStyle name="20% - Accent1 4 8 4" xfId="35656" xr:uid="{00000000-0005-0000-0000-000036080000}"/>
    <cellStyle name="20% - Accent1 4 9" xfId="1010" xr:uid="{00000000-0005-0000-0000-000037080000}"/>
    <cellStyle name="20% - Accent1 4 9 2" xfId="35923" xr:uid="{00000000-0005-0000-0000-000038080000}"/>
    <cellStyle name="20% - Accent1 5" xfId="219" xr:uid="{00000000-0005-0000-0000-000039080000}"/>
    <cellStyle name="20% - Accent1 5 10" xfId="1168" xr:uid="{00000000-0005-0000-0000-00003A080000}"/>
    <cellStyle name="20% - Accent1 5 10 2" xfId="36232" xr:uid="{00000000-0005-0000-0000-00003B080000}"/>
    <cellStyle name="20% - Accent1 5 11" xfId="1240" xr:uid="{00000000-0005-0000-0000-00003C080000}"/>
    <cellStyle name="20% - Accent1 5 12" xfId="1312" xr:uid="{00000000-0005-0000-0000-00003D080000}"/>
    <cellStyle name="20% - Accent1 5 13" xfId="1384" xr:uid="{00000000-0005-0000-0000-00003E080000}"/>
    <cellStyle name="20% - Accent1 5 14" xfId="1459" xr:uid="{00000000-0005-0000-0000-00003F080000}"/>
    <cellStyle name="20% - Accent1 5 15" xfId="1533" xr:uid="{00000000-0005-0000-0000-000040080000}"/>
    <cellStyle name="20% - Accent1 5 16" xfId="1608" xr:uid="{00000000-0005-0000-0000-000041080000}"/>
    <cellStyle name="20% - Accent1 5 17" xfId="1682" xr:uid="{00000000-0005-0000-0000-000042080000}"/>
    <cellStyle name="20% - Accent1 5 18" xfId="1756" xr:uid="{00000000-0005-0000-0000-000043080000}"/>
    <cellStyle name="20% - Accent1 5 19" xfId="1830" xr:uid="{00000000-0005-0000-0000-000044080000}"/>
    <cellStyle name="20% - Accent1 5 2" xfId="592" xr:uid="{00000000-0005-0000-0000-000045080000}"/>
    <cellStyle name="20% - Accent1 5 2 2" xfId="8898" xr:uid="{00000000-0005-0000-0000-000046080000}"/>
    <cellStyle name="20% - Accent1 5 20" xfId="1905" xr:uid="{00000000-0005-0000-0000-000047080000}"/>
    <cellStyle name="20% - Accent1 5 21" xfId="1979" xr:uid="{00000000-0005-0000-0000-000048080000}"/>
    <cellStyle name="20% - Accent1 5 22" xfId="2053" xr:uid="{00000000-0005-0000-0000-000049080000}"/>
    <cellStyle name="20% - Accent1 5 23" xfId="2127" xr:uid="{00000000-0005-0000-0000-00004A080000}"/>
    <cellStyle name="20% - Accent1 5 24" xfId="2201" xr:uid="{00000000-0005-0000-0000-00004B080000}"/>
    <cellStyle name="20% - Accent1 5 25" xfId="2275" xr:uid="{00000000-0005-0000-0000-00004C080000}"/>
    <cellStyle name="20% - Accent1 5 26" xfId="2349" xr:uid="{00000000-0005-0000-0000-00004D080000}"/>
    <cellStyle name="20% - Accent1 5 27" xfId="2423" xr:uid="{00000000-0005-0000-0000-00004E080000}"/>
    <cellStyle name="20% - Accent1 5 28" xfId="2497" xr:uid="{00000000-0005-0000-0000-00004F080000}"/>
    <cellStyle name="20% - Accent1 5 29" xfId="2571" xr:uid="{00000000-0005-0000-0000-000050080000}"/>
    <cellStyle name="20% - Accent1 5 3" xfId="664" xr:uid="{00000000-0005-0000-0000-000051080000}"/>
    <cellStyle name="20% - Accent1 5 3 2" xfId="10193" xr:uid="{00000000-0005-0000-0000-000052080000}"/>
    <cellStyle name="20% - Accent1 5 30" xfId="2659" xr:uid="{00000000-0005-0000-0000-000053080000}"/>
    <cellStyle name="20% - Accent1 5 31" xfId="2747" xr:uid="{00000000-0005-0000-0000-000054080000}"/>
    <cellStyle name="20% - Accent1 5 32" xfId="2835" xr:uid="{00000000-0005-0000-0000-000055080000}"/>
    <cellStyle name="20% - Accent1 5 33" xfId="2923" xr:uid="{00000000-0005-0000-0000-000056080000}"/>
    <cellStyle name="20% - Accent1 5 34" xfId="3011" xr:uid="{00000000-0005-0000-0000-000057080000}"/>
    <cellStyle name="20% - Accent1 5 35" xfId="3099" xr:uid="{00000000-0005-0000-0000-000058080000}"/>
    <cellStyle name="20% - Accent1 5 36" xfId="3187" xr:uid="{00000000-0005-0000-0000-000059080000}"/>
    <cellStyle name="20% - Accent1 5 37" xfId="3275" xr:uid="{00000000-0005-0000-0000-00005A080000}"/>
    <cellStyle name="20% - Accent1 5 38" xfId="3363" xr:uid="{00000000-0005-0000-0000-00005B080000}"/>
    <cellStyle name="20% - Accent1 5 39" xfId="3451" xr:uid="{00000000-0005-0000-0000-00005C080000}"/>
    <cellStyle name="20% - Accent1 5 4" xfId="736" xr:uid="{00000000-0005-0000-0000-00005D080000}"/>
    <cellStyle name="20% - Accent1 5 4 10" xfId="12418" xr:uid="{00000000-0005-0000-0000-00005E080000}"/>
    <cellStyle name="20% - Accent1 5 4 11" xfId="12700" xr:uid="{00000000-0005-0000-0000-00005F080000}"/>
    <cellStyle name="20% - Accent1 5 4 12" xfId="13323" xr:uid="{00000000-0005-0000-0000-000060080000}"/>
    <cellStyle name="20% - Accent1 5 4 13" xfId="13930" xr:uid="{00000000-0005-0000-0000-000061080000}"/>
    <cellStyle name="20% - Accent1 5 4 14" xfId="14536" xr:uid="{00000000-0005-0000-0000-000062080000}"/>
    <cellStyle name="20% - Accent1 5 4 15" xfId="15142" xr:uid="{00000000-0005-0000-0000-000063080000}"/>
    <cellStyle name="20% - Accent1 5 4 16" xfId="17390" xr:uid="{00000000-0005-0000-0000-000064080000}"/>
    <cellStyle name="20% - Accent1 5 4 17" xfId="21865" xr:uid="{00000000-0005-0000-0000-000065080000}"/>
    <cellStyle name="20% - Accent1 5 4 18" xfId="26582" xr:uid="{00000000-0005-0000-0000-000066080000}"/>
    <cellStyle name="20% - Accent1 5 4 19" xfId="31295" xr:uid="{00000000-0005-0000-0000-000067080000}"/>
    <cellStyle name="20% - Accent1 5 4 2" xfId="10085" xr:uid="{00000000-0005-0000-0000-000068080000}"/>
    <cellStyle name="20% - Accent1 5 4 2 10" xfId="31591" xr:uid="{00000000-0005-0000-0000-000069080000}"/>
    <cellStyle name="20% - Accent1 5 4 2 2" xfId="13038" xr:uid="{00000000-0005-0000-0000-00006A080000}"/>
    <cellStyle name="20% - Accent1 5 4 2 2 2" xfId="16629" xr:uid="{00000000-0005-0000-0000-00006B080000}"/>
    <cellStyle name="20% - Accent1 5 4 2 2 2 2" xfId="21091" xr:uid="{00000000-0005-0000-0000-00006C080000}"/>
    <cellStyle name="20% - Accent1 5 4 2 2 2 3" xfId="25523" xr:uid="{00000000-0005-0000-0000-00006D080000}"/>
    <cellStyle name="20% - Accent1 5 4 2 2 2 4" xfId="30240" xr:uid="{00000000-0005-0000-0000-00006E080000}"/>
    <cellStyle name="20% - Accent1 5 4 2 2 2 5" xfId="34953" xr:uid="{00000000-0005-0000-0000-00006F080000}"/>
    <cellStyle name="20% - Accent1 5 4 2 2 3" xfId="18832" xr:uid="{00000000-0005-0000-0000-000070080000}"/>
    <cellStyle name="20% - Accent1 5 4 2 2 4" xfId="23307" xr:uid="{00000000-0005-0000-0000-000071080000}"/>
    <cellStyle name="20% - Accent1 5 4 2 2 5" xfId="28024" xr:uid="{00000000-0005-0000-0000-000072080000}"/>
    <cellStyle name="20% - Accent1 5 4 2 2 6" xfId="32737" xr:uid="{00000000-0005-0000-0000-000073080000}"/>
    <cellStyle name="20% - Accent1 5 4 2 3" xfId="13620" xr:uid="{00000000-0005-0000-0000-000074080000}"/>
    <cellStyle name="20% - Accent1 5 4 2 3 2" xfId="19945" xr:uid="{00000000-0005-0000-0000-000075080000}"/>
    <cellStyle name="20% - Accent1 5 4 2 3 3" xfId="24377" xr:uid="{00000000-0005-0000-0000-000076080000}"/>
    <cellStyle name="20% - Accent1 5 4 2 3 4" xfId="29094" xr:uid="{00000000-0005-0000-0000-000077080000}"/>
    <cellStyle name="20% - Accent1 5 4 2 3 5" xfId="33807" xr:uid="{00000000-0005-0000-0000-000078080000}"/>
    <cellStyle name="20% - Accent1 5 4 2 4" xfId="14226" xr:uid="{00000000-0005-0000-0000-000079080000}"/>
    <cellStyle name="20% - Accent1 5 4 2 5" xfId="14832" xr:uid="{00000000-0005-0000-0000-00007A080000}"/>
    <cellStyle name="20% - Accent1 5 4 2 6" xfId="15438" xr:uid="{00000000-0005-0000-0000-00007B080000}"/>
    <cellStyle name="20% - Accent1 5 4 2 7" xfId="17686" xr:uid="{00000000-0005-0000-0000-00007C080000}"/>
    <cellStyle name="20% - Accent1 5 4 2 8" xfId="22161" xr:uid="{00000000-0005-0000-0000-00007D080000}"/>
    <cellStyle name="20% - Accent1 5 4 2 9" xfId="26878" xr:uid="{00000000-0005-0000-0000-00007E080000}"/>
    <cellStyle name="20% - Accent1 5 4 3" xfId="10589" xr:uid="{00000000-0005-0000-0000-00007F080000}"/>
    <cellStyle name="20% - Accent1 5 4 3 2" xfId="16411" xr:uid="{00000000-0005-0000-0000-000080080000}"/>
    <cellStyle name="20% - Accent1 5 4 3 2 2" xfId="20873" xr:uid="{00000000-0005-0000-0000-000081080000}"/>
    <cellStyle name="20% - Accent1 5 4 3 2 3" xfId="25305" xr:uid="{00000000-0005-0000-0000-000082080000}"/>
    <cellStyle name="20% - Accent1 5 4 3 2 4" xfId="30022" xr:uid="{00000000-0005-0000-0000-000083080000}"/>
    <cellStyle name="20% - Accent1 5 4 3 2 5" xfId="34735" xr:uid="{00000000-0005-0000-0000-000084080000}"/>
    <cellStyle name="20% - Accent1 5 4 3 3" xfId="18614" xr:uid="{00000000-0005-0000-0000-000085080000}"/>
    <cellStyle name="20% - Accent1 5 4 3 4" xfId="23089" xr:uid="{00000000-0005-0000-0000-000086080000}"/>
    <cellStyle name="20% - Accent1 5 4 3 5" xfId="27806" xr:uid="{00000000-0005-0000-0000-000087080000}"/>
    <cellStyle name="20% - Accent1 5 4 3 6" xfId="32519" xr:uid="{00000000-0005-0000-0000-000088080000}"/>
    <cellStyle name="20% - Accent1 5 4 4" xfId="10847" xr:uid="{00000000-0005-0000-0000-000089080000}"/>
    <cellStyle name="20% - Accent1 5 4 4 2" xfId="19649" xr:uid="{00000000-0005-0000-0000-00008A080000}"/>
    <cellStyle name="20% - Accent1 5 4 4 3" xfId="24081" xr:uid="{00000000-0005-0000-0000-00008B080000}"/>
    <cellStyle name="20% - Accent1 5 4 4 4" xfId="28798" xr:uid="{00000000-0005-0000-0000-00008C080000}"/>
    <cellStyle name="20% - Accent1 5 4 4 5" xfId="33511" xr:uid="{00000000-0005-0000-0000-00008D080000}"/>
    <cellStyle name="20% - Accent1 5 4 5" xfId="11101" xr:uid="{00000000-0005-0000-0000-00008E080000}"/>
    <cellStyle name="20% - Accent1 5 4 6" xfId="11355" xr:uid="{00000000-0005-0000-0000-00008F080000}"/>
    <cellStyle name="20% - Accent1 5 4 7" xfId="11615" xr:uid="{00000000-0005-0000-0000-000090080000}"/>
    <cellStyle name="20% - Accent1 5 4 8" xfId="11876" xr:uid="{00000000-0005-0000-0000-000091080000}"/>
    <cellStyle name="20% - Accent1 5 4 9" xfId="12147" xr:uid="{00000000-0005-0000-0000-000092080000}"/>
    <cellStyle name="20% - Accent1 5 40" xfId="3539" xr:uid="{00000000-0005-0000-0000-000093080000}"/>
    <cellStyle name="20% - Accent1 5 41" xfId="3642" xr:uid="{00000000-0005-0000-0000-000094080000}"/>
    <cellStyle name="20% - Accent1 5 42" xfId="3761" xr:uid="{00000000-0005-0000-0000-000095080000}"/>
    <cellStyle name="20% - Accent1 5 43" xfId="3877" xr:uid="{00000000-0005-0000-0000-000096080000}"/>
    <cellStyle name="20% - Accent1 5 44" xfId="3993" xr:uid="{00000000-0005-0000-0000-000097080000}"/>
    <cellStyle name="20% - Accent1 5 45" xfId="4109" xr:uid="{00000000-0005-0000-0000-000098080000}"/>
    <cellStyle name="20% - Accent1 5 46" xfId="4225" xr:uid="{00000000-0005-0000-0000-000099080000}"/>
    <cellStyle name="20% - Accent1 5 47" xfId="4341" xr:uid="{00000000-0005-0000-0000-00009A080000}"/>
    <cellStyle name="20% - Accent1 5 48" xfId="4457" xr:uid="{00000000-0005-0000-0000-00009B080000}"/>
    <cellStyle name="20% - Accent1 5 49" xfId="4573" xr:uid="{00000000-0005-0000-0000-00009C080000}"/>
    <cellStyle name="20% - Accent1 5 5" xfId="808" xr:uid="{00000000-0005-0000-0000-00009D080000}"/>
    <cellStyle name="20% - Accent1 5 5 2" xfId="16868" xr:uid="{00000000-0005-0000-0000-00009E080000}"/>
    <cellStyle name="20% - Accent1 5 5 2 2" xfId="21330" xr:uid="{00000000-0005-0000-0000-00009F080000}"/>
    <cellStyle name="20% - Accent1 5 5 2 2 2" xfId="25762" xr:uid="{00000000-0005-0000-0000-0000A0080000}"/>
    <cellStyle name="20% - Accent1 5 5 2 2 3" xfId="30479" xr:uid="{00000000-0005-0000-0000-0000A1080000}"/>
    <cellStyle name="20% - Accent1 5 5 2 2 4" xfId="35192" xr:uid="{00000000-0005-0000-0000-0000A2080000}"/>
    <cellStyle name="20% - Accent1 5 5 2 3" xfId="19071" xr:uid="{00000000-0005-0000-0000-0000A3080000}"/>
    <cellStyle name="20% - Accent1 5 5 2 4" xfId="23546" xr:uid="{00000000-0005-0000-0000-0000A4080000}"/>
    <cellStyle name="20% - Accent1 5 5 2 5" xfId="28263" xr:uid="{00000000-0005-0000-0000-0000A5080000}"/>
    <cellStyle name="20% - Accent1 5 5 2 6" xfId="32976" xr:uid="{00000000-0005-0000-0000-0000A6080000}"/>
    <cellStyle name="20% - Accent1 5 5 3" xfId="15677" xr:uid="{00000000-0005-0000-0000-0000A7080000}"/>
    <cellStyle name="20% - Accent1 5 5 3 2" xfId="20184" xr:uid="{00000000-0005-0000-0000-0000A8080000}"/>
    <cellStyle name="20% - Accent1 5 5 3 3" xfId="24616" xr:uid="{00000000-0005-0000-0000-0000A9080000}"/>
    <cellStyle name="20% - Accent1 5 5 3 4" xfId="29333" xr:uid="{00000000-0005-0000-0000-0000AA080000}"/>
    <cellStyle name="20% - Accent1 5 5 3 5" xfId="34046" xr:uid="{00000000-0005-0000-0000-0000AB080000}"/>
    <cellStyle name="20% - Accent1 5 5 4" xfId="17925" xr:uid="{00000000-0005-0000-0000-0000AC080000}"/>
    <cellStyle name="20% - Accent1 5 5 5" xfId="22400" xr:uid="{00000000-0005-0000-0000-0000AD080000}"/>
    <cellStyle name="20% - Accent1 5 5 6" xfId="27117" xr:uid="{00000000-0005-0000-0000-0000AE080000}"/>
    <cellStyle name="20% - Accent1 5 5 7" xfId="31830" xr:uid="{00000000-0005-0000-0000-0000AF080000}"/>
    <cellStyle name="20% - Accent1 5 50" xfId="4703" xr:uid="{00000000-0005-0000-0000-0000B0080000}"/>
    <cellStyle name="20% - Accent1 5 51" xfId="4833" xr:uid="{00000000-0005-0000-0000-0000B1080000}"/>
    <cellStyle name="20% - Accent1 5 52" xfId="4963" xr:uid="{00000000-0005-0000-0000-0000B2080000}"/>
    <cellStyle name="20% - Accent1 5 53" xfId="5093" xr:uid="{00000000-0005-0000-0000-0000B3080000}"/>
    <cellStyle name="20% - Accent1 5 54" xfId="5223" xr:uid="{00000000-0005-0000-0000-0000B4080000}"/>
    <cellStyle name="20% - Accent1 5 55" xfId="5353" xr:uid="{00000000-0005-0000-0000-0000B5080000}"/>
    <cellStyle name="20% - Accent1 5 56" xfId="5483" xr:uid="{00000000-0005-0000-0000-0000B6080000}"/>
    <cellStyle name="20% - Accent1 5 57" xfId="5613" xr:uid="{00000000-0005-0000-0000-0000B7080000}"/>
    <cellStyle name="20% - Accent1 5 58" xfId="5743" xr:uid="{00000000-0005-0000-0000-0000B8080000}"/>
    <cellStyle name="20% - Accent1 5 59" xfId="5873" xr:uid="{00000000-0005-0000-0000-0000B9080000}"/>
    <cellStyle name="20% - Accent1 5 6" xfId="880" xr:uid="{00000000-0005-0000-0000-0000BA080000}"/>
    <cellStyle name="20% - Accent1 5 6 2" xfId="17079" xr:uid="{00000000-0005-0000-0000-0000BB080000}"/>
    <cellStyle name="20% - Accent1 5 6 2 2" xfId="21541" xr:uid="{00000000-0005-0000-0000-0000BC080000}"/>
    <cellStyle name="20% - Accent1 5 6 2 2 2" xfId="25973" xr:uid="{00000000-0005-0000-0000-0000BD080000}"/>
    <cellStyle name="20% - Accent1 5 6 2 2 3" xfId="30690" xr:uid="{00000000-0005-0000-0000-0000BE080000}"/>
    <cellStyle name="20% - Accent1 5 6 2 2 4" xfId="35403" xr:uid="{00000000-0005-0000-0000-0000BF080000}"/>
    <cellStyle name="20% - Accent1 5 6 2 3" xfId="19282" xr:uid="{00000000-0005-0000-0000-0000C0080000}"/>
    <cellStyle name="20% - Accent1 5 6 2 4" xfId="23757" xr:uid="{00000000-0005-0000-0000-0000C1080000}"/>
    <cellStyle name="20% - Accent1 5 6 2 5" xfId="28474" xr:uid="{00000000-0005-0000-0000-0000C2080000}"/>
    <cellStyle name="20% - Accent1 5 6 2 6" xfId="33187" xr:uid="{00000000-0005-0000-0000-0000C3080000}"/>
    <cellStyle name="20% - Accent1 5 6 3" xfId="15889" xr:uid="{00000000-0005-0000-0000-0000C4080000}"/>
    <cellStyle name="20% - Accent1 5 6 3 2" xfId="20395" xr:uid="{00000000-0005-0000-0000-0000C5080000}"/>
    <cellStyle name="20% - Accent1 5 6 3 3" xfId="24827" xr:uid="{00000000-0005-0000-0000-0000C6080000}"/>
    <cellStyle name="20% - Accent1 5 6 3 4" xfId="29544" xr:uid="{00000000-0005-0000-0000-0000C7080000}"/>
    <cellStyle name="20% - Accent1 5 6 3 5" xfId="34257" xr:uid="{00000000-0005-0000-0000-0000C8080000}"/>
    <cellStyle name="20% - Accent1 5 6 4" xfId="18136" xr:uid="{00000000-0005-0000-0000-0000C9080000}"/>
    <cellStyle name="20% - Accent1 5 6 5" xfId="22611" xr:uid="{00000000-0005-0000-0000-0000CA080000}"/>
    <cellStyle name="20% - Accent1 5 6 6" xfId="27328" xr:uid="{00000000-0005-0000-0000-0000CB080000}"/>
    <cellStyle name="20% - Accent1 5 6 7" xfId="32041" xr:uid="{00000000-0005-0000-0000-0000CC080000}"/>
    <cellStyle name="20% - Accent1 5 60" xfId="6003" xr:uid="{00000000-0005-0000-0000-0000CD080000}"/>
    <cellStyle name="20% - Accent1 5 61" xfId="6133" xr:uid="{00000000-0005-0000-0000-0000CE080000}"/>
    <cellStyle name="20% - Accent1 5 62" xfId="6263" xr:uid="{00000000-0005-0000-0000-0000CF080000}"/>
    <cellStyle name="20% - Accent1 5 63" xfId="6393" xr:uid="{00000000-0005-0000-0000-0000D0080000}"/>
    <cellStyle name="20% - Accent1 5 64" xfId="6524" xr:uid="{00000000-0005-0000-0000-0000D1080000}"/>
    <cellStyle name="20% - Accent1 5 65" xfId="6654" xr:uid="{00000000-0005-0000-0000-0000D2080000}"/>
    <cellStyle name="20% - Accent1 5 66" xfId="6784" xr:uid="{00000000-0005-0000-0000-0000D3080000}"/>
    <cellStyle name="20% - Accent1 5 67" xfId="6914" xr:uid="{00000000-0005-0000-0000-0000D4080000}"/>
    <cellStyle name="20% - Accent1 5 68" xfId="7044" xr:uid="{00000000-0005-0000-0000-0000D5080000}"/>
    <cellStyle name="20% - Accent1 5 69" xfId="7188" xr:uid="{00000000-0005-0000-0000-0000D6080000}"/>
    <cellStyle name="20% - Accent1 5 7" xfId="952" xr:uid="{00000000-0005-0000-0000-0000D7080000}"/>
    <cellStyle name="20% - Accent1 5 7 2" xfId="16131" xr:uid="{00000000-0005-0000-0000-0000D8080000}"/>
    <cellStyle name="20% - Accent1 5 7 2 2" xfId="20634" xr:uid="{00000000-0005-0000-0000-0000D9080000}"/>
    <cellStyle name="20% - Accent1 5 7 2 3" xfId="25066" xr:uid="{00000000-0005-0000-0000-0000DA080000}"/>
    <cellStyle name="20% - Accent1 5 7 2 4" xfId="29783" xr:uid="{00000000-0005-0000-0000-0000DB080000}"/>
    <cellStyle name="20% - Accent1 5 7 2 5" xfId="34496" xr:uid="{00000000-0005-0000-0000-0000DC080000}"/>
    <cellStyle name="20% - Accent1 5 7 3" xfId="18375" xr:uid="{00000000-0005-0000-0000-0000DD080000}"/>
    <cellStyle name="20% - Accent1 5 7 4" xfId="22850" xr:uid="{00000000-0005-0000-0000-0000DE080000}"/>
    <cellStyle name="20% - Accent1 5 7 5" xfId="27567" xr:uid="{00000000-0005-0000-0000-0000DF080000}"/>
    <cellStyle name="20% - Accent1 5 7 6" xfId="32280" xr:uid="{00000000-0005-0000-0000-0000E0080000}"/>
    <cellStyle name="20% - Accent1 5 70" xfId="7333" xr:uid="{00000000-0005-0000-0000-0000E1080000}"/>
    <cellStyle name="20% - Accent1 5 71" xfId="7477" xr:uid="{00000000-0005-0000-0000-0000E2080000}"/>
    <cellStyle name="20% - Accent1 5 72" xfId="7649" xr:uid="{00000000-0005-0000-0000-0000E3080000}"/>
    <cellStyle name="20% - Accent1 5 73" xfId="7821" xr:uid="{00000000-0005-0000-0000-0000E4080000}"/>
    <cellStyle name="20% - Accent1 5 74" xfId="7993" xr:uid="{00000000-0005-0000-0000-0000E5080000}"/>
    <cellStyle name="20% - Accent1 5 75" xfId="8165" xr:uid="{00000000-0005-0000-0000-0000E6080000}"/>
    <cellStyle name="20% - Accent1 5 76" xfId="8337" xr:uid="{00000000-0005-0000-0000-0000E7080000}"/>
    <cellStyle name="20% - Accent1 5 77" xfId="8579" xr:uid="{00000000-0005-0000-0000-0000E8080000}"/>
    <cellStyle name="20% - Accent1 5 8" xfId="1024" xr:uid="{00000000-0005-0000-0000-0000E9080000}"/>
    <cellStyle name="20% - Accent1 5 8 2" xfId="26243" xr:uid="{00000000-0005-0000-0000-0000EA080000}"/>
    <cellStyle name="20% - Accent1 5 8 3" xfId="30957" xr:uid="{00000000-0005-0000-0000-0000EB080000}"/>
    <cellStyle name="20% - Accent1 5 8 4" xfId="35670" xr:uid="{00000000-0005-0000-0000-0000EC080000}"/>
    <cellStyle name="20% - Accent1 5 9" xfId="1096" xr:uid="{00000000-0005-0000-0000-0000ED080000}"/>
    <cellStyle name="20% - Accent1 5 9 2" xfId="35937" xr:uid="{00000000-0005-0000-0000-0000EE080000}"/>
    <cellStyle name="20% - Accent1 6" xfId="233" xr:uid="{00000000-0005-0000-0000-0000EF080000}"/>
    <cellStyle name="20% - Accent1 6 10" xfId="1182" xr:uid="{00000000-0005-0000-0000-0000F0080000}"/>
    <cellStyle name="20% - Accent1 6 10 2" xfId="36246" xr:uid="{00000000-0005-0000-0000-0000F1080000}"/>
    <cellStyle name="20% - Accent1 6 11" xfId="1254" xr:uid="{00000000-0005-0000-0000-0000F2080000}"/>
    <cellStyle name="20% - Accent1 6 12" xfId="1326" xr:uid="{00000000-0005-0000-0000-0000F3080000}"/>
    <cellStyle name="20% - Accent1 6 13" xfId="1398" xr:uid="{00000000-0005-0000-0000-0000F4080000}"/>
    <cellStyle name="20% - Accent1 6 14" xfId="1473" xr:uid="{00000000-0005-0000-0000-0000F5080000}"/>
    <cellStyle name="20% - Accent1 6 15" xfId="1547" xr:uid="{00000000-0005-0000-0000-0000F6080000}"/>
    <cellStyle name="20% - Accent1 6 16" xfId="1622" xr:uid="{00000000-0005-0000-0000-0000F7080000}"/>
    <cellStyle name="20% - Accent1 6 17" xfId="1696" xr:uid="{00000000-0005-0000-0000-0000F8080000}"/>
    <cellStyle name="20% - Accent1 6 18" xfId="1770" xr:uid="{00000000-0005-0000-0000-0000F9080000}"/>
    <cellStyle name="20% - Accent1 6 19" xfId="1844" xr:uid="{00000000-0005-0000-0000-0000FA080000}"/>
    <cellStyle name="20% - Accent1 6 2" xfId="606" xr:uid="{00000000-0005-0000-0000-0000FB080000}"/>
    <cellStyle name="20% - Accent1 6 2 2" xfId="8912" xr:uid="{00000000-0005-0000-0000-0000FC080000}"/>
    <cellStyle name="20% - Accent1 6 20" xfId="1919" xr:uid="{00000000-0005-0000-0000-0000FD080000}"/>
    <cellStyle name="20% - Accent1 6 21" xfId="1993" xr:uid="{00000000-0005-0000-0000-0000FE080000}"/>
    <cellStyle name="20% - Accent1 6 22" xfId="2067" xr:uid="{00000000-0005-0000-0000-0000FF080000}"/>
    <cellStyle name="20% - Accent1 6 23" xfId="2141" xr:uid="{00000000-0005-0000-0000-000000090000}"/>
    <cellStyle name="20% - Accent1 6 24" xfId="2215" xr:uid="{00000000-0005-0000-0000-000001090000}"/>
    <cellStyle name="20% - Accent1 6 25" xfId="2289" xr:uid="{00000000-0005-0000-0000-000002090000}"/>
    <cellStyle name="20% - Accent1 6 26" xfId="2363" xr:uid="{00000000-0005-0000-0000-000003090000}"/>
    <cellStyle name="20% - Accent1 6 27" xfId="2437" xr:uid="{00000000-0005-0000-0000-000004090000}"/>
    <cellStyle name="20% - Accent1 6 28" xfId="2511" xr:uid="{00000000-0005-0000-0000-000005090000}"/>
    <cellStyle name="20% - Accent1 6 29" xfId="2585" xr:uid="{00000000-0005-0000-0000-000006090000}"/>
    <cellStyle name="20% - Accent1 6 3" xfId="678" xr:uid="{00000000-0005-0000-0000-000007090000}"/>
    <cellStyle name="20% - Accent1 6 3 2" xfId="10207" xr:uid="{00000000-0005-0000-0000-000008090000}"/>
    <cellStyle name="20% - Accent1 6 30" xfId="2673" xr:uid="{00000000-0005-0000-0000-000009090000}"/>
    <cellStyle name="20% - Accent1 6 31" xfId="2761" xr:uid="{00000000-0005-0000-0000-00000A090000}"/>
    <cellStyle name="20% - Accent1 6 32" xfId="2849" xr:uid="{00000000-0005-0000-0000-00000B090000}"/>
    <cellStyle name="20% - Accent1 6 33" xfId="2937" xr:uid="{00000000-0005-0000-0000-00000C090000}"/>
    <cellStyle name="20% - Accent1 6 34" xfId="3025" xr:uid="{00000000-0005-0000-0000-00000D090000}"/>
    <cellStyle name="20% - Accent1 6 35" xfId="3113" xr:uid="{00000000-0005-0000-0000-00000E090000}"/>
    <cellStyle name="20% - Accent1 6 36" xfId="3201" xr:uid="{00000000-0005-0000-0000-00000F090000}"/>
    <cellStyle name="20% - Accent1 6 37" xfId="3289" xr:uid="{00000000-0005-0000-0000-000010090000}"/>
    <cellStyle name="20% - Accent1 6 38" xfId="3377" xr:uid="{00000000-0005-0000-0000-000011090000}"/>
    <cellStyle name="20% - Accent1 6 39" xfId="3465" xr:uid="{00000000-0005-0000-0000-000012090000}"/>
    <cellStyle name="20% - Accent1 6 4" xfId="750" xr:uid="{00000000-0005-0000-0000-000013090000}"/>
    <cellStyle name="20% - Accent1 6 4 10" xfId="12432" xr:uid="{00000000-0005-0000-0000-000014090000}"/>
    <cellStyle name="20% - Accent1 6 4 11" xfId="12714" xr:uid="{00000000-0005-0000-0000-000015090000}"/>
    <cellStyle name="20% - Accent1 6 4 12" xfId="13337" xr:uid="{00000000-0005-0000-0000-000016090000}"/>
    <cellStyle name="20% - Accent1 6 4 13" xfId="13944" xr:uid="{00000000-0005-0000-0000-000017090000}"/>
    <cellStyle name="20% - Accent1 6 4 14" xfId="14550" xr:uid="{00000000-0005-0000-0000-000018090000}"/>
    <cellStyle name="20% - Accent1 6 4 15" xfId="15156" xr:uid="{00000000-0005-0000-0000-000019090000}"/>
    <cellStyle name="20% - Accent1 6 4 16" xfId="17404" xr:uid="{00000000-0005-0000-0000-00001A090000}"/>
    <cellStyle name="20% - Accent1 6 4 17" xfId="21879" xr:uid="{00000000-0005-0000-0000-00001B090000}"/>
    <cellStyle name="20% - Accent1 6 4 18" xfId="26596" xr:uid="{00000000-0005-0000-0000-00001C090000}"/>
    <cellStyle name="20% - Accent1 6 4 19" xfId="31309" xr:uid="{00000000-0005-0000-0000-00001D090000}"/>
    <cellStyle name="20% - Accent1 6 4 2" xfId="10116" xr:uid="{00000000-0005-0000-0000-00001E090000}"/>
    <cellStyle name="20% - Accent1 6 4 2 10" xfId="31605" xr:uid="{00000000-0005-0000-0000-00001F090000}"/>
    <cellStyle name="20% - Accent1 6 4 2 2" xfId="13052" xr:uid="{00000000-0005-0000-0000-000020090000}"/>
    <cellStyle name="20% - Accent1 6 4 2 2 2" xfId="16643" xr:uid="{00000000-0005-0000-0000-000021090000}"/>
    <cellStyle name="20% - Accent1 6 4 2 2 2 2" xfId="21105" xr:uid="{00000000-0005-0000-0000-000022090000}"/>
    <cellStyle name="20% - Accent1 6 4 2 2 2 3" xfId="25537" xr:uid="{00000000-0005-0000-0000-000023090000}"/>
    <cellStyle name="20% - Accent1 6 4 2 2 2 4" xfId="30254" xr:uid="{00000000-0005-0000-0000-000024090000}"/>
    <cellStyle name="20% - Accent1 6 4 2 2 2 5" xfId="34967" xr:uid="{00000000-0005-0000-0000-000025090000}"/>
    <cellStyle name="20% - Accent1 6 4 2 2 3" xfId="18846" xr:uid="{00000000-0005-0000-0000-000026090000}"/>
    <cellStyle name="20% - Accent1 6 4 2 2 4" xfId="23321" xr:uid="{00000000-0005-0000-0000-000027090000}"/>
    <cellStyle name="20% - Accent1 6 4 2 2 5" xfId="28038" xr:uid="{00000000-0005-0000-0000-000028090000}"/>
    <cellStyle name="20% - Accent1 6 4 2 2 6" xfId="32751" xr:uid="{00000000-0005-0000-0000-000029090000}"/>
    <cellStyle name="20% - Accent1 6 4 2 3" xfId="13634" xr:uid="{00000000-0005-0000-0000-00002A090000}"/>
    <cellStyle name="20% - Accent1 6 4 2 3 2" xfId="19959" xr:uid="{00000000-0005-0000-0000-00002B090000}"/>
    <cellStyle name="20% - Accent1 6 4 2 3 3" xfId="24391" xr:uid="{00000000-0005-0000-0000-00002C090000}"/>
    <cellStyle name="20% - Accent1 6 4 2 3 4" xfId="29108" xr:uid="{00000000-0005-0000-0000-00002D090000}"/>
    <cellStyle name="20% - Accent1 6 4 2 3 5" xfId="33821" xr:uid="{00000000-0005-0000-0000-00002E090000}"/>
    <cellStyle name="20% - Accent1 6 4 2 4" xfId="14240" xr:uid="{00000000-0005-0000-0000-00002F090000}"/>
    <cellStyle name="20% - Accent1 6 4 2 5" xfId="14846" xr:uid="{00000000-0005-0000-0000-000030090000}"/>
    <cellStyle name="20% - Accent1 6 4 2 6" xfId="15452" xr:uid="{00000000-0005-0000-0000-000031090000}"/>
    <cellStyle name="20% - Accent1 6 4 2 7" xfId="17700" xr:uid="{00000000-0005-0000-0000-000032090000}"/>
    <cellStyle name="20% - Accent1 6 4 2 8" xfId="22175" xr:uid="{00000000-0005-0000-0000-000033090000}"/>
    <cellStyle name="20% - Accent1 6 4 2 9" xfId="26892" xr:uid="{00000000-0005-0000-0000-000034090000}"/>
    <cellStyle name="20% - Accent1 6 4 3" xfId="10603" xr:uid="{00000000-0005-0000-0000-000035090000}"/>
    <cellStyle name="20% - Accent1 6 4 3 2" xfId="16425" xr:uid="{00000000-0005-0000-0000-000036090000}"/>
    <cellStyle name="20% - Accent1 6 4 3 2 2" xfId="20887" xr:uid="{00000000-0005-0000-0000-000037090000}"/>
    <cellStyle name="20% - Accent1 6 4 3 2 3" xfId="25319" xr:uid="{00000000-0005-0000-0000-000038090000}"/>
    <cellStyle name="20% - Accent1 6 4 3 2 4" xfId="30036" xr:uid="{00000000-0005-0000-0000-000039090000}"/>
    <cellStyle name="20% - Accent1 6 4 3 2 5" xfId="34749" xr:uid="{00000000-0005-0000-0000-00003A090000}"/>
    <cellStyle name="20% - Accent1 6 4 3 3" xfId="18628" xr:uid="{00000000-0005-0000-0000-00003B090000}"/>
    <cellStyle name="20% - Accent1 6 4 3 4" xfId="23103" xr:uid="{00000000-0005-0000-0000-00003C090000}"/>
    <cellStyle name="20% - Accent1 6 4 3 5" xfId="27820" xr:uid="{00000000-0005-0000-0000-00003D090000}"/>
    <cellStyle name="20% - Accent1 6 4 3 6" xfId="32533" xr:uid="{00000000-0005-0000-0000-00003E090000}"/>
    <cellStyle name="20% - Accent1 6 4 4" xfId="10861" xr:uid="{00000000-0005-0000-0000-00003F090000}"/>
    <cellStyle name="20% - Accent1 6 4 4 2" xfId="19663" xr:uid="{00000000-0005-0000-0000-000040090000}"/>
    <cellStyle name="20% - Accent1 6 4 4 3" xfId="24095" xr:uid="{00000000-0005-0000-0000-000041090000}"/>
    <cellStyle name="20% - Accent1 6 4 4 4" xfId="28812" xr:uid="{00000000-0005-0000-0000-000042090000}"/>
    <cellStyle name="20% - Accent1 6 4 4 5" xfId="33525" xr:uid="{00000000-0005-0000-0000-000043090000}"/>
    <cellStyle name="20% - Accent1 6 4 5" xfId="11115" xr:uid="{00000000-0005-0000-0000-000044090000}"/>
    <cellStyle name="20% - Accent1 6 4 6" xfId="11369" xr:uid="{00000000-0005-0000-0000-000045090000}"/>
    <cellStyle name="20% - Accent1 6 4 7" xfId="11629" xr:uid="{00000000-0005-0000-0000-000046090000}"/>
    <cellStyle name="20% - Accent1 6 4 8" xfId="11891" xr:uid="{00000000-0005-0000-0000-000047090000}"/>
    <cellStyle name="20% - Accent1 6 4 9" xfId="12161" xr:uid="{00000000-0005-0000-0000-000048090000}"/>
    <cellStyle name="20% - Accent1 6 40" xfId="3553" xr:uid="{00000000-0005-0000-0000-000049090000}"/>
    <cellStyle name="20% - Accent1 6 41" xfId="3656" xr:uid="{00000000-0005-0000-0000-00004A090000}"/>
    <cellStyle name="20% - Accent1 6 42" xfId="3775" xr:uid="{00000000-0005-0000-0000-00004B090000}"/>
    <cellStyle name="20% - Accent1 6 43" xfId="3891" xr:uid="{00000000-0005-0000-0000-00004C090000}"/>
    <cellStyle name="20% - Accent1 6 44" xfId="4007" xr:uid="{00000000-0005-0000-0000-00004D090000}"/>
    <cellStyle name="20% - Accent1 6 45" xfId="4123" xr:uid="{00000000-0005-0000-0000-00004E090000}"/>
    <cellStyle name="20% - Accent1 6 46" xfId="4239" xr:uid="{00000000-0005-0000-0000-00004F090000}"/>
    <cellStyle name="20% - Accent1 6 47" xfId="4355" xr:uid="{00000000-0005-0000-0000-000050090000}"/>
    <cellStyle name="20% - Accent1 6 48" xfId="4471" xr:uid="{00000000-0005-0000-0000-000051090000}"/>
    <cellStyle name="20% - Accent1 6 49" xfId="4587" xr:uid="{00000000-0005-0000-0000-000052090000}"/>
    <cellStyle name="20% - Accent1 6 5" xfId="822" xr:uid="{00000000-0005-0000-0000-000053090000}"/>
    <cellStyle name="20% - Accent1 6 5 2" xfId="16882" xr:uid="{00000000-0005-0000-0000-000054090000}"/>
    <cellStyle name="20% - Accent1 6 5 2 2" xfId="21344" xr:uid="{00000000-0005-0000-0000-000055090000}"/>
    <cellStyle name="20% - Accent1 6 5 2 2 2" xfId="25776" xr:uid="{00000000-0005-0000-0000-000056090000}"/>
    <cellStyle name="20% - Accent1 6 5 2 2 3" xfId="30493" xr:uid="{00000000-0005-0000-0000-000057090000}"/>
    <cellStyle name="20% - Accent1 6 5 2 2 4" xfId="35206" xr:uid="{00000000-0005-0000-0000-000058090000}"/>
    <cellStyle name="20% - Accent1 6 5 2 3" xfId="19085" xr:uid="{00000000-0005-0000-0000-000059090000}"/>
    <cellStyle name="20% - Accent1 6 5 2 4" xfId="23560" xr:uid="{00000000-0005-0000-0000-00005A090000}"/>
    <cellStyle name="20% - Accent1 6 5 2 5" xfId="28277" xr:uid="{00000000-0005-0000-0000-00005B090000}"/>
    <cellStyle name="20% - Accent1 6 5 2 6" xfId="32990" xr:uid="{00000000-0005-0000-0000-00005C090000}"/>
    <cellStyle name="20% - Accent1 6 5 3" xfId="15691" xr:uid="{00000000-0005-0000-0000-00005D090000}"/>
    <cellStyle name="20% - Accent1 6 5 3 2" xfId="20198" xr:uid="{00000000-0005-0000-0000-00005E090000}"/>
    <cellStyle name="20% - Accent1 6 5 3 3" xfId="24630" xr:uid="{00000000-0005-0000-0000-00005F090000}"/>
    <cellStyle name="20% - Accent1 6 5 3 4" xfId="29347" xr:uid="{00000000-0005-0000-0000-000060090000}"/>
    <cellStyle name="20% - Accent1 6 5 3 5" xfId="34060" xr:uid="{00000000-0005-0000-0000-000061090000}"/>
    <cellStyle name="20% - Accent1 6 5 4" xfId="17939" xr:uid="{00000000-0005-0000-0000-000062090000}"/>
    <cellStyle name="20% - Accent1 6 5 5" xfId="22414" xr:uid="{00000000-0005-0000-0000-000063090000}"/>
    <cellStyle name="20% - Accent1 6 5 6" xfId="27131" xr:uid="{00000000-0005-0000-0000-000064090000}"/>
    <cellStyle name="20% - Accent1 6 5 7" xfId="31844" xr:uid="{00000000-0005-0000-0000-000065090000}"/>
    <cellStyle name="20% - Accent1 6 50" xfId="4717" xr:uid="{00000000-0005-0000-0000-000066090000}"/>
    <cellStyle name="20% - Accent1 6 51" xfId="4847" xr:uid="{00000000-0005-0000-0000-000067090000}"/>
    <cellStyle name="20% - Accent1 6 52" xfId="4977" xr:uid="{00000000-0005-0000-0000-000068090000}"/>
    <cellStyle name="20% - Accent1 6 53" xfId="5107" xr:uid="{00000000-0005-0000-0000-000069090000}"/>
    <cellStyle name="20% - Accent1 6 54" xfId="5237" xr:uid="{00000000-0005-0000-0000-00006A090000}"/>
    <cellStyle name="20% - Accent1 6 55" xfId="5367" xr:uid="{00000000-0005-0000-0000-00006B090000}"/>
    <cellStyle name="20% - Accent1 6 56" xfId="5497" xr:uid="{00000000-0005-0000-0000-00006C090000}"/>
    <cellStyle name="20% - Accent1 6 57" xfId="5627" xr:uid="{00000000-0005-0000-0000-00006D090000}"/>
    <cellStyle name="20% - Accent1 6 58" xfId="5757" xr:uid="{00000000-0005-0000-0000-00006E090000}"/>
    <cellStyle name="20% - Accent1 6 59" xfId="5887" xr:uid="{00000000-0005-0000-0000-00006F090000}"/>
    <cellStyle name="20% - Accent1 6 6" xfId="894" xr:uid="{00000000-0005-0000-0000-000070090000}"/>
    <cellStyle name="20% - Accent1 6 6 2" xfId="17094" xr:uid="{00000000-0005-0000-0000-000071090000}"/>
    <cellStyle name="20% - Accent1 6 6 2 2" xfId="21555" xr:uid="{00000000-0005-0000-0000-000072090000}"/>
    <cellStyle name="20% - Accent1 6 6 2 2 2" xfId="25987" xr:uid="{00000000-0005-0000-0000-000073090000}"/>
    <cellStyle name="20% - Accent1 6 6 2 2 3" xfId="30704" xr:uid="{00000000-0005-0000-0000-000074090000}"/>
    <cellStyle name="20% - Accent1 6 6 2 2 4" xfId="35417" xr:uid="{00000000-0005-0000-0000-000075090000}"/>
    <cellStyle name="20% - Accent1 6 6 2 3" xfId="19296" xr:uid="{00000000-0005-0000-0000-000076090000}"/>
    <cellStyle name="20% - Accent1 6 6 2 4" xfId="23771" xr:uid="{00000000-0005-0000-0000-000077090000}"/>
    <cellStyle name="20% - Accent1 6 6 2 5" xfId="28488" xr:uid="{00000000-0005-0000-0000-000078090000}"/>
    <cellStyle name="20% - Accent1 6 6 2 6" xfId="33201" xr:uid="{00000000-0005-0000-0000-000079090000}"/>
    <cellStyle name="20% - Accent1 6 6 3" xfId="15904" xr:uid="{00000000-0005-0000-0000-00007A090000}"/>
    <cellStyle name="20% - Accent1 6 6 3 2" xfId="20409" xr:uid="{00000000-0005-0000-0000-00007B090000}"/>
    <cellStyle name="20% - Accent1 6 6 3 3" xfId="24841" xr:uid="{00000000-0005-0000-0000-00007C090000}"/>
    <cellStyle name="20% - Accent1 6 6 3 4" xfId="29558" xr:uid="{00000000-0005-0000-0000-00007D090000}"/>
    <cellStyle name="20% - Accent1 6 6 3 5" xfId="34271" xr:uid="{00000000-0005-0000-0000-00007E090000}"/>
    <cellStyle name="20% - Accent1 6 6 4" xfId="18150" xr:uid="{00000000-0005-0000-0000-00007F090000}"/>
    <cellStyle name="20% - Accent1 6 6 5" xfId="22625" xr:uid="{00000000-0005-0000-0000-000080090000}"/>
    <cellStyle name="20% - Accent1 6 6 6" xfId="27342" xr:uid="{00000000-0005-0000-0000-000081090000}"/>
    <cellStyle name="20% - Accent1 6 6 7" xfId="32055" xr:uid="{00000000-0005-0000-0000-000082090000}"/>
    <cellStyle name="20% - Accent1 6 60" xfId="6017" xr:uid="{00000000-0005-0000-0000-000083090000}"/>
    <cellStyle name="20% - Accent1 6 61" xfId="6147" xr:uid="{00000000-0005-0000-0000-000084090000}"/>
    <cellStyle name="20% - Accent1 6 62" xfId="6277" xr:uid="{00000000-0005-0000-0000-000085090000}"/>
    <cellStyle name="20% - Accent1 6 63" xfId="6407" xr:uid="{00000000-0005-0000-0000-000086090000}"/>
    <cellStyle name="20% - Accent1 6 64" xfId="6538" xr:uid="{00000000-0005-0000-0000-000087090000}"/>
    <cellStyle name="20% - Accent1 6 65" xfId="6668" xr:uid="{00000000-0005-0000-0000-000088090000}"/>
    <cellStyle name="20% - Accent1 6 66" xfId="6798" xr:uid="{00000000-0005-0000-0000-000089090000}"/>
    <cellStyle name="20% - Accent1 6 67" xfId="6928" xr:uid="{00000000-0005-0000-0000-00008A090000}"/>
    <cellStyle name="20% - Accent1 6 68" xfId="7058" xr:uid="{00000000-0005-0000-0000-00008B090000}"/>
    <cellStyle name="20% - Accent1 6 69" xfId="7202" xr:uid="{00000000-0005-0000-0000-00008C090000}"/>
    <cellStyle name="20% - Accent1 6 7" xfId="966" xr:uid="{00000000-0005-0000-0000-00008D090000}"/>
    <cellStyle name="20% - Accent1 6 7 2" xfId="16145" xr:uid="{00000000-0005-0000-0000-00008E090000}"/>
    <cellStyle name="20% - Accent1 6 7 2 2" xfId="20648" xr:uid="{00000000-0005-0000-0000-00008F090000}"/>
    <cellStyle name="20% - Accent1 6 7 2 3" xfId="25080" xr:uid="{00000000-0005-0000-0000-000090090000}"/>
    <cellStyle name="20% - Accent1 6 7 2 4" xfId="29797" xr:uid="{00000000-0005-0000-0000-000091090000}"/>
    <cellStyle name="20% - Accent1 6 7 2 5" xfId="34510" xr:uid="{00000000-0005-0000-0000-000092090000}"/>
    <cellStyle name="20% - Accent1 6 7 3" xfId="18389" xr:uid="{00000000-0005-0000-0000-000093090000}"/>
    <cellStyle name="20% - Accent1 6 7 4" xfId="22864" xr:uid="{00000000-0005-0000-0000-000094090000}"/>
    <cellStyle name="20% - Accent1 6 7 5" xfId="27581" xr:uid="{00000000-0005-0000-0000-000095090000}"/>
    <cellStyle name="20% - Accent1 6 7 6" xfId="32294" xr:uid="{00000000-0005-0000-0000-000096090000}"/>
    <cellStyle name="20% - Accent1 6 70" xfId="7347" xr:uid="{00000000-0005-0000-0000-000097090000}"/>
    <cellStyle name="20% - Accent1 6 71" xfId="7491" xr:uid="{00000000-0005-0000-0000-000098090000}"/>
    <cellStyle name="20% - Accent1 6 72" xfId="7663" xr:uid="{00000000-0005-0000-0000-000099090000}"/>
    <cellStyle name="20% - Accent1 6 73" xfId="7835" xr:uid="{00000000-0005-0000-0000-00009A090000}"/>
    <cellStyle name="20% - Accent1 6 74" xfId="8007" xr:uid="{00000000-0005-0000-0000-00009B090000}"/>
    <cellStyle name="20% - Accent1 6 75" xfId="8179" xr:uid="{00000000-0005-0000-0000-00009C090000}"/>
    <cellStyle name="20% - Accent1 6 76" xfId="8351" xr:uid="{00000000-0005-0000-0000-00009D090000}"/>
    <cellStyle name="20% - Accent1 6 77" xfId="8593" xr:uid="{00000000-0005-0000-0000-00009E090000}"/>
    <cellStyle name="20% - Accent1 6 8" xfId="1038" xr:uid="{00000000-0005-0000-0000-00009F090000}"/>
    <cellStyle name="20% - Accent1 6 8 2" xfId="26258" xr:uid="{00000000-0005-0000-0000-0000A0090000}"/>
    <cellStyle name="20% - Accent1 6 8 3" xfId="30971" xr:uid="{00000000-0005-0000-0000-0000A1090000}"/>
    <cellStyle name="20% - Accent1 6 8 4" xfId="35684" xr:uid="{00000000-0005-0000-0000-0000A2090000}"/>
    <cellStyle name="20% - Accent1 6 9" xfId="1110" xr:uid="{00000000-0005-0000-0000-0000A3090000}"/>
    <cellStyle name="20% - Accent1 6 9 2" xfId="35951" xr:uid="{00000000-0005-0000-0000-0000A4090000}"/>
    <cellStyle name="20% - Accent1 7" xfId="394" xr:uid="{00000000-0005-0000-0000-0000A5090000}"/>
    <cellStyle name="20% - Accent1 7 2" xfId="436" xr:uid="{00000000-0005-0000-0000-0000A6090000}"/>
    <cellStyle name="20% - Accent1 7 2 2" xfId="8971" xr:uid="{00000000-0005-0000-0000-0000A7090000}"/>
    <cellStyle name="20% - Accent1 7 3" xfId="480" xr:uid="{00000000-0005-0000-0000-0000A8090000}"/>
    <cellStyle name="20% - Accent1 7 3 2" xfId="10238" xr:uid="{00000000-0005-0000-0000-0000A9090000}"/>
    <cellStyle name="20% - Accent1 7 4" xfId="522" xr:uid="{00000000-0005-0000-0000-0000AA090000}"/>
    <cellStyle name="20% - Accent1 7 5" xfId="8653" xr:uid="{00000000-0005-0000-0000-0000AB090000}"/>
    <cellStyle name="20% - Accent1 8" xfId="408" xr:uid="{00000000-0005-0000-0000-0000AC090000}"/>
    <cellStyle name="20% - Accent1 8 2" xfId="450" xr:uid="{00000000-0005-0000-0000-0000AD090000}"/>
    <cellStyle name="20% - Accent1 8 2 2" xfId="8985" xr:uid="{00000000-0005-0000-0000-0000AE090000}"/>
    <cellStyle name="20% - Accent1 8 3" xfId="494" xr:uid="{00000000-0005-0000-0000-0000AF090000}"/>
    <cellStyle name="20% - Accent1 8 4" xfId="536" xr:uid="{00000000-0005-0000-0000-0000B0090000}"/>
    <cellStyle name="20% - Accent1 8 5" xfId="8667" xr:uid="{00000000-0005-0000-0000-0000B1090000}"/>
    <cellStyle name="20% - Accent1 9" xfId="2603" xr:uid="{00000000-0005-0000-0000-0000B2090000}"/>
    <cellStyle name="20% - Accent1 9 10" xfId="3395" xr:uid="{00000000-0005-0000-0000-0000B3090000}"/>
    <cellStyle name="20% - Accent1 9 11" xfId="3483" xr:uid="{00000000-0005-0000-0000-0000B4090000}"/>
    <cellStyle name="20% - Accent1 9 12" xfId="3571" xr:uid="{00000000-0005-0000-0000-0000B5090000}"/>
    <cellStyle name="20% - Accent1 9 13" xfId="3676" xr:uid="{00000000-0005-0000-0000-0000B6090000}"/>
    <cellStyle name="20% - Accent1 9 14" xfId="3793" xr:uid="{00000000-0005-0000-0000-0000B7090000}"/>
    <cellStyle name="20% - Accent1 9 15" xfId="3909" xr:uid="{00000000-0005-0000-0000-0000B8090000}"/>
    <cellStyle name="20% - Accent1 9 16" xfId="4025" xr:uid="{00000000-0005-0000-0000-0000B9090000}"/>
    <cellStyle name="20% - Accent1 9 17" xfId="4141" xr:uid="{00000000-0005-0000-0000-0000BA090000}"/>
    <cellStyle name="20% - Accent1 9 18" xfId="4257" xr:uid="{00000000-0005-0000-0000-0000BB090000}"/>
    <cellStyle name="20% - Accent1 9 19" xfId="4373" xr:uid="{00000000-0005-0000-0000-0000BC090000}"/>
    <cellStyle name="20% - Accent1 9 2" xfId="2691" xr:uid="{00000000-0005-0000-0000-0000BD090000}"/>
    <cellStyle name="20% - Accent1 9 2 2" xfId="9002" xr:uid="{00000000-0005-0000-0000-0000BE090000}"/>
    <cellStyle name="20% - Accent1 9 20" xfId="4489" xr:uid="{00000000-0005-0000-0000-0000BF090000}"/>
    <cellStyle name="20% - Accent1 9 21" xfId="4605" xr:uid="{00000000-0005-0000-0000-0000C0090000}"/>
    <cellStyle name="20% - Accent1 9 22" xfId="4735" xr:uid="{00000000-0005-0000-0000-0000C1090000}"/>
    <cellStyle name="20% - Accent1 9 23" xfId="4865" xr:uid="{00000000-0005-0000-0000-0000C2090000}"/>
    <cellStyle name="20% - Accent1 9 24" xfId="4995" xr:uid="{00000000-0005-0000-0000-0000C3090000}"/>
    <cellStyle name="20% - Accent1 9 25" xfId="5125" xr:uid="{00000000-0005-0000-0000-0000C4090000}"/>
    <cellStyle name="20% - Accent1 9 26" xfId="5255" xr:uid="{00000000-0005-0000-0000-0000C5090000}"/>
    <cellStyle name="20% - Accent1 9 27" xfId="5385" xr:uid="{00000000-0005-0000-0000-0000C6090000}"/>
    <cellStyle name="20% - Accent1 9 28" xfId="5515" xr:uid="{00000000-0005-0000-0000-0000C7090000}"/>
    <cellStyle name="20% - Accent1 9 29" xfId="5645" xr:uid="{00000000-0005-0000-0000-0000C8090000}"/>
    <cellStyle name="20% - Accent1 9 3" xfId="2779" xr:uid="{00000000-0005-0000-0000-0000C9090000}"/>
    <cellStyle name="20% - Accent1 9 3 2" xfId="10256" xr:uid="{00000000-0005-0000-0000-0000CA090000}"/>
    <cellStyle name="20% - Accent1 9 30" xfId="5775" xr:uid="{00000000-0005-0000-0000-0000CB090000}"/>
    <cellStyle name="20% - Accent1 9 31" xfId="5905" xr:uid="{00000000-0005-0000-0000-0000CC090000}"/>
    <cellStyle name="20% - Accent1 9 32" xfId="6035" xr:uid="{00000000-0005-0000-0000-0000CD090000}"/>
    <cellStyle name="20% - Accent1 9 33" xfId="6165" xr:uid="{00000000-0005-0000-0000-0000CE090000}"/>
    <cellStyle name="20% - Accent1 9 34" xfId="6295" xr:uid="{00000000-0005-0000-0000-0000CF090000}"/>
    <cellStyle name="20% - Accent1 9 35" xfId="6425" xr:uid="{00000000-0005-0000-0000-0000D0090000}"/>
    <cellStyle name="20% - Accent1 9 36" xfId="6556" xr:uid="{00000000-0005-0000-0000-0000D1090000}"/>
    <cellStyle name="20% - Accent1 9 37" xfId="6686" xr:uid="{00000000-0005-0000-0000-0000D2090000}"/>
    <cellStyle name="20% - Accent1 9 38" xfId="6816" xr:uid="{00000000-0005-0000-0000-0000D3090000}"/>
    <cellStyle name="20% - Accent1 9 39" xfId="6946" xr:uid="{00000000-0005-0000-0000-0000D4090000}"/>
    <cellStyle name="20% - Accent1 9 4" xfId="2867" xr:uid="{00000000-0005-0000-0000-0000D5090000}"/>
    <cellStyle name="20% - Accent1 9 40" xfId="7076" xr:uid="{00000000-0005-0000-0000-0000D6090000}"/>
    <cellStyle name="20% - Accent1 9 41" xfId="7220" xr:uid="{00000000-0005-0000-0000-0000D7090000}"/>
    <cellStyle name="20% - Accent1 9 42" xfId="7365" xr:uid="{00000000-0005-0000-0000-0000D8090000}"/>
    <cellStyle name="20% - Accent1 9 43" xfId="7509" xr:uid="{00000000-0005-0000-0000-0000D9090000}"/>
    <cellStyle name="20% - Accent1 9 44" xfId="7681" xr:uid="{00000000-0005-0000-0000-0000DA090000}"/>
    <cellStyle name="20% - Accent1 9 45" xfId="7853" xr:uid="{00000000-0005-0000-0000-0000DB090000}"/>
    <cellStyle name="20% - Accent1 9 46" xfId="8025" xr:uid="{00000000-0005-0000-0000-0000DC090000}"/>
    <cellStyle name="20% - Accent1 9 47" xfId="8197" xr:uid="{00000000-0005-0000-0000-0000DD090000}"/>
    <cellStyle name="20% - Accent1 9 48" xfId="8369" xr:uid="{00000000-0005-0000-0000-0000DE090000}"/>
    <cellStyle name="20% - Accent1 9 49" xfId="8687" xr:uid="{00000000-0005-0000-0000-0000DF090000}"/>
    <cellStyle name="20% - Accent1 9 5" xfId="2955" xr:uid="{00000000-0005-0000-0000-0000E0090000}"/>
    <cellStyle name="20% - Accent1 9 6" xfId="3043" xr:uid="{00000000-0005-0000-0000-0000E1090000}"/>
    <cellStyle name="20% - Accent1 9 7" xfId="3131" xr:uid="{00000000-0005-0000-0000-0000E2090000}"/>
    <cellStyle name="20% - Accent1 9 8" xfId="3219" xr:uid="{00000000-0005-0000-0000-0000E3090000}"/>
    <cellStyle name="20% - Accent1 9 9" xfId="3307" xr:uid="{00000000-0005-0000-0000-0000E4090000}"/>
    <cellStyle name="20% - Accent2" xfId="2" builtinId="34" customBuiltin="1"/>
    <cellStyle name="20% - Accent2 10" xfId="3587" xr:uid="{00000000-0005-0000-0000-0000E6090000}"/>
    <cellStyle name="20% - Accent2 10 10" xfId="4621" xr:uid="{00000000-0005-0000-0000-0000E7090000}"/>
    <cellStyle name="20% - Accent2 10 11" xfId="4751" xr:uid="{00000000-0005-0000-0000-0000E8090000}"/>
    <cellStyle name="20% - Accent2 10 12" xfId="4881" xr:uid="{00000000-0005-0000-0000-0000E9090000}"/>
    <cellStyle name="20% - Accent2 10 13" xfId="5011" xr:uid="{00000000-0005-0000-0000-0000EA090000}"/>
    <cellStyle name="20% - Accent2 10 14" xfId="5141" xr:uid="{00000000-0005-0000-0000-0000EB090000}"/>
    <cellStyle name="20% - Accent2 10 15" xfId="5271" xr:uid="{00000000-0005-0000-0000-0000EC090000}"/>
    <cellStyle name="20% - Accent2 10 16" xfId="5401" xr:uid="{00000000-0005-0000-0000-0000ED090000}"/>
    <cellStyle name="20% - Accent2 10 17" xfId="5531" xr:uid="{00000000-0005-0000-0000-0000EE090000}"/>
    <cellStyle name="20% - Accent2 10 18" xfId="5661" xr:uid="{00000000-0005-0000-0000-0000EF090000}"/>
    <cellStyle name="20% - Accent2 10 19" xfId="5791" xr:uid="{00000000-0005-0000-0000-0000F0090000}"/>
    <cellStyle name="20% - Accent2 10 2" xfId="3692" xr:uid="{00000000-0005-0000-0000-0000F1090000}"/>
    <cellStyle name="20% - Accent2 10 2 2" xfId="9018" xr:uid="{00000000-0005-0000-0000-0000F2090000}"/>
    <cellStyle name="20% - Accent2 10 20" xfId="5921" xr:uid="{00000000-0005-0000-0000-0000F3090000}"/>
    <cellStyle name="20% - Accent2 10 21" xfId="6051" xr:uid="{00000000-0005-0000-0000-0000F4090000}"/>
    <cellStyle name="20% - Accent2 10 22" xfId="6181" xr:uid="{00000000-0005-0000-0000-0000F5090000}"/>
    <cellStyle name="20% - Accent2 10 23" xfId="6311" xr:uid="{00000000-0005-0000-0000-0000F6090000}"/>
    <cellStyle name="20% - Accent2 10 24" xfId="6441" xr:uid="{00000000-0005-0000-0000-0000F7090000}"/>
    <cellStyle name="20% - Accent2 10 25" xfId="6572" xr:uid="{00000000-0005-0000-0000-0000F8090000}"/>
    <cellStyle name="20% - Accent2 10 26" xfId="6702" xr:uid="{00000000-0005-0000-0000-0000F9090000}"/>
    <cellStyle name="20% - Accent2 10 27" xfId="6832" xr:uid="{00000000-0005-0000-0000-0000FA090000}"/>
    <cellStyle name="20% - Accent2 10 28" xfId="6962" xr:uid="{00000000-0005-0000-0000-0000FB090000}"/>
    <cellStyle name="20% - Accent2 10 29" xfId="7092" xr:uid="{00000000-0005-0000-0000-0000FC090000}"/>
    <cellStyle name="20% - Accent2 10 3" xfId="3809" xr:uid="{00000000-0005-0000-0000-0000FD090000}"/>
    <cellStyle name="20% - Accent2 10 3 2" xfId="10272" xr:uid="{00000000-0005-0000-0000-0000FE090000}"/>
    <cellStyle name="20% - Accent2 10 30" xfId="7236" xr:uid="{00000000-0005-0000-0000-0000FF090000}"/>
    <cellStyle name="20% - Accent2 10 31" xfId="7381" xr:uid="{00000000-0005-0000-0000-0000000A0000}"/>
    <cellStyle name="20% - Accent2 10 32" xfId="7525" xr:uid="{00000000-0005-0000-0000-0000010A0000}"/>
    <cellStyle name="20% - Accent2 10 33" xfId="7697" xr:uid="{00000000-0005-0000-0000-0000020A0000}"/>
    <cellStyle name="20% - Accent2 10 34" xfId="7869" xr:uid="{00000000-0005-0000-0000-0000030A0000}"/>
    <cellStyle name="20% - Accent2 10 35" xfId="8041" xr:uid="{00000000-0005-0000-0000-0000040A0000}"/>
    <cellStyle name="20% - Accent2 10 36" xfId="8213" xr:uid="{00000000-0005-0000-0000-0000050A0000}"/>
    <cellStyle name="20% - Accent2 10 37" xfId="8385" xr:uid="{00000000-0005-0000-0000-0000060A0000}"/>
    <cellStyle name="20% - Accent2 10 38" xfId="8703" xr:uid="{00000000-0005-0000-0000-0000070A0000}"/>
    <cellStyle name="20% - Accent2 10 4" xfId="3925" xr:uid="{00000000-0005-0000-0000-0000080A0000}"/>
    <cellStyle name="20% - Accent2 10 5" xfId="4041" xr:uid="{00000000-0005-0000-0000-0000090A0000}"/>
    <cellStyle name="20% - Accent2 10 6" xfId="4157" xr:uid="{00000000-0005-0000-0000-00000A0A0000}"/>
    <cellStyle name="20% - Accent2 10 7" xfId="4273" xr:uid="{00000000-0005-0000-0000-00000B0A0000}"/>
    <cellStyle name="20% - Accent2 10 8" xfId="4389" xr:uid="{00000000-0005-0000-0000-00000C0A0000}"/>
    <cellStyle name="20% - Accent2 10 9" xfId="4505" xr:uid="{00000000-0005-0000-0000-00000D0A0000}"/>
    <cellStyle name="20% - Accent2 11" xfId="3706" xr:uid="{00000000-0005-0000-0000-00000E0A0000}"/>
    <cellStyle name="20% - Accent2 11 10" xfId="4765" xr:uid="{00000000-0005-0000-0000-00000F0A0000}"/>
    <cellStyle name="20% - Accent2 11 11" xfId="4895" xr:uid="{00000000-0005-0000-0000-0000100A0000}"/>
    <cellStyle name="20% - Accent2 11 12" xfId="5025" xr:uid="{00000000-0005-0000-0000-0000110A0000}"/>
    <cellStyle name="20% - Accent2 11 13" xfId="5155" xr:uid="{00000000-0005-0000-0000-0000120A0000}"/>
    <cellStyle name="20% - Accent2 11 14" xfId="5285" xr:uid="{00000000-0005-0000-0000-0000130A0000}"/>
    <cellStyle name="20% - Accent2 11 15" xfId="5415" xr:uid="{00000000-0005-0000-0000-0000140A0000}"/>
    <cellStyle name="20% - Accent2 11 16" xfId="5545" xr:uid="{00000000-0005-0000-0000-0000150A0000}"/>
    <cellStyle name="20% - Accent2 11 17" xfId="5675" xr:uid="{00000000-0005-0000-0000-0000160A0000}"/>
    <cellStyle name="20% - Accent2 11 18" xfId="5805" xr:uid="{00000000-0005-0000-0000-0000170A0000}"/>
    <cellStyle name="20% - Accent2 11 19" xfId="5935" xr:uid="{00000000-0005-0000-0000-0000180A0000}"/>
    <cellStyle name="20% - Accent2 11 2" xfId="3823" xr:uid="{00000000-0005-0000-0000-0000190A0000}"/>
    <cellStyle name="20% - Accent2 11 2 2" xfId="9032" xr:uid="{00000000-0005-0000-0000-00001A0A0000}"/>
    <cellStyle name="20% - Accent2 11 20" xfId="6065" xr:uid="{00000000-0005-0000-0000-00001B0A0000}"/>
    <cellStyle name="20% - Accent2 11 21" xfId="6195" xr:uid="{00000000-0005-0000-0000-00001C0A0000}"/>
    <cellStyle name="20% - Accent2 11 22" xfId="6325" xr:uid="{00000000-0005-0000-0000-00001D0A0000}"/>
    <cellStyle name="20% - Accent2 11 23" xfId="6455" xr:uid="{00000000-0005-0000-0000-00001E0A0000}"/>
    <cellStyle name="20% - Accent2 11 24" xfId="6586" xr:uid="{00000000-0005-0000-0000-00001F0A0000}"/>
    <cellStyle name="20% - Accent2 11 25" xfId="6716" xr:uid="{00000000-0005-0000-0000-0000200A0000}"/>
    <cellStyle name="20% - Accent2 11 26" xfId="6846" xr:uid="{00000000-0005-0000-0000-0000210A0000}"/>
    <cellStyle name="20% - Accent2 11 27" xfId="6976" xr:uid="{00000000-0005-0000-0000-0000220A0000}"/>
    <cellStyle name="20% - Accent2 11 28" xfId="7106" xr:uid="{00000000-0005-0000-0000-0000230A0000}"/>
    <cellStyle name="20% - Accent2 11 29" xfId="7250" xr:uid="{00000000-0005-0000-0000-0000240A0000}"/>
    <cellStyle name="20% - Accent2 11 3" xfId="3939" xr:uid="{00000000-0005-0000-0000-0000250A0000}"/>
    <cellStyle name="20% - Accent2 11 3 2" xfId="10286" xr:uid="{00000000-0005-0000-0000-0000260A0000}"/>
    <cellStyle name="20% - Accent2 11 30" xfId="7395" xr:uid="{00000000-0005-0000-0000-0000270A0000}"/>
    <cellStyle name="20% - Accent2 11 31" xfId="7539" xr:uid="{00000000-0005-0000-0000-0000280A0000}"/>
    <cellStyle name="20% - Accent2 11 32" xfId="7711" xr:uid="{00000000-0005-0000-0000-0000290A0000}"/>
    <cellStyle name="20% - Accent2 11 33" xfId="7883" xr:uid="{00000000-0005-0000-0000-00002A0A0000}"/>
    <cellStyle name="20% - Accent2 11 34" xfId="8055" xr:uid="{00000000-0005-0000-0000-00002B0A0000}"/>
    <cellStyle name="20% - Accent2 11 35" xfId="8227" xr:uid="{00000000-0005-0000-0000-00002C0A0000}"/>
    <cellStyle name="20% - Accent2 11 36" xfId="8399" xr:uid="{00000000-0005-0000-0000-00002D0A0000}"/>
    <cellStyle name="20% - Accent2 11 37" xfId="8717" xr:uid="{00000000-0005-0000-0000-00002E0A0000}"/>
    <cellStyle name="20% - Accent2 11 4" xfId="4055" xr:uid="{00000000-0005-0000-0000-00002F0A0000}"/>
    <cellStyle name="20% - Accent2 11 5" xfId="4171" xr:uid="{00000000-0005-0000-0000-0000300A0000}"/>
    <cellStyle name="20% - Accent2 11 6" xfId="4287" xr:uid="{00000000-0005-0000-0000-0000310A0000}"/>
    <cellStyle name="20% - Accent2 11 7" xfId="4403" xr:uid="{00000000-0005-0000-0000-0000320A0000}"/>
    <cellStyle name="20% - Accent2 11 8" xfId="4519" xr:uid="{00000000-0005-0000-0000-0000330A0000}"/>
    <cellStyle name="20% - Accent2 11 9" xfId="4635" xr:uid="{00000000-0005-0000-0000-0000340A0000}"/>
    <cellStyle name="20% - Accent2 12" xfId="4649" xr:uid="{00000000-0005-0000-0000-0000350A0000}"/>
    <cellStyle name="20% - Accent2 12 10" xfId="5819" xr:uid="{00000000-0005-0000-0000-0000360A0000}"/>
    <cellStyle name="20% - Accent2 12 11" xfId="5949" xr:uid="{00000000-0005-0000-0000-0000370A0000}"/>
    <cellStyle name="20% - Accent2 12 12" xfId="6079" xr:uid="{00000000-0005-0000-0000-0000380A0000}"/>
    <cellStyle name="20% - Accent2 12 13" xfId="6209" xr:uid="{00000000-0005-0000-0000-0000390A0000}"/>
    <cellStyle name="20% - Accent2 12 14" xfId="6339" xr:uid="{00000000-0005-0000-0000-00003A0A0000}"/>
    <cellStyle name="20% - Accent2 12 15" xfId="6469" xr:uid="{00000000-0005-0000-0000-00003B0A0000}"/>
    <cellStyle name="20% - Accent2 12 16" xfId="6600" xr:uid="{00000000-0005-0000-0000-00003C0A0000}"/>
    <cellStyle name="20% - Accent2 12 17" xfId="6730" xr:uid="{00000000-0005-0000-0000-00003D0A0000}"/>
    <cellStyle name="20% - Accent2 12 18" xfId="6860" xr:uid="{00000000-0005-0000-0000-00003E0A0000}"/>
    <cellStyle name="20% - Accent2 12 19" xfId="6990" xr:uid="{00000000-0005-0000-0000-00003F0A0000}"/>
    <cellStyle name="20% - Accent2 12 2" xfId="4779" xr:uid="{00000000-0005-0000-0000-0000400A0000}"/>
    <cellStyle name="20% - Accent2 12 2 2" xfId="9046" xr:uid="{00000000-0005-0000-0000-0000410A0000}"/>
    <cellStyle name="20% - Accent2 12 20" xfId="7120" xr:uid="{00000000-0005-0000-0000-0000420A0000}"/>
    <cellStyle name="20% - Accent2 12 21" xfId="7264" xr:uid="{00000000-0005-0000-0000-0000430A0000}"/>
    <cellStyle name="20% - Accent2 12 22" xfId="7409" xr:uid="{00000000-0005-0000-0000-0000440A0000}"/>
    <cellStyle name="20% - Accent2 12 23" xfId="7553" xr:uid="{00000000-0005-0000-0000-0000450A0000}"/>
    <cellStyle name="20% - Accent2 12 24" xfId="7725" xr:uid="{00000000-0005-0000-0000-0000460A0000}"/>
    <cellStyle name="20% - Accent2 12 25" xfId="7897" xr:uid="{00000000-0005-0000-0000-0000470A0000}"/>
    <cellStyle name="20% - Accent2 12 26" xfId="8069" xr:uid="{00000000-0005-0000-0000-0000480A0000}"/>
    <cellStyle name="20% - Accent2 12 27" xfId="8241" xr:uid="{00000000-0005-0000-0000-0000490A0000}"/>
    <cellStyle name="20% - Accent2 12 28" xfId="8413" xr:uid="{00000000-0005-0000-0000-00004A0A0000}"/>
    <cellStyle name="20% - Accent2 12 29" xfId="8731" xr:uid="{00000000-0005-0000-0000-00004B0A0000}"/>
    <cellStyle name="20% - Accent2 12 3" xfId="4909" xr:uid="{00000000-0005-0000-0000-00004C0A0000}"/>
    <cellStyle name="20% - Accent2 12 3 2" xfId="10300" xr:uid="{00000000-0005-0000-0000-00004D0A0000}"/>
    <cellStyle name="20% - Accent2 12 4" xfId="5039" xr:uid="{00000000-0005-0000-0000-00004E0A0000}"/>
    <cellStyle name="20% - Accent2 12 5" xfId="5169" xr:uid="{00000000-0005-0000-0000-00004F0A0000}"/>
    <cellStyle name="20% - Accent2 12 6" xfId="5299" xr:uid="{00000000-0005-0000-0000-0000500A0000}"/>
    <cellStyle name="20% - Accent2 12 7" xfId="5429" xr:uid="{00000000-0005-0000-0000-0000510A0000}"/>
    <cellStyle name="20% - Accent2 12 8" xfId="5559" xr:uid="{00000000-0005-0000-0000-0000520A0000}"/>
    <cellStyle name="20% - Accent2 12 9" xfId="5689" xr:uid="{00000000-0005-0000-0000-0000530A0000}"/>
    <cellStyle name="20% - Accent2 13" xfId="7134" xr:uid="{00000000-0005-0000-0000-0000540A0000}"/>
    <cellStyle name="20% - Accent2 13 10" xfId="8745" xr:uid="{00000000-0005-0000-0000-0000550A0000}"/>
    <cellStyle name="20% - Accent2 13 2" xfId="7278" xr:uid="{00000000-0005-0000-0000-0000560A0000}"/>
    <cellStyle name="20% - Accent2 13 2 2" xfId="9060" xr:uid="{00000000-0005-0000-0000-0000570A0000}"/>
    <cellStyle name="20% - Accent2 13 3" xfId="7423" xr:uid="{00000000-0005-0000-0000-0000580A0000}"/>
    <cellStyle name="20% - Accent2 13 3 2" xfId="10314" xr:uid="{00000000-0005-0000-0000-0000590A0000}"/>
    <cellStyle name="20% - Accent2 13 4" xfId="7567" xr:uid="{00000000-0005-0000-0000-00005A0A0000}"/>
    <cellStyle name="20% - Accent2 13 5" xfId="7739" xr:uid="{00000000-0005-0000-0000-00005B0A0000}"/>
    <cellStyle name="20% - Accent2 13 6" xfId="7911" xr:uid="{00000000-0005-0000-0000-00005C0A0000}"/>
    <cellStyle name="20% - Accent2 13 7" xfId="8083" xr:uid="{00000000-0005-0000-0000-00005D0A0000}"/>
    <cellStyle name="20% - Accent2 13 8" xfId="8255" xr:uid="{00000000-0005-0000-0000-00005E0A0000}"/>
    <cellStyle name="20% - Accent2 13 9" xfId="8427" xr:uid="{00000000-0005-0000-0000-00005F0A0000}"/>
    <cellStyle name="20% - Accent2 14" xfId="7581" xr:uid="{00000000-0005-0000-0000-0000600A0000}"/>
    <cellStyle name="20% - Accent2 14 2" xfId="7753" xr:uid="{00000000-0005-0000-0000-0000610A0000}"/>
    <cellStyle name="20% - Accent2 14 2 2" xfId="9075" xr:uid="{00000000-0005-0000-0000-0000620A0000}"/>
    <cellStyle name="20% - Accent2 14 3" xfId="7925" xr:uid="{00000000-0005-0000-0000-0000630A0000}"/>
    <cellStyle name="20% - Accent2 14 3 2" xfId="10328" xr:uid="{00000000-0005-0000-0000-0000640A0000}"/>
    <cellStyle name="20% - Accent2 14 4" xfId="8097" xr:uid="{00000000-0005-0000-0000-0000650A0000}"/>
    <cellStyle name="20% - Accent2 14 5" xfId="8269" xr:uid="{00000000-0005-0000-0000-0000660A0000}"/>
    <cellStyle name="20% - Accent2 14 6" xfId="8441" xr:uid="{00000000-0005-0000-0000-0000670A0000}"/>
    <cellStyle name="20% - Accent2 14 7" xfId="8760" xr:uid="{00000000-0005-0000-0000-0000680A0000}"/>
    <cellStyle name="20% - Accent2 15" xfId="7595" xr:uid="{00000000-0005-0000-0000-0000690A0000}"/>
    <cellStyle name="20% - Accent2 15 2" xfId="7767" xr:uid="{00000000-0005-0000-0000-00006A0A0000}"/>
    <cellStyle name="20% - Accent2 15 2 2" xfId="9089" xr:uid="{00000000-0005-0000-0000-00006B0A0000}"/>
    <cellStyle name="20% - Accent2 15 3" xfId="7939" xr:uid="{00000000-0005-0000-0000-00006C0A0000}"/>
    <cellStyle name="20% - Accent2 15 3 2" xfId="10342" xr:uid="{00000000-0005-0000-0000-00006D0A0000}"/>
    <cellStyle name="20% - Accent2 15 4" xfId="8111" xr:uid="{00000000-0005-0000-0000-00006E0A0000}"/>
    <cellStyle name="20% - Accent2 15 5" xfId="8283" xr:uid="{00000000-0005-0000-0000-00006F0A0000}"/>
    <cellStyle name="20% - Accent2 15 6" xfId="8455" xr:uid="{00000000-0005-0000-0000-0000700A0000}"/>
    <cellStyle name="20% - Accent2 15 7" xfId="8774" xr:uid="{00000000-0005-0000-0000-0000710A0000}"/>
    <cellStyle name="20% - Accent2 16" xfId="8786" xr:uid="{00000000-0005-0000-0000-0000720A0000}"/>
    <cellStyle name="20% - Accent2 17" xfId="8467" xr:uid="{00000000-0005-0000-0000-0000730A0000}"/>
    <cellStyle name="20% - Accent2 17 2" xfId="9118" xr:uid="{00000000-0005-0000-0000-0000740A0000}"/>
    <cellStyle name="20% - Accent2 18" xfId="9146" xr:uid="{00000000-0005-0000-0000-0000750A0000}"/>
    <cellStyle name="20% - Accent2 18 10" xfId="9809" xr:uid="{00000000-0005-0000-0000-0000760A0000}"/>
    <cellStyle name="20% - Accent2 18 10 2" xfId="36262" xr:uid="{00000000-0005-0000-0000-0000770A0000}"/>
    <cellStyle name="20% - Accent2 18 11" xfId="9880" xr:uid="{00000000-0005-0000-0000-0000780A0000}"/>
    <cellStyle name="20% - Accent2 18 12" xfId="9951" xr:uid="{00000000-0005-0000-0000-0000790A0000}"/>
    <cellStyle name="20% - Accent2 18 13" xfId="10478" xr:uid="{00000000-0005-0000-0000-00007A0A0000}"/>
    <cellStyle name="20% - Accent2 18 14" xfId="10736" xr:uid="{00000000-0005-0000-0000-00007B0A0000}"/>
    <cellStyle name="20% - Accent2 18 15" xfId="10990" xr:uid="{00000000-0005-0000-0000-00007C0A0000}"/>
    <cellStyle name="20% - Accent2 18 16" xfId="11244" xr:uid="{00000000-0005-0000-0000-00007D0A0000}"/>
    <cellStyle name="20% - Accent2 18 17" xfId="11504" xr:uid="{00000000-0005-0000-0000-00007E0A0000}"/>
    <cellStyle name="20% - Accent2 18 18" xfId="11758" xr:uid="{00000000-0005-0000-0000-00007F0A0000}"/>
    <cellStyle name="20% - Accent2 18 19" xfId="12036" xr:uid="{00000000-0005-0000-0000-0000800A0000}"/>
    <cellStyle name="20% - Accent2 18 2" xfId="9220" xr:uid="{00000000-0005-0000-0000-0000810A0000}"/>
    <cellStyle name="20% - Accent2 18 2 10" xfId="12448" xr:uid="{00000000-0005-0000-0000-0000820A0000}"/>
    <cellStyle name="20% - Accent2 18 2 11" xfId="12730" xr:uid="{00000000-0005-0000-0000-0000830A0000}"/>
    <cellStyle name="20% - Accent2 18 2 12" xfId="13353" xr:uid="{00000000-0005-0000-0000-0000840A0000}"/>
    <cellStyle name="20% - Accent2 18 2 13" xfId="13960" xr:uid="{00000000-0005-0000-0000-0000850A0000}"/>
    <cellStyle name="20% - Accent2 18 2 14" xfId="14566" xr:uid="{00000000-0005-0000-0000-0000860A0000}"/>
    <cellStyle name="20% - Accent2 18 2 15" xfId="15172" xr:uid="{00000000-0005-0000-0000-0000870A0000}"/>
    <cellStyle name="20% - Accent2 18 2 16" xfId="17420" xr:uid="{00000000-0005-0000-0000-0000880A0000}"/>
    <cellStyle name="20% - Accent2 18 2 17" xfId="21895" xr:uid="{00000000-0005-0000-0000-0000890A0000}"/>
    <cellStyle name="20% - Accent2 18 2 18" xfId="26612" xr:uid="{00000000-0005-0000-0000-00008A0A0000}"/>
    <cellStyle name="20% - Accent2 18 2 19" xfId="31325" xr:uid="{00000000-0005-0000-0000-00008B0A0000}"/>
    <cellStyle name="20% - Accent2 18 2 2" xfId="10359" xr:uid="{00000000-0005-0000-0000-00008C0A0000}"/>
    <cellStyle name="20% - Accent2 18 2 2 10" xfId="31621" xr:uid="{00000000-0005-0000-0000-00008D0A0000}"/>
    <cellStyle name="20% - Accent2 18 2 2 2" xfId="13068" xr:uid="{00000000-0005-0000-0000-00008E0A0000}"/>
    <cellStyle name="20% - Accent2 18 2 2 2 2" xfId="16659" xr:uid="{00000000-0005-0000-0000-00008F0A0000}"/>
    <cellStyle name="20% - Accent2 18 2 2 2 2 2" xfId="21121" xr:uid="{00000000-0005-0000-0000-0000900A0000}"/>
    <cellStyle name="20% - Accent2 18 2 2 2 2 3" xfId="25553" xr:uid="{00000000-0005-0000-0000-0000910A0000}"/>
    <cellStyle name="20% - Accent2 18 2 2 2 2 4" xfId="30270" xr:uid="{00000000-0005-0000-0000-0000920A0000}"/>
    <cellStyle name="20% - Accent2 18 2 2 2 2 5" xfId="34983" xr:uid="{00000000-0005-0000-0000-0000930A0000}"/>
    <cellStyle name="20% - Accent2 18 2 2 2 3" xfId="18862" xr:uid="{00000000-0005-0000-0000-0000940A0000}"/>
    <cellStyle name="20% - Accent2 18 2 2 2 4" xfId="23337" xr:uid="{00000000-0005-0000-0000-0000950A0000}"/>
    <cellStyle name="20% - Accent2 18 2 2 2 5" xfId="28054" xr:uid="{00000000-0005-0000-0000-0000960A0000}"/>
    <cellStyle name="20% - Accent2 18 2 2 2 6" xfId="32767" xr:uid="{00000000-0005-0000-0000-0000970A0000}"/>
    <cellStyle name="20% - Accent2 18 2 2 3" xfId="13650" xr:uid="{00000000-0005-0000-0000-0000980A0000}"/>
    <cellStyle name="20% - Accent2 18 2 2 3 2" xfId="19975" xr:uid="{00000000-0005-0000-0000-0000990A0000}"/>
    <cellStyle name="20% - Accent2 18 2 2 3 3" xfId="24407" xr:uid="{00000000-0005-0000-0000-00009A0A0000}"/>
    <cellStyle name="20% - Accent2 18 2 2 3 4" xfId="29124" xr:uid="{00000000-0005-0000-0000-00009B0A0000}"/>
    <cellStyle name="20% - Accent2 18 2 2 3 5" xfId="33837" xr:uid="{00000000-0005-0000-0000-00009C0A0000}"/>
    <cellStyle name="20% - Accent2 18 2 2 4" xfId="14256" xr:uid="{00000000-0005-0000-0000-00009D0A0000}"/>
    <cellStyle name="20% - Accent2 18 2 2 5" xfId="14862" xr:uid="{00000000-0005-0000-0000-00009E0A0000}"/>
    <cellStyle name="20% - Accent2 18 2 2 6" xfId="15468" xr:uid="{00000000-0005-0000-0000-00009F0A0000}"/>
    <cellStyle name="20% - Accent2 18 2 2 7" xfId="17716" xr:uid="{00000000-0005-0000-0000-0000A00A0000}"/>
    <cellStyle name="20% - Accent2 18 2 2 8" xfId="22191" xr:uid="{00000000-0005-0000-0000-0000A10A0000}"/>
    <cellStyle name="20% - Accent2 18 2 2 9" xfId="26908" xr:uid="{00000000-0005-0000-0000-0000A20A0000}"/>
    <cellStyle name="20% - Accent2 18 2 3" xfId="10619" xr:uid="{00000000-0005-0000-0000-0000A30A0000}"/>
    <cellStyle name="20% - Accent2 18 2 3 2" xfId="16441" xr:uid="{00000000-0005-0000-0000-0000A40A0000}"/>
    <cellStyle name="20% - Accent2 18 2 3 2 2" xfId="20903" xr:uid="{00000000-0005-0000-0000-0000A50A0000}"/>
    <cellStyle name="20% - Accent2 18 2 3 2 3" xfId="25335" xr:uid="{00000000-0005-0000-0000-0000A60A0000}"/>
    <cellStyle name="20% - Accent2 18 2 3 2 4" xfId="30052" xr:uid="{00000000-0005-0000-0000-0000A70A0000}"/>
    <cellStyle name="20% - Accent2 18 2 3 2 5" xfId="34765" xr:uid="{00000000-0005-0000-0000-0000A80A0000}"/>
    <cellStyle name="20% - Accent2 18 2 3 3" xfId="18644" xr:uid="{00000000-0005-0000-0000-0000A90A0000}"/>
    <cellStyle name="20% - Accent2 18 2 3 4" xfId="23119" xr:uid="{00000000-0005-0000-0000-0000AA0A0000}"/>
    <cellStyle name="20% - Accent2 18 2 3 5" xfId="27836" xr:uid="{00000000-0005-0000-0000-0000AB0A0000}"/>
    <cellStyle name="20% - Accent2 18 2 3 6" xfId="32549" xr:uid="{00000000-0005-0000-0000-0000AC0A0000}"/>
    <cellStyle name="20% - Accent2 18 2 4" xfId="10877" xr:uid="{00000000-0005-0000-0000-0000AD0A0000}"/>
    <cellStyle name="20% - Accent2 18 2 4 2" xfId="19679" xr:uid="{00000000-0005-0000-0000-0000AE0A0000}"/>
    <cellStyle name="20% - Accent2 18 2 4 3" xfId="24111" xr:uid="{00000000-0005-0000-0000-0000AF0A0000}"/>
    <cellStyle name="20% - Accent2 18 2 4 4" xfId="28828" xr:uid="{00000000-0005-0000-0000-0000B00A0000}"/>
    <cellStyle name="20% - Accent2 18 2 4 5" xfId="33541" xr:uid="{00000000-0005-0000-0000-0000B10A0000}"/>
    <cellStyle name="20% - Accent2 18 2 5" xfId="11131" xr:uid="{00000000-0005-0000-0000-0000B20A0000}"/>
    <cellStyle name="20% - Accent2 18 2 6" xfId="11385" xr:uid="{00000000-0005-0000-0000-0000B30A0000}"/>
    <cellStyle name="20% - Accent2 18 2 7" xfId="11645" xr:uid="{00000000-0005-0000-0000-0000B40A0000}"/>
    <cellStyle name="20% - Accent2 18 2 8" xfId="11907" xr:uid="{00000000-0005-0000-0000-0000B50A0000}"/>
    <cellStyle name="20% - Accent2 18 2 9" xfId="12177" xr:uid="{00000000-0005-0000-0000-0000B60A0000}"/>
    <cellStyle name="20% - Accent2 18 20" xfId="12307" xr:uid="{00000000-0005-0000-0000-0000B70A0000}"/>
    <cellStyle name="20% - Accent2 18 21" xfId="12589" xr:uid="{00000000-0005-0000-0000-0000B80A0000}"/>
    <cellStyle name="20% - Accent2 18 22" xfId="13212" xr:uid="{00000000-0005-0000-0000-0000B90A0000}"/>
    <cellStyle name="20% - Accent2 18 23" xfId="13819" xr:uid="{00000000-0005-0000-0000-0000BA0A0000}"/>
    <cellStyle name="20% - Accent2 18 24" xfId="14425" xr:uid="{00000000-0005-0000-0000-0000BB0A0000}"/>
    <cellStyle name="20% - Accent2 18 25" xfId="15031" xr:uid="{00000000-0005-0000-0000-0000BC0A0000}"/>
    <cellStyle name="20% - Accent2 18 26" xfId="17279" xr:uid="{00000000-0005-0000-0000-0000BD0A0000}"/>
    <cellStyle name="20% - Accent2 18 27" xfId="21754" xr:uid="{00000000-0005-0000-0000-0000BE0A0000}"/>
    <cellStyle name="20% - Accent2 18 28" xfId="26471" xr:uid="{00000000-0005-0000-0000-0000BF0A0000}"/>
    <cellStyle name="20% - Accent2 18 29" xfId="31184" xr:uid="{00000000-0005-0000-0000-0000C00A0000}"/>
    <cellStyle name="20% - Accent2 18 3" xfId="9302" xr:uid="{00000000-0005-0000-0000-0000C10A0000}"/>
    <cellStyle name="20% - Accent2 18 3 10" xfId="31480" xr:uid="{00000000-0005-0000-0000-0000C20A0000}"/>
    <cellStyle name="20% - Accent2 18 3 2" xfId="12927" xr:uid="{00000000-0005-0000-0000-0000C30A0000}"/>
    <cellStyle name="20% - Accent2 18 3 2 2" xfId="16518" xr:uid="{00000000-0005-0000-0000-0000C40A0000}"/>
    <cellStyle name="20% - Accent2 18 3 2 2 2" xfId="20980" xr:uid="{00000000-0005-0000-0000-0000C50A0000}"/>
    <cellStyle name="20% - Accent2 18 3 2 2 3" xfId="25412" xr:uid="{00000000-0005-0000-0000-0000C60A0000}"/>
    <cellStyle name="20% - Accent2 18 3 2 2 4" xfId="30129" xr:uid="{00000000-0005-0000-0000-0000C70A0000}"/>
    <cellStyle name="20% - Accent2 18 3 2 2 5" xfId="34842" xr:uid="{00000000-0005-0000-0000-0000C80A0000}"/>
    <cellStyle name="20% - Accent2 18 3 2 3" xfId="18721" xr:uid="{00000000-0005-0000-0000-0000C90A0000}"/>
    <cellStyle name="20% - Accent2 18 3 2 4" xfId="23196" xr:uid="{00000000-0005-0000-0000-0000CA0A0000}"/>
    <cellStyle name="20% - Accent2 18 3 2 5" xfId="27913" xr:uid="{00000000-0005-0000-0000-0000CB0A0000}"/>
    <cellStyle name="20% - Accent2 18 3 2 6" xfId="32626" xr:uid="{00000000-0005-0000-0000-0000CC0A0000}"/>
    <cellStyle name="20% - Accent2 18 3 3" xfId="13509" xr:uid="{00000000-0005-0000-0000-0000CD0A0000}"/>
    <cellStyle name="20% - Accent2 18 3 3 2" xfId="19834" xr:uid="{00000000-0005-0000-0000-0000CE0A0000}"/>
    <cellStyle name="20% - Accent2 18 3 3 3" xfId="24266" xr:uid="{00000000-0005-0000-0000-0000CF0A0000}"/>
    <cellStyle name="20% - Accent2 18 3 3 4" xfId="28983" xr:uid="{00000000-0005-0000-0000-0000D00A0000}"/>
    <cellStyle name="20% - Accent2 18 3 3 5" xfId="33696" xr:uid="{00000000-0005-0000-0000-0000D10A0000}"/>
    <cellStyle name="20% - Accent2 18 3 4" xfId="14115" xr:uid="{00000000-0005-0000-0000-0000D20A0000}"/>
    <cellStyle name="20% - Accent2 18 3 5" xfId="14721" xr:uid="{00000000-0005-0000-0000-0000D30A0000}"/>
    <cellStyle name="20% - Accent2 18 3 6" xfId="15327" xr:uid="{00000000-0005-0000-0000-0000D40A0000}"/>
    <cellStyle name="20% - Accent2 18 3 7" xfId="17575" xr:uid="{00000000-0005-0000-0000-0000D50A0000}"/>
    <cellStyle name="20% - Accent2 18 3 8" xfId="22050" xr:uid="{00000000-0005-0000-0000-0000D60A0000}"/>
    <cellStyle name="20% - Accent2 18 3 9" xfId="26767" xr:uid="{00000000-0005-0000-0000-0000D70A0000}"/>
    <cellStyle name="20% - Accent2 18 4" xfId="9373" xr:uid="{00000000-0005-0000-0000-0000D80A0000}"/>
    <cellStyle name="20% - Accent2 18 4 2" xfId="16898" xr:uid="{00000000-0005-0000-0000-0000D90A0000}"/>
    <cellStyle name="20% - Accent2 18 4 2 2" xfId="21360" xr:uid="{00000000-0005-0000-0000-0000DA0A0000}"/>
    <cellStyle name="20% - Accent2 18 4 2 2 2" xfId="25792" xr:uid="{00000000-0005-0000-0000-0000DB0A0000}"/>
    <cellStyle name="20% - Accent2 18 4 2 2 3" xfId="30509" xr:uid="{00000000-0005-0000-0000-0000DC0A0000}"/>
    <cellStyle name="20% - Accent2 18 4 2 2 4" xfId="35222" xr:uid="{00000000-0005-0000-0000-0000DD0A0000}"/>
    <cellStyle name="20% - Accent2 18 4 2 3" xfId="19101" xr:uid="{00000000-0005-0000-0000-0000DE0A0000}"/>
    <cellStyle name="20% - Accent2 18 4 2 4" xfId="23576" xr:uid="{00000000-0005-0000-0000-0000DF0A0000}"/>
    <cellStyle name="20% - Accent2 18 4 2 5" xfId="28293" xr:uid="{00000000-0005-0000-0000-0000E00A0000}"/>
    <cellStyle name="20% - Accent2 18 4 2 6" xfId="33006" xr:uid="{00000000-0005-0000-0000-0000E10A0000}"/>
    <cellStyle name="20% - Accent2 18 4 3" xfId="15707" xr:uid="{00000000-0005-0000-0000-0000E20A0000}"/>
    <cellStyle name="20% - Accent2 18 4 3 2" xfId="20214" xr:uid="{00000000-0005-0000-0000-0000E30A0000}"/>
    <cellStyle name="20% - Accent2 18 4 3 3" xfId="24646" xr:uid="{00000000-0005-0000-0000-0000E40A0000}"/>
    <cellStyle name="20% - Accent2 18 4 3 4" xfId="29363" xr:uid="{00000000-0005-0000-0000-0000E50A0000}"/>
    <cellStyle name="20% - Accent2 18 4 3 5" xfId="34076" xr:uid="{00000000-0005-0000-0000-0000E60A0000}"/>
    <cellStyle name="20% - Accent2 18 4 4" xfId="17955" xr:uid="{00000000-0005-0000-0000-0000E70A0000}"/>
    <cellStyle name="20% - Accent2 18 4 5" xfId="22430" xr:uid="{00000000-0005-0000-0000-0000E80A0000}"/>
    <cellStyle name="20% - Accent2 18 4 6" xfId="27147" xr:uid="{00000000-0005-0000-0000-0000E90A0000}"/>
    <cellStyle name="20% - Accent2 18 4 7" xfId="31860" xr:uid="{00000000-0005-0000-0000-0000EA0A0000}"/>
    <cellStyle name="20% - Accent2 18 5" xfId="9447" xr:uid="{00000000-0005-0000-0000-0000EB0A0000}"/>
    <cellStyle name="20% - Accent2 18 5 2" xfId="17110" xr:uid="{00000000-0005-0000-0000-0000EC0A0000}"/>
    <cellStyle name="20% - Accent2 18 5 2 2" xfId="21571" xr:uid="{00000000-0005-0000-0000-0000ED0A0000}"/>
    <cellStyle name="20% - Accent2 18 5 2 2 2" xfId="26003" xr:uid="{00000000-0005-0000-0000-0000EE0A0000}"/>
    <cellStyle name="20% - Accent2 18 5 2 2 3" xfId="30720" xr:uid="{00000000-0005-0000-0000-0000EF0A0000}"/>
    <cellStyle name="20% - Accent2 18 5 2 2 4" xfId="35433" xr:uid="{00000000-0005-0000-0000-0000F00A0000}"/>
    <cellStyle name="20% - Accent2 18 5 2 3" xfId="19312" xr:uid="{00000000-0005-0000-0000-0000F10A0000}"/>
    <cellStyle name="20% - Accent2 18 5 2 4" xfId="23787" xr:uid="{00000000-0005-0000-0000-0000F20A0000}"/>
    <cellStyle name="20% - Accent2 18 5 2 5" xfId="28504" xr:uid="{00000000-0005-0000-0000-0000F30A0000}"/>
    <cellStyle name="20% - Accent2 18 5 2 6" xfId="33217" xr:uid="{00000000-0005-0000-0000-0000F40A0000}"/>
    <cellStyle name="20% - Accent2 18 5 3" xfId="15920" xr:uid="{00000000-0005-0000-0000-0000F50A0000}"/>
    <cellStyle name="20% - Accent2 18 5 3 2" xfId="20425" xr:uid="{00000000-0005-0000-0000-0000F60A0000}"/>
    <cellStyle name="20% - Accent2 18 5 3 3" xfId="24857" xr:uid="{00000000-0005-0000-0000-0000F70A0000}"/>
    <cellStyle name="20% - Accent2 18 5 3 4" xfId="29574" xr:uid="{00000000-0005-0000-0000-0000F80A0000}"/>
    <cellStyle name="20% - Accent2 18 5 3 5" xfId="34287" xr:uid="{00000000-0005-0000-0000-0000F90A0000}"/>
    <cellStyle name="20% - Accent2 18 5 4" xfId="18166" xr:uid="{00000000-0005-0000-0000-0000FA0A0000}"/>
    <cellStyle name="20% - Accent2 18 5 5" xfId="22641" xr:uid="{00000000-0005-0000-0000-0000FB0A0000}"/>
    <cellStyle name="20% - Accent2 18 5 6" xfId="27358" xr:uid="{00000000-0005-0000-0000-0000FC0A0000}"/>
    <cellStyle name="20% - Accent2 18 5 7" xfId="32071" xr:uid="{00000000-0005-0000-0000-0000FD0A0000}"/>
    <cellStyle name="20% - Accent2 18 6" xfId="9518" xr:uid="{00000000-0005-0000-0000-0000FE0A0000}"/>
    <cellStyle name="20% - Accent2 18 6 2" xfId="16201" xr:uid="{00000000-0005-0000-0000-0000FF0A0000}"/>
    <cellStyle name="20% - Accent2 18 6 2 2" xfId="20664" xr:uid="{00000000-0005-0000-0000-0000000B0000}"/>
    <cellStyle name="20% - Accent2 18 6 2 3" xfId="25096" xr:uid="{00000000-0005-0000-0000-0000010B0000}"/>
    <cellStyle name="20% - Accent2 18 6 2 4" xfId="29813" xr:uid="{00000000-0005-0000-0000-0000020B0000}"/>
    <cellStyle name="20% - Accent2 18 6 2 5" xfId="34526" xr:uid="{00000000-0005-0000-0000-0000030B0000}"/>
    <cellStyle name="20% - Accent2 18 6 3" xfId="18405" xr:uid="{00000000-0005-0000-0000-0000040B0000}"/>
    <cellStyle name="20% - Accent2 18 6 4" xfId="22880" xr:uid="{00000000-0005-0000-0000-0000050B0000}"/>
    <cellStyle name="20% - Accent2 18 6 5" xfId="27597" xr:uid="{00000000-0005-0000-0000-0000060B0000}"/>
    <cellStyle name="20% - Accent2 18 6 6" xfId="32310" xr:uid="{00000000-0005-0000-0000-0000070B0000}"/>
    <cellStyle name="20% - Accent2 18 7" xfId="9589" xr:uid="{00000000-0005-0000-0000-0000080B0000}"/>
    <cellStyle name="20% - Accent2 18 7 2" xfId="19538" xr:uid="{00000000-0005-0000-0000-0000090B0000}"/>
    <cellStyle name="20% - Accent2 18 7 3" xfId="23970" xr:uid="{00000000-0005-0000-0000-00000A0B0000}"/>
    <cellStyle name="20% - Accent2 18 7 4" xfId="28687" xr:uid="{00000000-0005-0000-0000-00000B0B0000}"/>
    <cellStyle name="20% - Accent2 18 7 5" xfId="33400" xr:uid="{00000000-0005-0000-0000-00000C0B0000}"/>
    <cellStyle name="20% - Accent2 18 8" xfId="9660" xr:uid="{00000000-0005-0000-0000-00000D0B0000}"/>
    <cellStyle name="20% - Accent2 18 8 2" xfId="26274" xr:uid="{00000000-0005-0000-0000-00000E0B0000}"/>
    <cellStyle name="20% - Accent2 18 8 3" xfId="30987" xr:uid="{00000000-0005-0000-0000-00000F0B0000}"/>
    <cellStyle name="20% - Accent2 18 8 4" xfId="35700" xr:uid="{00000000-0005-0000-0000-0000100B0000}"/>
    <cellStyle name="20% - Accent2 18 9" xfId="9738" xr:uid="{00000000-0005-0000-0000-0000110B0000}"/>
    <cellStyle name="20% - Accent2 18 9 2" xfId="35967" xr:uid="{00000000-0005-0000-0000-0000120B0000}"/>
    <cellStyle name="20% - Accent2 19" xfId="9169" xr:uid="{00000000-0005-0000-0000-0000130B0000}"/>
    <cellStyle name="20% - Accent2 19 10" xfId="9823" xr:uid="{00000000-0005-0000-0000-0000140B0000}"/>
    <cellStyle name="20% - Accent2 19 10 2" xfId="36276" xr:uid="{00000000-0005-0000-0000-0000150B0000}"/>
    <cellStyle name="20% - Accent2 19 11" xfId="9894" xr:uid="{00000000-0005-0000-0000-0000160B0000}"/>
    <cellStyle name="20% - Accent2 19 12" xfId="9965" xr:uid="{00000000-0005-0000-0000-0000170B0000}"/>
    <cellStyle name="20% - Accent2 19 13" xfId="10492" xr:uid="{00000000-0005-0000-0000-0000180B0000}"/>
    <cellStyle name="20% - Accent2 19 14" xfId="10750" xr:uid="{00000000-0005-0000-0000-0000190B0000}"/>
    <cellStyle name="20% - Accent2 19 15" xfId="11004" xr:uid="{00000000-0005-0000-0000-00001A0B0000}"/>
    <cellStyle name="20% - Accent2 19 16" xfId="11258" xr:uid="{00000000-0005-0000-0000-00001B0B0000}"/>
    <cellStyle name="20% - Accent2 19 17" xfId="11518" xr:uid="{00000000-0005-0000-0000-00001C0B0000}"/>
    <cellStyle name="20% - Accent2 19 18" xfId="11772" xr:uid="{00000000-0005-0000-0000-00001D0B0000}"/>
    <cellStyle name="20% - Accent2 19 19" xfId="12050" xr:uid="{00000000-0005-0000-0000-00001E0B0000}"/>
    <cellStyle name="20% - Accent2 19 2" xfId="9234" xr:uid="{00000000-0005-0000-0000-00001F0B0000}"/>
    <cellStyle name="20% - Accent2 19 2 10" xfId="12462" xr:uid="{00000000-0005-0000-0000-0000200B0000}"/>
    <cellStyle name="20% - Accent2 19 2 11" xfId="12744" xr:uid="{00000000-0005-0000-0000-0000210B0000}"/>
    <cellStyle name="20% - Accent2 19 2 12" xfId="13367" xr:uid="{00000000-0005-0000-0000-0000220B0000}"/>
    <cellStyle name="20% - Accent2 19 2 13" xfId="13974" xr:uid="{00000000-0005-0000-0000-0000230B0000}"/>
    <cellStyle name="20% - Accent2 19 2 14" xfId="14580" xr:uid="{00000000-0005-0000-0000-0000240B0000}"/>
    <cellStyle name="20% - Accent2 19 2 15" xfId="15186" xr:uid="{00000000-0005-0000-0000-0000250B0000}"/>
    <cellStyle name="20% - Accent2 19 2 16" xfId="17434" xr:uid="{00000000-0005-0000-0000-0000260B0000}"/>
    <cellStyle name="20% - Accent2 19 2 17" xfId="21909" xr:uid="{00000000-0005-0000-0000-0000270B0000}"/>
    <cellStyle name="20% - Accent2 19 2 18" xfId="26626" xr:uid="{00000000-0005-0000-0000-0000280B0000}"/>
    <cellStyle name="20% - Accent2 19 2 19" xfId="31339" xr:uid="{00000000-0005-0000-0000-0000290B0000}"/>
    <cellStyle name="20% - Accent2 19 2 2" xfId="10373" xr:uid="{00000000-0005-0000-0000-00002A0B0000}"/>
    <cellStyle name="20% - Accent2 19 2 2 10" xfId="31635" xr:uid="{00000000-0005-0000-0000-00002B0B0000}"/>
    <cellStyle name="20% - Accent2 19 2 2 2" xfId="13082" xr:uid="{00000000-0005-0000-0000-00002C0B0000}"/>
    <cellStyle name="20% - Accent2 19 2 2 2 2" xfId="16673" xr:uid="{00000000-0005-0000-0000-00002D0B0000}"/>
    <cellStyle name="20% - Accent2 19 2 2 2 2 2" xfId="21135" xr:uid="{00000000-0005-0000-0000-00002E0B0000}"/>
    <cellStyle name="20% - Accent2 19 2 2 2 2 3" xfId="25567" xr:uid="{00000000-0005-0000-0000-00002F0B0000}"/>
    <cellStyle name="20% - Accent2 19 2 2 2 2 4" xfId="30284" xr:uid="{00000000-0005-0000-0000-0000300B0000}"/>
    <cellStyle name="20% - Accent2 19 2 2 2 2 5" xfId="34997" xr:uid="{00000000-0005-0000-0000-0000310B0000}"/>
    <cellStyle name="20% - Accent2 19 2 2 2 3" xfId="18876" xr:uid="{00000000-0005-0000-0000-0000320B0000}"/>
    <cellStyle name="20% - Accent2 19 2 2 2 4" xfId="23351" xr:uid="{00000000-0005-0000-0000-0000330B0000}"/>
    <cellStyle name="20% - Accent2 19 2 2 2 5" xfId="28068" xr:uid="{00000000-0005-0000-0000-0000340B0000}"/>
    <cellStyle name="20% - Accent2 19 2 2 2 6" xfId="32781" xr:uid="{00000000-0005-0000-0000-0000350B0000}"/>
    <cellStyle name="20% - Accent2 19 2 2 3" xfId="13664" xr:uid="{00000000-0005-0000-0000-0000360B0000}"/>
    <cellStyle name="20% - Accent2 19 2 2 3 2" xfId="19989" xr:uid="{00000000-0005-0000-0000-0000370B0000}"/>
    <cellStyle name="20% - Accent2 19 2 2 3 3" xfId="24421" xr:uid="{00000000-0005-0000-0000-0000380B0000}"/>
    <cellStyle name="20% - Accent2 19 2 2 3 4" xfId="29138" xr:uid="{00000000-0005-0000-0000-0000390B0000}"/>
    <cellStyle name="20% - Accent2 19 2 2 3 5" xfId="33851" xr:uid="{00000000-0005-0000-0000-00003A0B0000}"/>
    <cellStyle name="20% - Accent2 19 2 2 4" xfId="14270" xr:uid="{00000000-0005-0000-0000-00003B0B0000}"/>
    <cellStyle name="20% - Accent2 19 2 2 5" xfId="14876" xr:uid="{00000000-0005-0000-0000-00003C0B0000}"/>
    <cellStyle name="20% - Accent2 19 2 2 6" xfId="15482" xr:uid="{00000000-0005-0000-0000-00003D0B0000}"/>
    <cellStyle name="20% - Accent2 19 2 2 7" xfId="17730" xr:uid="{00000000-0005-0000-0000-00003E0B0000}"/>
    <cellStyle name="20% - Accent2 19 2 2 8" xfId="22205" xr:uid="{00000000-0005-0000-0000-00003F0B0000}"/>
    <cellStyle name="20% - Accent2 19 2 2 9" xfId="26922" xr:uid="{00000000-0005-0000-0000-0000400B0000}"/>
    <cellStyle name="20% - Accent2 19 2 3" xfId="10633" xr:uid="{00000000-0005-0000-0000-0000410B0000}"/>
    <cellStyle name="20% - Accent2 19 2 3 2" xfId="16455" xr:uid="{00000000-0005-0000-0000-0000420B0000}"/>
    <cellStyle name="20% - Accent2 19 2 3 2 2" xfId="20917" xr:uid="{00000000-0005-0000-0000-0000430B0000}"/>
    <cellStyle name="20% - Accent2 19 2 3 2 3" xfId="25349" xr:uid="{00000000-0005-0000-0000-0000440B0000}"/>
    <cellStyle name="20% - Accent2 19 2 3 2 4" xfId="30066" xr:uid="{00000000-0005-0000-0000-0000450B0000}"/>
    <cellStyle name="20% - Accent2 19 2 3 2 5" xfId="34779" xr:uid="{00000000-0005-0000-0000-0000460B0000}"/>
    <cellStyle name="20% - Accent2 19 2 3 3" xfId="18658" xr:uid="{00000000-0005-0000-0000-0000470B0000}"/>
    <cellStyle name="20% - Accent2 19 2 3 4" xfId="23133" xr:uid="{00000000-0005-0000-0000-0000480B0000}"/>
    <cellStyle name="20% - Accent2 19 2 3 5" xfId="27850" xr:uid="{00000000-0005-0000-0000-0000490B0000}"/>
    <cellStyle name="20% - Accent2 19 2 3 6" xfId="32563" xr:uid="{00000000-0005-0000-0000-00004A0B0000}"/>
    <cellStyle name="20% - Accent2 19 2 4" xfId="10891" xr:uid="{00000000-0005-0000-0000-00004B0B0000}"/>
    <cellStyle name="20% - Accent2 19 2 4 2" xfId="19693" xr:uid="{00000000-0005-0000-0000-00004C0B0000}"/>
    <cellStyle name="20% - Accent2 19 2 4 3" xfId="24125" xr:uid="{00000000-0005-0000-0000-00004D0B0000}"/>
    <cellStyle name="20% - Accent2 19 2 4 4" xfId="28842" xr:uid="{00000000-0005-0000-0000-00004E0B0000}"/>
    <cellStyle name="20% - Accent2 19 2 4 5" xfId="33555" xr:uid="{00000000-0005-0000-0000-00004F0B0000}"/>
    <cellStyle name="20% - Accent2 19 2 5" xfId="11145" xr:uid="{00000000-0005-0000-0000-0000500B0000}"/>
    <cellStyle name="20% - Accent2 19 2 6" xfId="11399" xr:uid="{00000000-0005-0000-0000-0000510B0000}"/>
    <cellStyle name="20% - Accent2 19 2 7" xfId="11659" xr:uid="{00000000-0005-0000-0000-0000520B0000}"/>
    <cellStyle name="20% - Accent2 19 2 8" xfId="11921" xr:uid="{00000000-0005-0000-0000-0000530B0000}"/>
    <cellStyle name="20% - Accent2 19 2 9" xfId="12191" xr:uid="{00000000-0005-0000-0000-0000540B0000}"/>
    <cellStyle name="20% - Accent2 19 20" xfId="12321" xr:uid="{00000000-0005-0000-0000-0000550B0000}"/>
    <cellStyle name="20% - Accent2 19 21" xfId="12603" xr:uid="{00000000-0005-0000-0000-0000560B0000}"/>
    <cellStyle name="20% - Accent2 19 22" xfId="13226" xr:uid="{00000000-0005-0000-0000-0000570B0000}"/>
    <cellStyle name="20% - Accent2 19 23" xfId="13833" xr:uid="{00000000-0005-0000-0000-0000580B0000}"/>
    <cellStyle name="20% - Accent2 19 24" xfId="14439" xr:uid="{00000000-0005-0000-0000-0000590B0000}"/>
    <cellStyle name="20% - Accent2 19 25" xfId="15045" xr:uid="{00000000-0005-0000-0000-00005A0B0000}"/>
    <cellStyle name="20% - Accent2 19 26" xfId="17293" xr:uid="{00000000-0005-0000-0000-00005B0B0000}"/>
    <cellStyle name="20% - Accent2 19 27" xfId="21768" xr:uid="{00000000-0005-0000-0000-00005C0B0000}"/>
    <cellStyle name="20% - Accent2 19 28" xfId="26485" xr:uid="{00000000-0005-0000-0000-00005D0B0000}"/>
    <cellStyle name="20% - Accent2 19 29" xfId="31198" xr:uid="{00000000-0005-0000-0000-00005E0B0000}"/>
    <cellStyle name="20% - Accent2 19 3" xfId="9316" xr:uid="{00000000-0005-0000-0000-00005F0B0000}"/>
    <cellStyle name="20% - Accent2 19 3 10" xfId="31494" xr:uid="{00000000-0005-0000-0000-0000600B0000}"/>
    <cellStyle name="20% - Accent2 19 3 2" xfId="12941" xr:uid="{00000000-0005-0000-0000-0000610B0000}"/>
    <cellStyle name="20% - Accent2 19 3 2 2" xfId="16532" xr:uid="{00000000-0005-0000-0000-0000620B0000}"/>
    <cellStyle name="20% - Accent2 19 3 2 2 2" xfId="20994" xr:uid="{00000000-0005-0000-0000-0000630B0000}"/>
    <cellStyle name="20% - Accent2 19 3 2 2 3" xfId="25426" xr:uid="{00000000-0005-0000-0000-0000640B0000}"/>
    <cellStyle name="20% - Accent2 19 3 2 2 4" xfId="30143" xr:uid="{00000000-0005-0000-0000-0000650B0000}"/>
    <cellStyle name="20% - Accent2 19 3 2 2 5" xfId="34856" xr:uid="{00000000-0005-0000-0000-0000660B0000}"/>
    <cellStyle name="20% - Accent2 19 3 2 3" xfId="18735" xr:uid="{00000000-0005-0000-0000-0000670B0000}"/>
    <cellStyle name="20% - Accent2 19 3 2 4" xfId="23210" xr:uid="{00000000-0005-0000-0000-0000680B0000}"/>
    <cellStyle name="20% - Accent2 19 3 2 5" xfId="27927" xr:uid="{00000000-0005-0000-0000-0000690B0000}"/>
    <cellStyle name="20% - Accent2 19 3 2 6" xfId="32640" xr:uid="{00000000-0005-0000-0000-00006A0B0000}"/>
    <cellStyle name="20% - Accent2 19 3 3" xfId="13523" xr:uid="{00000000-0005-0000-0000-00006B0B0000}"/>
    <cellStyle name="20% - Accent2 19 3 3 2" xfId="19848" xr:uid="{00000000-0005-0000-0000-00006C0B0000}"/>
    <cellStyle name="20% - Accent2 19 3 3 3" xfId="24280" xr:uid="{00000000-0005-0000-0000-00006D0B0000}"/>
    <cellStyle name="20% - Accent2 19 3 3 4" xfId="28997" xr:uid="{00000000-0005-0000-0000-00006E0B0000}"/>
    <cellStyle name="20% - Accent2 19 3 3 5" xfId="33710" xr:uid="{00000000-0005-0000-0000-00006F0B0000}"/>
    <cellStyle name="20% - Accent2 19 3 4" xfId="14129" xr:uid="{00000000-0005-0000-0000-0000700B0000}"/>
    <cellStyle name="20% - Accent2 19 3 5" xfId="14735" xr:uid="{00000000-0005-0000-0000-0000710B0000}"/>
    <cellStyle name="20% - Accent2 19 3 6" xfId="15341" xr:uid="{00000000-0005-0000-0000-0000720B0000}"/>
    <cellStyle name="20% - Accent2 19 3 7" xfId="17589" xr:uid="{00000000-0005-0000-0000-0000730B0000}"/>
    <cellStyle name="20% - Accent2 19 3 8" xfId="22064" xr:uid="{00000000-0005-0000-0000-0000740B0000}"/>
    <cellStyle name="20% - Accent2 19 3 9" xfId="26781" xr:uid="{00000000-0005-0000-0000-0000750B0000}"/>
    <cellStyle name="20% - Accent2 19 4" xfId="9387" xr:uid="{00000000-0005-0000-0000-0000760B0000}"/>
    <cellStyle name="20% - Accent2 19 4 2" xfId="16912" xr:uid="{00000000-0005-0000-0000-0000770B0000}"/>
    <cellStyle name="20% - Accent2 19 4 2 2" xfId="21374" xr:uid="{00000000-0005-0000-0000-0000780B0000}"/>
    <cellStyle name="20% - Accent2 19 4 2 2 2" xfId="25806" xr:uid="{00000000-0005-0000-0000-0000790B0000}"/>
    <cellStyle name="20% - Accent2 19 4 2 2 3" xfId="30523" xr:uid="{00000000-0005-0000-0000-00007A0B0000}"/>
    <cellStyle name="20% - Accent2 19 4 2 2 4" xfId="35236" xr:uid="{00000000-0005-0000-0000-00007B0B0000}"/>
    <cellStyle name="20% - Accent2 19 4 2 3" xfId="19115" xr:uid="{00000000-0005-0000-0000-00007C0B0000}"/>
    <cellStyle name="20% - Accent2 19 4 2 4" xfId="23590" xr:uid="{00000000-0005-0000-0000-00007D0B0000}"/>
    <cellStyle name="20% - Accent2 19 4 2 5" xfId="28307" xr:uid="{00000000-0005-0000-0000-00007E0B0000}"/>
    <cellStyle name="20% - Accent2 19 4 2 6" xfId="33020" xr:uid="{00000000-0005-0000-0000-00007F0B0000}"/>
    <cellStyle name="20% - Accent2 19 4 3" xfId="15721" xr:uid="{00000000-0005-0000-0000-0000800B0000}"/>
    <cellStyle name="20% - Accent2 19 4 3 2" xfId="20228" xr:uid="{00000000-0005-0000-0000-0000810B0000}"/>
    <cellStyle name="20% - Accent2 19 4 3 3" xfId="24660" xr:uid="{00000000-0005-0000-0000-0000820B0000}"/>
    <cellStyle name="20% - Accent2 19 4 3 4" xfId="29377" xr:uid="{00000000-0005-0000-0000-0000830B0000}"/>
    <cellStyle name="20% - Accent2 19 4 3 5" xfId="34090" xr:uid="{00000000-0005-0000-0000-0000840B0000}"/>
    <cellStyle name="20% - Accent2 19 4 4" xfId="17969" xr:uid="{00000000-0005-0000-0000-0000850B0000}"/>
    <cellStyle name="20% - Accent2 19 4 5" xfId="22444" xr:uid="{00000000-0005-0000-0000-0000860B0000}"/>
    <cellStyle name="20% - Accent2 19 4 6" xfId="27161" xr:uid="{00000000-0005-0000-0000-0000870B0000}"/>
    <cellStyle name="20% - Accent2 19 4 7" xfId="31874" xr:uid="{00000000-0005-0000-0000-0000880B0000}"/>
    <cellStyle name="20% - Accent2 19 5" xfId="9461" xr:uid="{00000000-0005-0000-0000-0000890B0000}"/>
    <cellStyle name="20% - Accent2 19 5 2" xfId="17124" xr:uid="{00000000-0005-0000-0000-00008A0B0000}"/>
    <cellStyle name="20% - Accent2 19 5 2 2" xfId="21585" xr:uid="{00000000-0005-0000-0000-00008B0B0000}"/>
    <cellStyle name="20% - Accent2 19 5 2 2 2" xfId="26017" xr:uid="{00000000-0005-0000-0000-00008C0B0000}"/>
    <cellStyle name="20% - Accent2 19 5 2 2 3" xfId="30734" xr:uid="{00000000-0005-0000-0000-00008D0B0000}"/>
    <cellStyle name="20% - Accent2 19 5 2 2 4" xfId="35447" xr:uid="{00000000-0005-0000-0000-00008E0B0000}"/>
    <cellStyle name="20% - Accent2 19 5 2 3" xfId="19326" xr:uid="{00000000-0005-0000-0000-00008F0B0000}"/>
    <cellStyle name="20% - Accent2 19 5 2 4" xfId="23801" xr:uid="{00000000-0005-0000-0000-0000900B0000}"/>
    <cellStyle name="20% - Accent2 19 5 2 5" xfId="28518" xr:uid="{00000000-0005-0000-0000-0000910B0000}"/>
    <cellStyle name="20% - Accent2 19 5 2 6" xfId="33231" xr:uid="{00000000-0005-0000-0000-0000920B0000}"/>
    <cellStyle name="20% - Accent2 19 5 3" xfId="15934" xr:uid="{00000000-0005-0000-0000-0000930B0000}"/>
    <cellStyle name="20% - Accent2 19 5 3 2" xfId="20439" xr:uid="{00000000-0005-0000-0000-0000940B0000}"/>
    <cellStyle name="20% - Accent2 19 5 3 3" xfId="24871" xr:uid="{00000000-0005-0000-0000-0000950B0000}"/>
    <cellStyle name="20% - Accent2 19 5 3 4" xfId="29588" xr:uid="{00000000-0005-0000-0000-0000960B0000}"/>
    <cellStyle name="20% - Accent2 19 5 3 5" xfId="34301" xr:uid="{00000000-0005-0000-0000-0000970B0000}"/>
    <cellStyle name="20% - Accent2 19 5 4" xfId="18180" xr:uid="{00000000-0005-0000-0000-0000980B0000}"/>
    <cellStyle name="20% - Accent2 19 5 5" xfId="22655" xr:uid="{00000000-0005-0000-0000-0000990B0000}"/>
    <cellStyle name="20% - Accent2 19 5 6" xfId="27372" xr:uid="{00000000-0005-0000-0000-00009A0B0000}"/>
    <cellStyle name="20% - Accent2 19 5 7" xfId="32085" xr:uid="{00000000-0005-0000-0000-00009B0B0000}"/>
    <cellStyle name="20% - Accent2 19 6" xfId="9532" xr:uid="{00000000-0005-0000-0000-00009C0B0000}"/>
    <cellStyle name="20% - Accent2 19 6 2" xfId="16215" xr:uid="{00000000-0005-0000-0000-00009D0B0000}"/>
    <cellStyle name="20% - Accent2 19 6 2 2" xfId="20678" xr:uid="{00000000-0005-0000-0000-00009E0B0000}"/>
    <cellStyle name="20% - Accent2 19 6 2 3" xfId="25110" xr:uid="{00000000-0005-0000-0000-00009F0B0000}"/>
    <cellStyle name="20% - Accent2 19 6 2 4" xfId="29827" xr:uid="{00000000-0005-0000-0000-0000A00B0000}"/>
    <cellStyle name="20% - Accent2 19 6 2 5" xfId="34540" xr:uid="{00000000-0005-0000-0000-0000A10B0000}"/>
    <cellStyle name="20% - Accent2 19 6 3" xfId="18419" xr:uid="{00000000-0005-0000-0000-0000A20B0000}"/>
    <cellStyle name="20% - Accent2 19 6 4" xfId="22894" xr:uid="{00000000-0005-0000-0000-0000A30B0000}"/>
    <cellStyle name="20% - Accent2 19 6 5" xfId="27611" xr:uid="{00000000-0005-0000-0000-0000A40B0000}"/>
    <cellStyle name="20% - Accent2 19 6 6" xfId="32324" xr:uid="{00000000-0005-0000-0000-0000A50B0000}"/>
    <cellStyle name="20% - Accent2 19 7" xfId="9603" xr:uid="{00000000-0005-0000-0000-0000A60B0000}"/>
    <cellStyle name="20% - Accent2 19 7 2" xfId="19552" xr:uid="{00000000-0005-0000-0000-0000A70B0000}"/>
    <cellStyle name="20% - Accent2 19 7 3" xfId="23984" xr:uid="{00000000-0005-0000-0000-0000A80B0000}"/>
    <cellStyle name="20% - Accent2 19 7 4" xfId="28701" xr:uid="{00000000-0005-0000-0000-0000A90B0000}"/>
    <cellStyle name="20% - Accent2 19 7 5" xfId="33414" xr:uid="{00000000-0005-0000-0000-0000AA0B0000}"/>
    <cellStyle name="20% - Accent2 19 8" xfId="9674" xr:uid="{00000000-0005-0000-0000-0000AB0B0000}"/>
    <cellStyle name="20% - Accent2 19 8 2" xfId="26288" xr:uid="{00000000-0005-0000-0000-0000AC0B0000}"/>
    <cellStyle name="20% - Accent2 19 8 3" xfId="31001" xr:uid="{00000000-0005-0000-0000-0000AD0B0000}"/>
    <cellStyle name="20% - Accent2 19 8 4" xfId="35714" xr:uid="{00000000-0005-0000-0000-0000AE0B0000}"/>
    <cellStyle name="20% - Accent2 19 9" xfId="9752" xr:uid="{00000000-0005-0000-0000-0000AF0B0000}"/>
    <cellStyle name="20% - Accent2 19 9 2" xfId="35981" xr:uid="{00000000-0005-0000-0000-0000B00B0000}"/>
    <cellStyle name="20% - Accent2 2" xfId="72" xr:uid="{00000000-0005-0000-0000-0000B10B0000}"/>
    <cellStyle name="20% - Accent2 2 10" xfId="912" xr:uid="{00000000-0005-0000-0000-0000B20B0000}"/>
    <cellStyle name="20% - Accent2 2 10 2" xfId="35897" xr:uid="{00000000-0005-0000-0000-0000B30B0000}"/>
    <cellStyle name="20% - Accent2 2 11" xfId="984" xr:uid="{00000000-0005-0000-0000-0000B40B0000}"/>
    <cellStyle name="20% - Accent2 2 11 2" xfId="36192" xr:uid="{00000000-0005-0000-0000-0000B50B0000}"/>
    <cellStyle name="20% - Accent2 2 12" xfId="1056" xr:uid="{00000000-0005-0000-0000-0000B60B0000}"/>
    <cellStyle name="20% - Accent2 2 13" xfId="1128" xr:uid="{00000000-0005-0000-0000-0000B70B0000}"/>
    <cellStyle name="20% - Accent2 2 14" xfId="1200" xr:uid="{00000000-0005-0000-0000-0000B80B0000}"/>
    <cellStyle name="20% - Accent2 2 15" xfId="1272" xr:uid="{00000000-0005-0000-0000-0000B90B0000}"/>
    <cellStyle name="20% - Accent2 2 16" xfId="1344" xr:uid="{00000000-0005-0000-0000-0000BA0B0000}"/>
    <cellStyle name="20% - Accent2 2 17" xfId="1419" xr:uid="{00000000-0005-0000-0000-0000BB0B0000}"/>
    <cellStyle name="20% - Accent2 2 18" xfId="1493" xr:uid="{00000000-0005-0000-0000-0000BC0B0000}"/>
    <cellStyle name="20% - Accent2 2 19" xfId="1568" xr:uid="{00000000-0005-0000-0000-0000BD0B0000}"/>
    <cellStyle name="20% - Accent2 2 2" xfId="109" xr:uid="{00000000-0005-0000-0000-0000BE0B0000}"/>
    <cellStyle name="20% - Accent2 2 2 10" xfId="424" xr:uid="{00000000-0005-0000-0000-0000BF0B0000}"/>
    <cellStyle name="20% - Accent2 2 2 11" xfId="467" xr:uid="{00000000-0005-0000-0000-0000C00B0000}"/>
    <cellStyle name="20% - Accent2 2 2 12" xfId="510" xr:uid="{00000000-0005-0000-0000-0000C10B0000}"/>
    <cellStyle name="20% - Accent2 2 2 13" xfId="8631" xr:uid="{00000000-0005-0000-0000-0000C20B0000}"/>
    <cellStyle name="20% - Accent2 2 2 2" xfId="273" xr:uid="{00000000-0005-0000-0000-0000C30B0000}"/>
    <cellStyle name="20% - Accent2 2 2 2 2" xfId="8950" xr:uid="{00000000-0005-0000-0000-0000C40B0000}"/>
    <cellStyle name="20% - Accent2 2 2 3" xfId="296" xr:uid="{00000000-0005-0000-0000-0000C50B0000}"/>
    <cellStyle name="20% - Accent2 2 2 3 2" xfId="10225" xr:uid="{00000000-0005-0000-0000-0000C60B0000}"/>
    <cellStyle name="20% - Accent2 2 2 4" xfId="311" xr:uid="{00000000-0005-0000-0000-0000C70B0000}"/>
    <cellStyle name="20% - Accent2 2 2 5" xfId="325" xr:uid="{00000000-0005-0000-0000-0000C80B0000}"/>
    <cellStyle name="20% - Accent2 2 2 6" xfId="339" xr:uid="{00000000-0005-0000-0000-0000C90B0000}"/>
    <cellStyle name="20% - Accent2 2 2 7" xfId="353" xr:uid="{00000000-0005-0000-0000-0000CA0B0000}"/>
    <cellStyle name="20% - Accent2 2 2 8" xfId="367" xr:uid="{00000000-0005-0000-0000-0000CB0B0000}"/>
    <cellStyle name="20% - Accent2 2 2 9" xfId="381" xr:uid="{00000000-0005-0000-0000-0000CC0B0000}"/>
    <cellStyle name="20% - Accent2 2 20" xfId="1642" xr:uid="{00000000-0005-0000-0000-0000CD0B0000}"/>
    <cellStyle name="20% - Accent2 2 21" xfId="1716" xr:uid="{00000000-0005-0000-0000-0000CE0B0000}"/>
    <cellStyle name="20% - Accent2 2 22" xfId="1790" xr:uid="{00000000-0005-0000-0000-0000CF0B0000}"/>
    <cellStyle name="20% - Accent2 2 23" xfId="1865" xr:uid="{00000000-0005-0000-0000-0000D00B0000}"/>
    <cellStyle name="20% - Accent2 2 24" xfId="1939" xr:uid="{00000000-0005-0000-0000-0000D10B0000}"/>
    <cellStyle name="20% - Accent2 2 25" xfId="2013" xr:uid="{00000000-0005-0000-0000-0000D20B0000}"/>
    <cellStyle name="20% - Accent2 2 26" xfId="2087" xr:uid="{00000000-0005-0000-0000-0000D30B0000}"/>
    <cellStyle name="20% - Accent2 2 27" xfId="2161" xr:uid="{00000000-0005-0000-0000-0000D40B0000}"/>
    <cellStyle name="20% - Accent2 2 28" xfId="2235" xr:uid="{00000000-0005-0000-0000-0000D50B0000}"/>
    <cellStyle name="20% - Accent2 2 29" xfId="2309" xr:uid="{00000000-0005-0000-0000-0000D60B0000}"/>
    <cellStyle name="20% - Accent2 2 3" xfId="137" xr:uid="{00000000-0005-0000-0000-0000D70B0000}"/>
    <cellStyle name="20% - Accent2 2 3 2" xfId="8849" xr:uid="{00000000-0005-0000-0000-0000D80B0000}"/>
    <cellStyle name="20% - Accent2 2 30" xfId="2383" xr:uid="{00000000-0005-0000-0000-0000D90B0000}"/>
    <cellStyle name="20% - Accent2 2 31" xfId="2457" xr:uid="{00000000-0005-0000-0000-0000DA0B0000}"/>
    <cellStyle name="20% - Accent2 2 32" xfId="2531" xr:uid="{00000000-0005-0000-0000-0000DB0B0000}"/>
    <cellStyle name="20% - Accent2 2 33" xfId="2619" xr:uid="{00000000-0005-0000-0000-0000DC0B0000}"/>
    <cellStyle name="20% - Accent2 2 34" xfId="2707" xr:uid="{00000000-0005-0000-0000-0000DD0B0000}"/>
    <cellStyle name="20% - Accent2 2 35" xfId="2795" xr:uid="{00000000-0005-0000-0000-0000DE0B0000}"/>
    <cellStyle name="20% - Accent2 2 36" xfId="2883" xr:uid="{00000000-0005-0000-0000-0000DF0B0000}"/>
    <cellStyle name="20% - Accent2 2 37" xfId="2971" xr:uid="{00000000-0005-0000-0000-0000E00B0000}"/>
    <cellStyle name="20% - Accent2 2 38" xfId="3059" xr:uid="{00000000-0005-0000-0000-0000E10B0000}"/>
    <cellStyle name="20% - Accent2 2 39" xfId="3147" xr:uid="{00000000-0005-0000-0000-0000E20B0000}"/>
    <cellStyle name="20% - Accent2 2 4" xfId="179" xr:uid="{00000000-0005-0000-0000-0000E30B0000}"/>
    <cellStyle name="20% - Accent2 2 4 2" xfId="10153" xr:uid="{00000000-0005-0000-0000-0000E40B0000}"/>
    <cellStyle name="20% - Accent2 2 40" xfId="3235" xr:uid="{00000000-0005-0000-0000-0000E50B0000}"/>
    <cellStyle name="20% - Accent2 2 41" xfId="3323" xr:uid="{00000000-0005-0000-0000-0000E60B0000}"/>
    <cellStyle name="20% - Accent2 2 42" xfId="3411" xr:uid="{00000000-0005-0000-0000-0000E70B0000}"/>
    <cellStyle name="20% - Accent2 2 43" xfId="3499" xr:uid="{00000000-0005-0000-0000-0000E80B0000}"/>
    <cellStyle name="20% - Accent2 2 44" xfId="3602" xr:uid="{00000000-0005-0000-0000-0000E90B0000}"/>
    <cellStyle name="20% - Accent2 2 45" xfId="3721" xr:uid="{00000000-0005-0000-0000-0000EA0B0000}"/>
    <cellStyle name="20% - Accent2 2 46" xfId="3837" xr:uid="{00000000-0005-0000-0000-0000EB0B0000}"/>
    <cellStyle name="20% - Accent2 2 47" xfId="3953" xr:uid="{00000000-0005-0000-0000-0000EC0B0000}"/>
    <cellStyle name="20% - Accent2 2 48" xfId="4069" xr:uid="{00000000-0005-0000-0000-0000ED0B0000}"/>
    <cellStyle name="20% - Accent2 2 49" xfId="4185" xr:uid="{00000000-0005-0000-0000-0000EE0B0000}"/>
    <cellStyle name="20% - Accent2 2 5" xfId="552" xr:uid="{00000000-0005-0000-0000-0000EF0B0000}"/>
    <cellStyle name="20% - Accent2 2 5 10" xfId="12378" xr:uid="{00000000-0005-0000-0000-0000F00B0000}"/>
    <cellStyle name="20% - Accent2 2 5 11" xfId="12660" xr:uid="{00000000-0005-0000-0000-0000F10B0000}"/>
    <cellStyle name="20% - Accent2 2 5 12" xfId="13283" xr:uid="{00000000-0005-0000-0000-0000F20B0000}"/>
    <cellStyle name="20% - Accent2 2 5 13" xfId="13890" xr:uid="{00000000-0005-0000-0000-0000F30B0000}"/>
    <cellStyle name="20% - Accent2 2 5 14" xfId="14496" xr:uid="{00000000-0005-0000-0000-0000F40B0000}"/>
    <cellStyle name="20% - Accent2 2 5 15" xfId="15102" xr:uid="{00000000-0005-0000-0000-0000F50B0000}"/>
    <cellStyle name="20% - Accent2 2 5 16" xfId="17350" xr:uid="{00000000-0005-0000-0000-0000F60B0000}"/>
    <cellStyle name="20% - Accent2 2 5 17" xfId="21825" xr:uid="{00000000-0005-0000-0000-0000F70B0000}"/>
    <cellStyle name="20% - Accent2 2 5 18" xfId="26542" xr:uid="{00000000-0005-0000-0000-0000F80B0000}"/>
    <cellStyle name="20% - Accent2 2 5 19" xfId="31255" xr:uid="{00000000-0005-0000-0000-0000F90B0000}"/>
    <cellStyle name="20% - Accent2 2 5 2" xfId="10036" xr:uid="{00000000-0005-0000-0000-0000FA0B0000}"/>
    <cellStyle name="20% - Accent2 2 5 2 10" xfId="31551" xr:uid="{00000000-0005-0000-0000-0000FB0B0000}"/>
    <cellStyle name="20% - Accent2 2 5 2 2" xfId="12998" xr:uid="{00000000-0005-0000-0000-0000FC0B0000}"/>
    <cellStyle name="20% - Accent2 2 5 2 2 2" xfId="16589" xr:uid="{00000000-0005-0000-0000-0000FD0B0000}"/>
    <cellStyle name="20% - Accent2 2 5 2 2 2 2" xfId="21051" xr:uid="{00000000-0005-0000-0000-0000FE0B0000}"/>
    <cellStyle name="20% - Accent2 2 5 2 2 2 3" xfId="25483" xr:uid="{00000000-0005-0000-0000-0000FF0B0000}"/>
    <cellStyle name="20% - Accent2 2 5 2 2 2 4" xfId="30200" xr:uid="{00000000-0005-0000-0000-0000000C0000}"/>
    <cellStyle name="20% - Accent2 2 5 2 2 2 5" xfId="34913" xr:uid="{00000000-0005-0000-0000-0000010C0000}"/>
    <cellStyle name="20% - Accent2 2 5 2 2 3" xfId="18792" xr:uid="{00000000-0005-0000-0000-0000020C0000}"/>
    <cellStyle name="20% - Accent2 2 5 2 2 4" xfId="23267" xr:uid="{00000000-0005-0000-0000-0000030C0000}"/>
    <cellStyle name="20% - Accent2 2 5 2 2 5" xfId="27984" xr:uid="{00000000-0005-0000-0000-0000040C0000}"/>
    <cellStyle name="20% - Accent2 2 5 2 2 6" xfId="32697" xr:uid="{00000000-0005-0000-0000-0000050C0000}"/>
    <cellStyle name="20% - Accent2 2 5 2 3" xfId="13580" xr:uid="{00000000-0005-0000-0000-0000060C0000}"/>
    <cellStyle name="20% - Accent2 2 5 2 3 2" xfId="19905" xr:uid="{00000000-0005-0000-0000-0000070C0000}"/>
    <cellStyle name="20% - Accent2 2 5 2 3 3" xfId="24337" xr:uid="{00000000-0005-0000-0000-0000080C0000}"/>
    <cellStyle name="20% - Accent2 2 5 2 3 4" xfId="29054" xr:uid="{00000000-0005-0000-0000-0000090C0000}"/>
    <cellStyle name="20% - Accent2 2 5 2 3 5" xfId="33767" xr:uid="{00000000-0005-0000-0000-00000A0C0000}"/>
    <cellStyle name="20% - Accent2 2 5 2 4" xfId="14186" xr:uid="{00000000-0005-0000-0000-00000B0C0000}"/>
    <cellStyle name="20% - Accent2 2 5 2 5" xfId="14792" xr:uid="{00000000-0005-0000-0000-00000C0C0000}"/>
    <cellStyle name="20% - Accent2 2 5 2 6" xfId="15398" xr:uid="{00000000-0005-0000-0000-00000D0C0000}"/>
    <cellStyle name="20% - Accent2 2 5 2 7" xfId="17646" xr:uid="{00000000-0005-0000-0000-00000E0C0000}"/>
    <cellStyle name="20% - Accent2 2 5 2 8" xfId="22121" xr:uid="{00000000-0005-0000-0000-00000F0C0000}"/>
    <cellStyle name="20% - Accent2 2 5 2 9" xfId="26838" xr:uid="{00000000-0005-0000-0000-0000100C0000}"/>
    <cellStyle name="20% - Accent2 2 5 3" xfId="10549" xr:uid="{00000000-0005-0000-0000-0000110C0000}"/>
    <cellStyle name="20% - Accent2 2 5 3 2" xfId="16371" xr:uid="{00000000-0005-0000-0000-0000120C0000}"/>
    <cellStyle name="20% - Accent2 2 5 3 2 2" xfId="20833" xr:uid="{00000000-0005-0000-0000-0000130C0000}"/>
    <cellStyle name="20% - Accent2 2 5 3 2 3" xfId="25265" xr:uid="{00000000-0005-0000-0000-0000140C0000}"/>
    <cellStyle name="20% - Accent2 2 5 3 2 4" xfId="29982" xr:uid="{00000000-0005-0000-0000-0000150C0000}"/>
    <cellStyle name="20% - Accent2 2 5 3 2 5" xfId="34695" xr:uid="{00000000-0005-0000-0000-0000160C0000}"/>
    <cellStyle name="20% - Accent2 2 5 3 3" xfId="18574" xr:uid="{00000000-0005-0000-0000-0000170C0000}"/>
    <cellStyle name="20% - Accent2 2 5 3 4" xfId="23049" xr:uid="{00000000-0005-0000-0000-0000180C0000}"/>
    <cellStyle name="20% - Accent2 2 5 3 5" xfId="27766" xr:uid="{00000000-0005-0000-0000-0000190C0000}"/>
    <cellStyle name="20% - Accent2 2 5 3 6" xfId="32479" xr:uid="{00000000-0005-0000-0000-00001A0C0000}"/>
    <cellStyle name="20% - Accent2 2 5 4" xfId="10807" xr:uid="{00000000-0005-0000-0000-00001B0C0000}"/>
    <cellStyle name="20% - Accent2 2 5 4 2" xfId="19609" xr:uid="{00000000-0005-0000-0000-00001C0C0000}"/>
    <cellStyle name="20% - Accent2 2 5 4 3" xfId="24041" xr:uid="{00000000-0005-0000-0000-00001D0C0000}"/>
    <cellStyle name="20% - Accent2 2 5 4 4" xfId="28758" xr:uid="{00000000-0005-0000-0000-00001E0C0000}"/>
    <cellStyle name="20% - Accent2 2 5 4 5" xfId="33471" xr:uid="{00000000-0005-0000-0000-00001F0C0000}"/>
    <cellStyle name="20% - Accent2 2 5 5" xfId="11061" xr:uid="{00000000-0005-0000-0000-0000200C0000}"/>
    <cellStyle name="20% - Accent2 2 5 6" xfId="11315" xr:uid="{00000000-0005-0000-0000-0000210C0000}"/>
    <cellStyle name="20% - Accent2 2 5 7" xfId="11575" xr:uid="{00000000-0005-0000-0000-0000220C0000}"/>
    <cellStyle name="20% - Accent2 2 5 8" xfId="11836" xr:uid="{00000000-0005-0000-0000-0000230C0000}"/>
    <cellStyle name="20% - Accent2 2 5 9" xfId="12107" xr:uid="{00000000-0005-0000-0000-0000240C0000}"/>
    <cellStyle name="20% - Accent2 2 50" xfId="4301" xr:uid="{00000000-0005-0000-0000-0000250C0000}"/>
    <cellStyle name="20% - Accent2 2 51" xfId="4417" xr:uid="{00000000-0005-0000-0000-0000260C0000}"/>
    <cellStyle name="20% - Accent2 2 52" xfId="4533" xr:uid="{00000000-0005-0000-0000-0000270C0000}"/>
    <cellStyle name="20% - Accent2 2 53" xfId="4663" xr:uid="{00000000-0005-0000-0000-0000280C0000}"/>
    <cellStyle name="20% - Accent2 2 54" xfId="4793" xr:uid="{00000000-0005-0000-0000-0000290C0000}"/>
    <cellStyle name="20% - Accent2 2 55" xfId="4923" xr:uid="{00000000-0005-0000-0000-00002A0C0000}"/>
    <cellStyle name="20% - Accent2 2 56" xfId="5053" xr:uid="{00000000-0005-0000-0000-00002B0C0000}"/>
    <cellStyle name="20% - Accent2 2 57" xfId="5183" xr:uid="{00000000-0005-0000-0000-00002C0C0000}"/>
    <cellStyle name="20% - Accent2 2 58" xfId="5313" xr:uid="{00000000-0005-0000-0000-00002D0C0000}"/>
    <cellStyle name="20% - Accent2 2 59" xfId="5443" xr:uid="{00000000-0005-0000-0000-00002E0C0000}"/>
    <cellStyle name="20% - Accent2 2 6" xfId="624" xr:uid="{00000000-0005-0000-0000-00002F0C0000}"/>
    <cellStyle name="20% - Accent2 2 6 2" xfId="16828" xr:uid="{00000000-0005-0000-0000-0000300C0000}"/>
    <cellStyle name="20% - Accent2 2 6 2 2" xfId="21290" xr:uid="{00000000-0005-0000-0000-0000310C0000}"/>
    <cellStyle name="20% - Accent2 2 6 2 2 2" xfId="25722" xr:uid="{00000000-0005-0000-0000-0000320C0000}"/>
    <cellStyle name="20% - Accent2 2 6 2 2 3" xfId="30439" xr:uid="{00000000-0005-0000-0000-0000330C0000}"/>
    <cellStyle name="20% - Accent2 2 6 2 2 4" xfId="35152" xr:uid="{00000000-0005-0000-0000-0000340C0000}"/>
    <cellStyle name="20% - Accent2 2 6 2 3" xfId="19031" xr:uid="{00000000-0005-0000-0000-0000350C0000}"/>
    <cellStyle name="20% - Accent2 2 6 2 4" xfId="23506" xr:uid="{00000000-0005-0000-0000-0000360C0000}"/>
    <cellStyle name="20% - Accent2 2 6 2 5" xfId="28223" xr:uid="{00000000-0005-0000-0000-0000370C0000}"/>
    <cellStyle name="20% - Accent2 2 6 2 6" xfId="32936" xr:uid="{00000000-0005-0000-0000-0000380C0000}"/>
    <cellStyle name="20% - Accent2 2 6 3" xfId="15637" xr:uid="{00000000-0005-0000-0000-0000390C0000}"/>
    <cellStyle name="20% - Accent2 2 6 3 2" xfId="20144" xr:uid="{00000000-0005-0000-0000-00003A0C0000}"/>
    <cellStyle name="20% - Accent2 2 6 3 3" xfId="24576" xr:uid="{00000000-0005-0000-0000-00003B0C0000}"/>
    <cellStyle name="20% - Accent2 2 6 3 4" xfId="29293" xr:uid="{00000000-0005-0000-0000-00003C0C0000}"/>
    <cellStyle name="20% - Accent2 2 6 3 5" xfId="34006" xr:uid="{00000000-0005-0000-0000-00003D0C0000}"/>
    <cellStyle name="20% - Accent2 2 6 4" xfId="17885" xr:uid="{00000000-0005-0000-0000-00003E0C0000}"/>
    <cellStyle name="20% - Accent2 2 6 5" xfId="22360" xr:uid="{00000000-0005-0000-0000-00003F0C0000}"/>
    <cellStyle name="20% - Accent2 2 6 6" xfId="27077" xr:uid="{00000000-0005-0000-0000-0000400C0000}"/>
    <cellStyle name="20% - Accent2 2 6 7" xfId="31790" xr:uid="{00000000-0005-0000-0000-0000410C0000}"/>
    <cellStyle name="20% - Accent2 2 60" xfId="5573" xr:uid="{00000000-0005-0000-0000-0000420C0000}"/>
    <cellStyle name="20% - Accent2 2 61" xfId="5703" xr:uid="{00000000-0005-0000-0000-0000430C0000}"/>
    <cellStyle name="20% - Accent2 2 62" xfId="5833" xr:uid="{00000000-0005-0000-0000-0000440C0000}"/>
    <cellStyle name="20% - Accent2 2 63" xfId="5963" xr:uid="{00000000-0005-0000-0000-0000450C0000}"/>
    <cellStyle name="20% - Accent2 2 64" xfId="6093" xr:uid="{00000000-0005-0000-0000-0000460C0000}"/>
    <cellStyle name="20% - Accent2 2 65" xfId="6223" xr:uid="{00000000-0005-0000-0000-0000470C0000}"/>
    <cellStyle name="20% - Accent2 2 66" xfId="6353" xr:uid="{00000000-0005-0000-0000-0000480C0000}"/>
    <cellStyle name="20% - Accent2 2 67" xfId="6484" xr:uid="{00000000-0005-0000-0000-0000490C0000}"/>
    <cellStyle name="20% - Accent2 2 68" xfId="6614" xr:uid="{00000000-0005-0000-0000-00004A0C0000}"/>
    <cellStyle name="20% - Accent2 2 69" xfId="6744" xr:uid="{00000000-0005-0000-0000-00004B0C0000}"/>
    <cellStyle name="20% - Accent2 2 7" xfId="696" xr:uid="{00000000-0005-0000-0000-00004C0C0000}"/>
    <cellStyle name="20% - Accent2 2 7 2" xfId="17039" xr:uid="{00000000-0005-0000-0000-00004D0C0000}"/>
    <cellStyle name="20% - Accent2 2 7 2 2" xfId="21501" xr:uid="{00000000-0005-0000-0000-00004E0C0000}"/>
    <cellStyle name="20% - Accent2 2 7 2 2 2" xfId="25933" xr:uid="{00000000-0005-0000-0000-00004F0C0000}"/>
    <cellStyle name="20% - Accent2 2 7 2 2 3" xfId="30650" xr:uid="{00000000-0005-0000-0000-0000500C0000}"/>
    <cellStyle name="20% - Accent2 2 7 2 2 4" xfId="35363" xr:uid="{00000000-0005-0000-0000-0000510C0000}"/>
    <cellStyle name="20% - Accent2 2 7 2 3" xfId="19242" xr:uid="{00000000-0005-0000-0000-0000520C0000}"/>
    <cellStyle name="20% - Accent2 2 7 2 4" xfId="23717" xr:uid="{00000000-0005-0000-0000-0000530C0000}"/>
    <cellStyle name="20% - Accent2 2 7 2 5" xfId="28434" xr:uid="{00000000-0005-0000-0000-0000540C0000}"/>
    <cellStyle name="20% - Accent2 2 7 2 6" xfId="33147" xr:uid="{00000000-0005-0000-0000-0000550C0000}"/>
    <cellStyle name="20% - Accent2 2 7 3" xfId="15849" xr:uid="{00000000-0005-0000-0000-0000560C0000}"/>
    <cellStyle name="20% - Accent2 2 7 3 2" xfId="20355" xr:uid="{00000000-0005-0000-0000-0000570C0000}"/>
    <cellStyle name="20% - Accent2 2 7 3 3" xfId="24787" xr:uid="{00000000-0005-0000-0000-0000580C0000}"/>
    <cellStyle name="20% - Accent2 2 7 3 4" xfId="29504" xr:uid="{00000000-0005-0000-0000-0000590C0000}"/>
    <cellStyle name="20% - Accent2 2 7 3 5" xfId="34217" xr:uid="{00000000-0005-0000-0000-00005A0C0000}"/>
    <cellStyle name="20% - Accent2 2 7 4" xfId="18096" xr:uid="{00000000-0005-0000-0000-00005B0C0000}"/>
    <cellStyle name="20% - Accent2 2 7 5" xfId="22571" xr:uid="{00000000-0005-0000-0000-00005C0C0000}"/>
    <cellStyle name="20% - Accent2 2 7 6" xfId="27288" xr:uid="{00000000-0005-0000-0000-00005D0C0000}"/>
    <cellStyle name="20% - Accent2 2 7 7" xfId="32001" xr:uid="{00000000-0005-0000-0000-00005E0C0000}"/>
    <cellStyle name="20% - Accent2 2 70" xfId="6874" xr:uid="{00000000-0005-0000-0000-00005F0C0000}"/>
    <cellStyle name="20% - Accent2 2 71" xfId="7004" xr:uid="{00000000-0005-0000-0000-0000600C0000}"/>
    <cellStyle name="20% - Accent2 2 72" xfId="7148" xr:uid="{00000000-0005-0000-0000-0000610C0000}"/>
    <cellStyle name="20% - Accent2 2 73" xfId="7293" xr:uid="{00000000-0005-0000-0000-0000620C0000}"/>
    <cellStyle name="20% - Accent2 2 74" xfId="7437" xr:uid="{00000000-0005-0000-0000-0000630C0000}"/>
    <cellStyle name="20% - Accent2 2 75" xfId="7609" xr:uid="{00000000-0005-0000-0000-0000640C0000}"/>
    <cellStyle name="20% - Accent2 2 76" xfId="7781" xr:uid="{00000000-0005-0000-0000-0000650C0000}"/>
    <cellStyle name="20% - Accent2 2 77" xfId="7953" xr:uid="{00000000-0005-0000-0000-0000660C0000}"/>
    <cellStyle name="20% - Accent2 2 78" xfId="8125" xr:uid="{00000000-0005-0000-0000-0000670C0000}"/>
    <cellStyle name="20% - Accent2 2 79" xfId="8297" xr:uid="{00000000-0005-0000-0000-0000680C0000}"/>
    <cellStyle name="20% - Accent2 2 8" xfId="768" xr:uid="{00000000-0005-0000-0000-0000690C0000}"/>
    <cellStyle name="20% - Accent2 2 8 2" xfId="16091" xr:uid="{00000000-0005-0000-0000-00006A0C0000}"/>
    <cellStyle name="20% - Accent2 2 8 2 2" xfId="20594" xr:uid="{00000000-0005-0000-0000-00006B0C0000}"/>
    <cellStyle name="20% - Accent2 2 8 2 3" xfId="25026" xr:uid="{00000000-0005-0000-0000-00006C0C0000}"/>
    <cellStyle name="20% - Accent2 2 8 2 4" xfId="29743" xr:uid="{00000000-0005-0000-0000-00006D0C0000}"/>
    <cellStyle name="20% - Accent2 2 8 2 5" xfId="34456" xr:uid="{00000000-0005-0000-0000-00006E0C0000}"/>
    <cellStyle name="20% - Accent2 2 8 3" xfId="18335" xr:uid="{00000000-0005-0000-0000-00006F0C0000}"/>
    <cellStyle name="20% - Accent2 2 8 4" xfId="22810" xr:uid="{00000000-0005-0000-0000-0000700C0000}"/>
    <cellStyle name="20% - Accent2 2 8 5" xfId="27527" xr:uid="{00000000-0005-0000-0000-0000710C0000}"/>
    <cellStyle name="20% - Accent2 2 8 6" xfId="32240" xr:uid="{00000000-0005-0000-0000-0000720C0000}"/>
    <cellStyle name="20% - Accent2 2 80" xfId="8530" xr:uid="{00000000-0005-0000-0000-0000730C0000}"/>
    <cellStyle name="20% - Accent2 2 9" xfId="840" xr:uid="{00000000-0005-0000-0000-0000740C0000}"/>
    <cellStyle name="20% - Accent2 2 9 2" xfId="26203" xr:uid="{00000000-0005-0000-0000-0000750C0000}"/>
    <cellStyle name="20% - Accent2 2 9 3" xfId="30917" xr:uid="{00000000-0005-0000-0000-0000760C0000}"/>
    <cellStyle name="20% - Accent2 2 9 4" xfId="35630" xr:uid="{00000000-0005-0000-0000-0000770C0000}"/>
    <cellStyle name="20% - Accent2 20" xfId="9183" xr:uid="{00000000-0005-0000-0000-0000780C0000}"/>
    <cellStyle name="20% - Accent2 20 10" xfId="9837" xr:uid="{00000000-0005-0000-0000-0000790C0000}"/>
    <cellStyle name="20% - Accent2 20 10 2" xfId="36290" xr:uid="{00000000-0005-0000-0000-00007A0C0000}"/>
    <cellStyle name="20% - Accent2 20 11" xfId="9908" xr:uid="{00000000-0005-0000-0000-00007B0C0000}"/>
    <cellStyle name="20% - Accent2 20 12" xfId="9979" xr:uid="{00000000-0005-0000-0000-00007C0C0000}"/>
    <cellStyle name="20% - Accent2 20 13" xfId="10506" xr:uid="{00000000-0005-0000-0000-00007D0C0000}"/>
    <cellStyle name="20% - Accent2 20 14" xfId="10764" xr:uid="{00000000-0005-0000-0000-00007E0C0000}"/>
    <cellStyle name="20% - Accent2 20 15" xfId="11018" xr:uid="{00000000-0005-0000-0000-00007F0C0000}"/>
    <cellStyle name="20% - Accent2 20 16" xfId="11272" xr:uid="{00000000-0005-0000-0000-0000800C0000}"/>
    <cellStyle name="20% - Accent2 20 17" xfId="11532" xr:uid="{00000000-0005-0000-0000-0000810C0000}"/>
    <cellStyle name="20% - Accent2 20 18" xfId="11786" xr:uid="{00000000-0005-0000-0000-0000820C0000}"/>
    <cellStyle name="20% - Accent2 20 19" xfId="12064" xr:uid="{00000000-0005-0000-0000-0000830C0000}"/>
    <cellStyle name="20% - Accent2 20 2" xfId="9248" xr:uid="{00000000-0005-0000-0000-0000840C0000}"/>
    <cellStyle name="20% - Accent2 20 2 10" xfId="12476" xr:uid="{00000000-0005-0000-0000-0000850C0000}"/>
    <cellStyle name="20% - Accent2 20 2 11" xfId="12758" xr:uid="{00000000-0005-0000-0000-0000860C0000}"/>
    <cellStyle name="20% - Accent2 20 2 12" xfId="13381" xr:uid="{00000000-0005-0000-0000-0000870C0000}"/>
    <cellStyle name="20% - Accent2 20 2 13" xfId="13988" xr:uid="{00000000-0005-0000-0000-0000880C0000}"/>
    <cellStyle name="20% - Accent2 20 2 14" xfId="14594" xr:uid="{00000000-0005-0000-0000-0000890C0000}"/>
    <cellStyle name="20% - Accent2 20 2 15" xfId="15200" xr:uid="{00000000-0005-0000-0000-00008A0C0000}"/>
    <cellStyle name="20% - Accent2 20 2 16" xfId="17448" xr:uid="{00000000-0005-0000-0000-00008B0C0000}"/>
    <cellStyle name="20% - Accent2 20 2 17" xfId="21923" xr:uid="{00000000-0005-0000-0000-00008C0C0000}"/>
    <cellStyle name="20% - Accent2 20 2 18" xfId="26640" xr:uid="{00000000-0005-0000-0000-00008D0C0000}"/>
    <cellStyle name="20% - Accent2 20 2 19" xfId="31353" xr:uid="{00000000-0005-0000-0000-00008E0C0000}"/>
    <cellStyle name="20% - Accent2 20 2 2" xfId="10387" xr:uid="{00000000-0005-0000-0000-00008F0C0000}"/>
    <cellStyle name="20% - Accent2 20 2 2 10" xfId="31649" xr:uid="{00000000-0005-0000-0000-0000900C0000}"/>
    <cellStyle name="20% - Accent2 20 2 2 2" xfId="13096" xr:uid="{00000000-0005-0000-0000-0000910C0000}"/>
    <cellStyle name="20% - Accent2 20 2 2 2 2" xfId="16687" xr:uid="{00000000-0005-0000-0000-0000920C0000}"/>
    <cellStyle name="20% - Accent2 20 2 2 2 2 2" xfId="21149" xr:uid="{00000000-0005-0000-0000-0000930C0000}"/>
    <cellStyle name="20% - Accent2 20 2 2 2 2 3" xfId="25581" xr:uid="{00000000-0005-0000-0000-0000940C0000}"/>
    <cellStyle name="20% - Accent2 20 2 2 2 2 4" xfId="30298" xr:uid="{00000000-0005-0000-0000-0000950C0000}"/>
    <cellStyle name="20% - Accent2 20 2 2 2 2 5" xfId="35011" xr:uid="{00000000-0005-0000-0000-0000960C0000}"/>
    <cellStyle name="20% - Accent2 20 2 2 2 3" xfId="18890" xr:uid="{00000000-0005-0000-0000-0000970C0000}"/>
    <cellStyle name="20% - Accent2 20 2 2 2 4" xfId="23365" xr:uid="{00000000-0005-0000-0000-0000980C0000}"/>
    <cellStyle name="20% - Accent2 20 2 2 2 5" xfId="28082" xr:uid="{00000000-0005-0000-0000-0000990C0000}"/>
    <cellStyle name="20% - Accent2 20 2 2 2 6" xfId="32795" xr:uid="{00000000-0005-0000-0000-00009A0C0000}"/>
    <cellStyle name="20% - Accent2 20 2 2 3" xfId="13678" xr:uid="{00000000-0005-0000-0000-00009B0C0000}"/>
    <cellStyle name="20% - Accent2 20 2 2 3 2" xfId="20003" xr:uid="{00000000-0005-0000-0000-00009C0C0000}"/>
    <cellStyle name="20% - Accent2 20 2 2 3 3" xfId="24435" xr:uid="{00000000-0005-0000-0000-00009D0C0000}"/>
    <cellStyle name="20% - Accent2 20 2 2 3 4" xfId="29152" xr:uid="{00000000-0005-0000-0000-00009E0C0000}"/>
    <cellStyle name="20% - Accent2 20 2 2 3 5" xfId="33865" xr:uid="{00000000-0005-0000-0000-00009F0C0000}"/>
    <cellStyle name="20% - Accent2 20 2 2 4" xfId="14284" xr:uid="{00000000-0005-0000-0000-0000A00C0000}"/>
    <cellStyle name="20% - Accent2 20 2 2 5" xfId="14890" xr:uid="{00000000-0005-0000-0000-0000A10C0000}"/>
    <cellStyle name="20% - Accent2 20 2 2 6" xfId="15496" xr:uid="{00000000-0005-0000-0000-0000A20C0000}"/>
    <cellStyle name="20% - Accent2 20 2 2 7" xfId="17744" xr:uid="{00000000-0005-0000-0000-0000A30C0000}"/>
    <cellStyle name="20% - Accent2 20 2 2 8" xfId="22219" xr:uid="{00000000-0005-0000-0000-0000A40C0000}"/>
    <cellStyle name="20% - Accent2 20 2 2 9" xfId="26936" xr:uid="{00000000-0005-0000-0000-0000A50C0000}"/>
    <cellStyle name="20% - Accent2 20 2 3" xfId="10647" xr:uid="{00000000-0005-0000-0000-0000A60C0000}"/>
    <cellStyle name="20% - Accent2 20 2 3 2" xfId="16469" xr:uid="{00000000-0005-0000-0000-0000A70C0000}"/>
    <cellStyle name="20% - Accent2 20 2 3 2 2" xfId="20931" xr:uid="{00000000-0005-0000-0000-0000A80C0000}"/>
    <cellStyle name="20% - Accent2 20 2 3 2 3" xfId="25363" xr:uid="{00000000-0005-0000-0000-0000A90C0000}"/>
    <cellStyle name="20% - Accent2 20 2 3 2 4" xfId="30080" xr:uid="{00000000-0005-0000-0000-0000AA0C0000}"/>
    <cellStyle name="20% - Accent2 20 2 3 2 5" xfId="34793" xr:uid="{00000000-0005-0000-0000-0000AB0C0000}"/>
    <cellStyle name="20% - Accent2 20 2 3 3" xfId="18672" xr:uid="{00000000-0005-0000-0000-0000AC0C0000}"/>
    <cellStyle name="20% - Accent2 20 2 3 4" xfId="23147" xr:uid="{00000000-0005-0000-0000-0000AD0C0000}"/>
    <cellStyle name="20% - Accent2 20 2 3 5" xfId="27864" xr:uid="{00000000-0005-0000-0000-0000AE0C0000}"/>
    <cellStyle name="20% - Accent2 20 2 3 6" xfId="32577" xr:uid="{00000000-0005-0000-0000-0000AF0C0000}"/>
    <cellStyle name="20% - Accent2 20 2 4" xfId="10905" xr:uid="{00000000-0005-0000-0000-0000B00C0000}"/>
    <cellStyle name="20% - Accent2 20 2 4 2" xfId="19707" xr:uid="{00000000-0005-0000-0000-0000B10C0000}"/>
    <cellStyle name="20% - Accent2 20 2 4 3" xfId="24139" xr:uid="{00000000-0005-0000-0000-0000B20C0000}"/>
    <cellStyle name="20% - Accent2 20 2 4 4" xfId="28856" xr:uid="{00000000-0005-0000-0000-0000B30C0000}"/>
    <cellStyle name="20% - Accent2 20 2 4 5" xfId="33569" xr:uid="{00000000-0005-0000-0000-0000B40C0000}"/>
    <cellStyle name="20% - Accent2 20 2 5" xfId="11159" xr:uid="{00000000-0005-0000-0000-0000B50C0000}"/>
    <cellStyle name="20% - Accent2 20 2 6" xfId="11413" xr:uid="{00000000-0005-0000-0000-0000B60C0000}"/>
    <cellStyle name="20% - Accent2 20 2 7" xfId="11673" xr:uid="{00000000-0005-0000-0000-0000B70C0000}"/>
    <cellStyle name="20% - Accent2 20 2 8" xfId="11935" xr:uid="{00000000-0005-0000-0000-0000B80C0000}"/>
    <cellStyle name="20% - Accent2 20 2 9" xfId="12205" xr:uid="{00000000-0005-0000-0000-0000B90C0000}"/>
    <cellStyle name="20% - Accent2 20 20" xfId="12335" xr:uid="{00000000-0005-0000-0000-0000BA0C0000}"/>
    <cellStyle name="20% - Accent2 20 21" xfId="12617" xr:uid="{00000000-0005-0000-0000-0000BB0C0000}"/>
    <cellStyle name="20% - Accent2 20 22" xfId="13240" xr:uid="{00000000-0005-0000-0000-0000BC0C0000}"/>
    <cellStyle name="20% - Accent2 20 23" xfId="13847" xr:uid="{00000000-0005-0000-0000-0000BD0C0000}"/>
    <cellStyle name="20% - Accent2 20 24" xfId="14453" xr:uid="{00000000-0005-0000-0000-0000BE0C0000}"/>
    <cellStyle name="20% - Accent2 20 25" xfId="15059" xr:uid="{00000000-0005-0000-0000-0000BF0C0000}"/>
    <cellStyle name="20% - Accent2 20 26" xfId="17307" xr:uid="{00000000-0005-0000-0000-0000C00C0000}"/>
    <cellStyle name="20% - Accent2 20 27" xfId="21782" xr:uid="{00000000-0005-0000-0000-0000C10C0000}"/>
    <cellStyle name="20% - Accent2 20 28" xfId="26499" xr:uid="{00000000-0005-0000-0000-0000C20C0000}"/>
    <cellStyle name="20% - Accent2 20 29" xfId="31212" xr:uid="{00000000-0005-0000-0000-0000C30C0000}"/>
    <cellStyle name="20% - Accent2 20 3" xfId="9330" xr:uid="{00000000-0005-0000-0000-0000C40C0000}"/>
    <cellStyle name="20% - Accent2 20 3 10" xfId="31508" xr:uid="{00000000-0005-0000-0000-0000C50C0000}"/>
    <cellStyle name="20% - Accent2 20 3 2" xfId="12955" xr:uid="{00000000-0005-0000-0000-0000C60C0000}"/>
    <cellStyle name="20% - Accent2 20 3 2 2" xfId="16546" xr:uid="{00000000-0005-0000-0000-0000C70C0000}"/>
    <cellStyle name="20% - Accent2 20 3 2 2 2" xfId="21008" xr:uid="{00000000-0005-0000-0000-0000C80C0000}"/>
    <cellStyle name="20% - Accent2 20 3 2 2 3" xfId="25440" xr:uid="{00000000-0005-0000-0000-0000C90C0000}"/>
    <cellStyle name="20% - Accent2 20 3 2 2 4" xfId="30157" xr:uid="{00000000-0005-0000-0000-0000CA0C0000}"/>
    <cellStyle name="20% - Accent2 20 3 2 2 5" xfId="34870" xr:uid="{00000000-0005-0000-0000-0000CB0C0000}"/>
    <cellStyle name="20% - Accent2 20 3 2 3" xfId="18749" xr:uid="{00000000-0005-0000-0000-0000CC0C0000}"/>
    <cellStyle name="20% - Accent2 20 3 2 4" xfId="23224" xr:uid="{00000000-0005-0000-0000-0000CD0C0000}"/>
    <cellStyle name="20% - Accent2 20 3 2 5" xfId="27941" xr:uid="{00000000-0005-0000-0000-0000CE0C0000}"/>
    <cellStyle name="20% - Accent2 20 3 2 6" xfId="32654" xr:uid="{00000000-0005-0000-0000-0000CF0C0000}"/>
    <cellStyle name="20% - Accent2 20 3 3" xfId="13537" xr:uid="{00000000-0005-0000-0000-0000D00C0000}"/>
    <cellStyle name="20% - Accent2 20 3 3 2" xfId="19862" xr:uid="{00000000-0005-0000-0000-0000D10C0000}"/>
    <cellStyle name="20% - Accent2 20 3 3 3" xfId="24294" xr:uid="{00000000-0005-0000-0000-0000D20C0000}"/>
    <cellStyle name="20% - Accent2 20 3 3 4" xfId="29011" xr:uid="{00000000-0005-0000-0000-0000D30C0000}"/>
    <cellStyle name="20% - Accent2 20 3 3 5" xfId="33724" xr:uid="{00000000-0005-0000-0000-0000D40C0000}"/>
    <cellStyle name="20% - Accent2 20 3 4" xfId="14143" xr:uid="{00000000-0005-0000-0000-0000D50C0000}"/>
    <cellStyle name="20% - Accent2 20 3 5" xfId="14749" xr:uid="{00000000-0005-0000-0000-0000D60C0000}"/>
    <cellStyle name="20% - Accent2 20 3 6" xfId="15355" xr:uid="{00000000-0005-0000-0000-0000D70C0000}"/>
    <cellStyle name="20% - Accent2 20 3 7" xfId="17603" xr:uid="{00000000-0005-0000-0000-0000D80C0000}"/>
    <cellStyle name="20% - Accent2 20 3 8" xfId="22078" xr:uid="{00000000-0005-0000-0000-0000D90C0000}"/>
    <cellStyle name="20% - Accent2 20 3 9" xfId="26795" xr:uid="{00000000-0005-0000-0000-0000DA0C0000}"/>
    <cellStyle name="20% - Accent2 20 4" xfId="9401" xr:uid="{00000000-0005-0000-0000-0000DB0C0000}"/>
    <cellStyle name="20% - Accent2 20 4 2" xfId="16926" xr:uid="{00000000-0005-0000-0000-0000DC0C0000}"/>
    <cellStyle name="20% - Accent2 20 4 2 2" xfId="21388" xr:uid="{00000000-0005-0000-0000-0000DD0C0000}"/>
    <cellStyle name="20% - Accent2 20 4 2 2 2" xfId="25820" xr:uid="{00000000-0005-0000-0000-0000DE0C0000}"/>
    <cellStyle name="20% - Accent2 20 4 2 2 3" xfId="30537" xr:uid="{00000000-0005-0000-0000-0000DF0C0000}"/>
    <cellStyle name="20% - Accent2 20 4 2 2 4" xfId="35250" xr:uid="{00000000-0005-0000-0000-0000E00C0000}"/>
    <cellStyle name="20% - Accent2 20 4 2 3" xfId="19129" xr:uid="{00000000-0005-0000-0000-0000E10C0000}"/>
    <cellStyle name="20% - Accent2 20 4 2 4" xfId="23604" xr:uid="{00000000-0005-0000-0000-0000E20C0000}"/>
    <cellStyle name="20% - Accent2 20 4 2 5" xfId="28321" xr:uid="{00000000-0005-0000-0000-0000E30C0000}"/>
    <cellStyle name="20% - Accent2 20 4 2 6" xfId="33034" xr:uid="{00000000-0005-0000-0000-0000E40C0000}"/>
    <cellStyle name="20% - Accent2 20 4 3" xfId="15735" xr:uid="{00000000-0005-0000-0000-0000E50C0000}"/>
    <cellStyle name="20% - Accent2 20 4 3 2" xfId="20242" xr:uid="{00000000-0005-0000-0000-0000E60C0000}"/>
    <cellStyle name="20% - Accent2 20 4 3 3" xfId="24674" xr:uid="{00000000-0005-0000-0000-0000E70C0000}"/>
    <cellStyle name="20% - Accent2 20 4 3 4" xfId="29391" xr:uid="{00000000-0005-0000-0000-0000E80C0000}"/>
    <cellStyle name="20% - Accent2 20 4 3 5" xfId="34104" xr:uid="{00000000-0005-0000-0000-0000E90C0000}"/>
    <cellStyle name="20% - Accent2 20 4 4" xfId="17983" xr:uid="{00000000-0005-0000-0000-0000EA0C0000}"/>
    <cellStyle name="20% - Accent2 20 4 5" xfId="22458" xr:uid="{00000000-0005-0000-0000-0000EB0C0000}"/>
    <cellStyle name="20% - Accent2 20 4 6" xfId="27175" xr:uid="{00000000-0005-0000-0000-0000EC0C0000}"/>
    <cellStyle name="20% - Accent2 20 4 7" xfId="31888" xr:uid="{00000000-0005-0000-0000-0000ED0C0000}"/>
    <cellStyle name="20% - Accent2 20 5" xfId="9475" xr:uid="{00000000-0005-0000-0000-0000EE0C0000}"/>
    <cellStyle name="20% - Accent2 20 5 2" xfId="17138" xr:uid="{00000000-0005-0000-0000-0000EF0C0000}"/>
    <cellStyle name="20% - Accent2 20 5 2 2" xfId="21599" xr:uid="{00000000-0005-0000-0000-0000F00C0000}"/>
    <cellStyle name="20% - Accent2 20 5 2 2 2" xfId="26031" xr:uid="{00000000-0005-0000-0000-0000F10C0000}"/>
    <cellStyle name="20% - Accent2 20 5 2 2 3" xfId="30748" xr:uid="{00000000-0005-0000-0000-0000F20C0000}"/>
    <cellStyle name="20% - Accent2 20 5 2 2 4" xfId="35461" xr:uid="{00000000-0005-0000-0000-0000F30C0000}"/>
    <cellStyle name="20% - Accent2 20 5 2 3" xfId="19340" xr:uid="{00000000-0005-0000-0000-0000F40C0000}"/>
    <cellStyle name="20% - Accent2 20 5 2 4" xfId="23815" xr:uid="{00000000-0005-0000-0000-0000F50C0000}"/>
    <cellStyle name="20% - Accent2 20 5 2 5" xfId="28532" xr:uid="{00000000-0005-0000-0000-0000F60C0000}"/>
    <cellStyle name="20% - Accent2 20 5 2 6" xfId="33245" xr:uid="{00000000-0005-0000-0000-0000F70C0000}"/>
    <cellStyle name="20% - Accent2 20 5 3" xfId="15948" xr:uid="{00000000-0005-0000-0000-0000F80C0000}"/>
    <cellStyle name="20% - Accent2 20 5 3 2" xfId="20453" xr:uid="{00000000-0005-0000-0000-0000F90C0000}"/>
    <cellStyle name="20% - Accent2 20 5 3 3" xfId="24885" xr:uid="{00000000-0005-0000-0000-0000FA0C0000}"/>
    <cellStyle name="20% - Accent2 20 5 3 4" xfId="29602" xr:uid="{00000000-0005-0000-0000-0000FB0C0000}"/>
    <cellStyle name="20% - Accent2 20 5 3 5" xfId="34315" xr:uid="{00000000-0005-0000-0000-0000FC0C0000}"/>
    <cellStyle name="20% - Accent2 20 5 4" xfId="18194" xr:uid="{00000000-0005-0000-0000-0000FD0C0000}"/>
    <cellStyle name="20% - Accent2 20 5 5" xfId="22669" xr:uid="{00000000-0005-0000-0000-0000FE0C0000}"/>
    <cellStyle name="20% - Accent2 20 5 6" xfId="27386" xr:uid="{00000000-0005-0000-0000-0000FF0C0000}"/>
    <cellStyle name="20% - Accent2 20 5 7" xfId="32099" xr:uid="{00000000-0005-0000-0000-0000000D0000}"/>
    <cellStyle name="20% - Accent2 20 6" xfId="9546" xr:uid="{00000000-0005-0000-0000-0000010D0000}"/>
    <cellStyle name="20% - Accent2 20 6 2" xfId="16229" xr:uid="{00000000-0005-0000-0000-0000020D0000}"/>
    <cellStyle name="20% - Accent2 20 6 2 2" xfId="20692" xr:uid="{00000000-0005-0000-0000-0000030D0000}"/>
    <cellStyle name="20% - Accent2 20 6 2 3" xfId="25124" xr:uid="{00000000-0005-0000-0000-0000040D0000}"/>
    <cellStyle name="20% - Accent2 20 6 2 4" xfId="29841" xr:uid="{00000000-0005-0000-0000-0000050D0000}"/>
    <cellStyle name="20% - Accent2 20 6 2 5" xfId="34554" xr:uid="{00000000-0005-0000-0000-0000060D0000}"/>
    <cellStyle name="20% - Accent2 20 6 3" xfId="18433" xr:uid="{00000000-0005-0000-0000-0000070D0000}"/>
    <cellStyle name="20% - Accent2 20 6 4" xfId="22908" xr:uid="{00000000-0005-0000-0000-0000080D0000}"/>
    <cellStyle name="20% - Accent2 20 6 5" xfId="27625" xr:uid="{00000000-0005-0000-0000-0000090D0000}"/>
    <cellStyle name="20% - Accent2 20 6 6" xfId="32338" xr:uid="{00000000-0005-0000-0000-00000A0D0000}"/>
    <cellStyle name="20% - Accent2 20 7" xfId="9617" xr:uid="{00000000-0005-0000-0000-00000B0D0000}"/>
    <cellStyle name="20% - Accent2 20 7 2" xfId="19566" xr:uid="{00000000-0005-0000-0000-00000C0D0000}"/>
    <cellStyle name="20% - Accent2 20 7 3" xfId="23998" xr:uid="{00000000-0005-0000-0000-00000D0D0000}"/>
    <cellStyle name="20% - Accent2 20 7 4" xfId="28715" xr:uid="{00000000-0005-0000-0000-00000E0D0000}"/>
    <cellStyle name="20% - Accent2 20 7 5" xfId="33428" xr:uid="{00000000-0005-0000-0000-00000F0D0000}"/>
    <cellStyle name="20% - Accent2 20 8" xfId="9688" xr:uid="{00000000-0005-0000-0000-0000100D0000}"/>
    <cellStyle name="20% - Accent2 20 8 2" xfId="26302" xr:uid="{00000000-0005-0000-0000-0000110D0000}"/>
    <cellStyle name="20% - Accent2 20 8 3" xfId="31015" xr:uid="{00000000-0005-0000-0000-0000120D0000}"/>
    <cellStyle name="20% - Accent2 20 8 4" xfId="35728" xr:uid="{00000000-0005-0000-0000-0000130D0000}"/>
    <cellStyle name="20% - Accent2 20 9" xfId="9766" xr:uid="{00000000-0005-0000-0000-0000140D0000}"/>
    <cellStyle name="20% - Accent2 20 9 2" xfId="35995" xr:uid="{00000000-0005-0000-0000-0000150D0000}"/>
    <cellStyle name="20% - Accent2 21" xfId="9201" xr:uid="{00000000-0005-0000-0000-0000160D0000}"/>
    <cellStyle name="20% - Accent2 21 10" xfId="9851" xr:uid="{00000000-0005-0000-0000-0000170D0000}"/>
    <cellStyle name="20% - Accent2 21 10 2" xfId="36304" xr:uid="{00000000-0005-0000-0000-0000180D0000}"/>
    <cellStyle name="20% - Accent2 21 11" xfId="9922" xr:uid="{00000000-0005-0000-0000-0000190D0000}"/>
    <cellStyle name="20% - Accent2 21 12" xfId="9993" xr:uid="{00000000-0005-0000-0000-00001A0D0000}"/>
    <cellStyle name="20% - Accent2 21 13" xfId="10520" xr:uid="{00000000-0005-0000-0000-00001B0D0000}"/>
    <cellStyle name="20% - Accent2 21 14" xfId="10778" xr:uid="{00000000-0005-0000-0000-00001C0D0000}"/>
    <cellStyle name="20% - Accent2 21 15" xfId="11032" xr:uid="{00000000-0005-0000-0000-00001D0D0000}"/>
    <cellStyle name="20% - Accent2 21 16" xfId="11286" xr:uid="{00000000-0005-0000-0000-00001E0D0000}"/>
    <cellStyle name="20% - Accent2 21 17" xfId="11546" xr:uid="{00000000-0005-0000-0000-00001F0D0000}"/>
    <cellStyle name="20% - Accent2 21 18" xfId="11800" xr:uid="{00000000-0005-0000-0000-0000200D0000}"/>
    <cellStyle name="20% - Accent2 21 19" xfId="12078" xr:uid="{00000000-0005-0000-0000-0000210D0000}"/>
    <cellStyle name="20% - Accent2 21 2" xfId="9266" xr:uid="{00000000-0005-0000-0000-0000220D0000}"/>
    <cellStyle name="20% - Accent2 21 2 10" xfId="12490" xr:uid="{00000000-0005-0000-0000-0000230D0000}"/>
    <cellStyle name="20% - Accent2 21 2 11" xfId="12772" xr:uid="{00000000-0005-0000-0000-0000240D0000}"/>
    <cellStyle name="20% - Accent2 21 2 12" xfId="13395" xr:uid="{00000000-0005-0000-0000-0000250D0000}"/>
    <cellStyle name="20% - Accent2 21 2 13" xfId="14002" xr:uid="{00000000-0005-0000-0000-0000260D0000}"/>
    <cellStyle name="20% - Accent2 21 2 14" xfId="14608" xr:uid="{00000000-0005-0000-0000-0000270D0000}"/>
    <cellStyle name="20% - Accent2 21 2 15" xfId="15214" xr:uid="{00000000-0005-0000-0000-0000280D0000}"/>
    <cellStyle name="20% - Accent2 21 2 16" xfId="17462" xr:uid="{00000000-0005-0000-0000-0000290D0000}"/>
    <cellStyle name="20% - Accent2 21 2 17" xfId="21937" xr:uid="{00000000-0005-0000-0000-00002A0D0000}"/>
    <cellStyle name="20% - Accent2 21 2 18" xfId="26654" xr:uid="{00000000-0005-0000-0000-00002B0D0000}"/>
    <cellStyle name="20% - Accent2 21 2 19" xfId="31367" xr:uid="{00000000-0005-0000-0000-00002C0D0000}"/>
    <cellStyle name="20% - Accent2 21 2 2" xfId="10401" xr:uid="{00000000-0005-0000-0000-00002D0D0000}"/>
    <cellStyle name="20% - Accent2 21 2 2 10" xfId="31663" xr:uid="{00000000-0005-0000-0000-00002E0D0000}"/>
    <cellStyle name="20% - Accent2 21 2 2 2" xfId="13110" xr:uid="{00000000-0005-0000-0000-00002F0D0000}"/>
    <cellStyle name="20% - Accent2 21 2 2 2 2" xfId="16701" xr:uid="{00000000-0005-0000-0000-0000300D0000}"/>
    <cellStyle name="20% - Accent2 21 2 2 2 2 2" xfId="21163" xr:uid="{00000000-0005-0000-0000-0000310D0000}"/>
    <cellStyle name="20% - Accent2 21 2 2 2 2 3" xfId="25595" xr:uid="{00000000-0005-0000-0000-0000320D0000}"/>
    <cellStyle name="20% - Accent2 21 2 2 2 2 4" xfId="30312" xr:uid="{00000000-0005-0000-0000-0000330D0000}"/>
    <cellStyle name="20% - Accent2 21 2 2 2 2 5" xfId="35025" xr:uid="{00000000-0005-0000-0000-0000340D0000}"/>
    <cellStyle name="20% - Accent2 21 2 2 2 3" xfId="18904" xr:uid="{00000000-0005-0000-0000-0000350D0000}"/>
    <cellStyle name="20% - Accent2 21 2 2 2 4" xfId="23379" xr:uid="{00000000-0005-0000-0000-0000360D0000}"/>
    <cellStyle name="20% - Accent2 21 2 2 2 5" xfId="28096" xr:uid="{00000000-0005-0000-0000-0000370D0000}"/>
    <cellStyle name="20% - Accent2 21 2 2 2 6" xfId="32809" xr:uid="{00000000-0005-0000-0000-0000380D0000}"/>
    <cellStyle name="20% - Accent2 21 2 2 3" xfId="13692" xr:uid="{00000000-0005-0000-0000-0000390D0000}"/>
    <cellStyle name="20% - Accent2 21 2 2 3 2" xfId="20017" xr:uid="{00000000-0005-0000-0000-00003A0D0000}"/>
    <cellStyle name="20% - Accent2 21 2 2 3 3" xfId="24449" xr:uid="{00000000-0005-0000-0000-00003B0D0000}"/>
    <cellStyle name="20% - Accent2 21 2 2 3 4" xfId="29166" xr:uid="{00000000-0005-0000-0000-00003C0D0000}"/>
    <cellStyle name="20% - Accent2 21 2 2 3 5" xfId="33879" xr:uid="{00000000-0005-0000-0000-00003D0D0000}"/>
    <cellStyle name="20% - Accent2 21 2 2 4" xfId="14298" xr:uid="{00000000-0005-0000-0000-00003E0D0000}"/>
    <cellStyle name="20% - Accent2 21 2 2 5" xfId="14904" xr:uid="{00000000-0005-0000-0000-00003F0D0000}"/>
    <cellStyle name="20% - Accent2 21 2 2 6" xfId="15510" xr:uid="{00000000-0005-0000-0000-0000400D0000}"/>
    <cellStyle name="20% - Accent2 21 2 2 7" xfId="17758" xr:uid="{00000000-0005-0000-0000-0000410D0000}"/>
    <cellStyle name="20% - Accent2 21 2 2 8" xfId="22233" xr:uid="{00000000-0005-0000-0000-0000420D0000}"/>
    <cellStyle name="20% - Accent2 21 2 2 9" xfId="26950" xr:uid="{00000000-0005-0000-0000-0000430D0000}"/>
    <cellStyle name="20% - Accent2 21 2 3" xfId="10661" xr:uid="{00000000-0005-0000-0000-0000440D0000}"/>
    <cellStyle name="20% - Accent2 21 2 3 2" xfId="16483" xr:uid="{00000000-0005-0000-0000-0000450D0000}"/>
    <cellStyle name="20% - Accent2 21 2 3 2 2" xfId="20945" xr:uid="{00000000-0005-0000-0000-0000460D0000}"/>
    <cellStyle name="20% - Accent2 21 2 3 2 3" xfId="25377" xr:uid="{00000000-0005-0000-0000-0000470D0000}"/>
    <cellStyle name="20% - Accent2 21 2 3 2 4" xfId="30094" xr:uid="{00000000-0005-0000-0000-0000480D0000}"/>
    <cellStyle name="20% - Accent2 21 2 3 2 5" xfId="34807" xr:uid="{00000000-0005-0000-0000-0000490D0000}"/>
    <cellStyle name="20% - Accent2 21 2 3 3" xfId="18686" xr:uid="{00000000-0005-0000-0000-00004A0D0000}"/>
    <cellStyle name="20% - Accent2 21 2 3 4" xfId="23161" xr:uid="{00000000-0005-0000-0000-00004B0D0000}"/>
    <cellStyle name="20% - Accent2 21 2 3 5" xfId="27878" xr:uid="{00000000-0005-0000-0000-00004C0D0000}"/>
    <cellStyle name="20% - Accent2 21 2 3 6" xfId="32591" xr:uid="{00000000-0005-0000-0000-00004D0D0000}"/>
    <cellStyle name="20% - Accent2 21 2 4" xfId="10919" xr:uid="{00000000-0005-0000-0000-00004E0D0000}"/>
    <cellStyle name="20% - Accent2 21 2 4 2" xfId="19721" xr:uid="{00000000-0005-0000-0000-00004F0D0000}"/>
    <cellStyle name="20% - Accent2 21 2 4 3" xfId="24153" xr:uid="{00000000-0005-0000-0000-0000500D0000}"/>
    <cellStyle name="20% - Accent2 21 2 4 4" xfId="28870" xr:uid="{00000000-0005-0000-0000-0000510D0000}"/>
    <cellStyle name="20% - Accent2 21 2 4 5" xfId="33583" xr:uid="{00000000-0005-0000-0000-0000520D0000}"/>
    <cellStyle name="20% - Accent2 21 2 5" xfId="11173" xr:uid="{00000000-0005-0000-0000-0000530D0000}"/>
    <cellStyle name="20% - Accent2 21 2 6" xfId="11427" xr:uid="{00000000-0005-0000-0000-0000540D0000}"/>
    <cellStyle name="20% - Accent2 21 2 7" xfId="11687" xr:uid="{00000000-0005-0000-0000-0000550D0000}"/>
    <cellStyle name="20% - Accent2 21 2 8" xfId="11949" xr:uid="{00000000-0005-0000-0000-0000560D0000}"/>
    <cellStyle name="20% - Accent2 21 2 9" xfId="12219" xr:uid="{00000000-0005-0000-0000-0000570D0000}"/>
    <cellStyle name="20% - Accent2 21 20" xfId="12349" xr:uid="{00000000-0005-0000-0000-0000580D0000}"/>
    <cellStyle name="20% - Accent2 21 21" xfId="12631" xr:uid="{00000000-0005-0000-0000-0000590D0000}"/>
    <cellStyle name="20% - Accent2 21 22" xfId="13254" xr:uid="{00000000-0005-0000-0000-00005A0D0000}"/>
    <cellStyle name="20% - Accent2 21 23" xfId="13861" xr:uid="{00000000-0005-0000-0000-00005B0D0000}"/>
    <cellStyle name="20% - Accent2 21 24" xfId="14467" xr:uid="{00000000-0005-0000-0000-00005C0D0000}"/>
    <cellStyle name="20% - Accent2 21 25" xfId="15073" xr:uid="{00000000-0005-0000-0000-00005D0D0000}"/>
    <cellStyle name="20% - Accent2 21 26" xfId="17321" xr:uid="{00000000-0005-0000-0000-00005E0D0000}"/>
    <cellStyle name="20% - Accent2 21 27" xfId="21796" xr:uid="{00000000-0005-0000-0000-00005F0D0000}"/>
    <cellStyle name="20% - Accent2 21 28" xfId="26513" xr:uid="{00000000-0005-0000-0000-0000600D0000}"/>
    <cellStyle name="20% - Accent2 21 29" xfId="31226" xr:uid="{00000000-0005-0000-0000-0000610D0000}"/>
    <cellStyle name="20% - Accent2 21 3" xfId="9344" xr:uid="{00000000-0005-0000-0000-0000620D0000}"/>
    <cellStyle name="20% - Accent2 21 3 10" xfId="31522" xr:uid="{00000000-0005-0000-0000-0000630D0000}"/>
    <cellStyle name="20% - Accent2 21 3 2" xfId="12969" xr:uid="{00000000-0005-0000-0000-0000640D0000}"/>
    <cellStyle name="20% - Accent2 21 3 2 2" xfId="16560" xr:uid="{00000000-0005-0000-0000-0000650D0000}"/>
    <cellStyle name="20% - Accent2 21 3 2 2 2" xfId="21022" xr:uid="{00000000-0005-0000-0000-0000660D0000}"/>
    <cellStyle name="20% - Accent2 21 3 2 2 3" xfId="25454" xr:uid="{00000000-0005-0000-0000-0000670D0000}"/>
    <cellStyle name="20% - Accent2 21 3 2 2 4" xfId="30171" xr:uid="{00000000-0005-0000-0000-0000680D0000}"/>
    <cellStyle name="20% - Accent2 21 3 2 2 5" xfId="34884" xr:uid="{00000000-0005-0000-0000-0000690D0000}"/>
    <cellStyle name="20% - Accent2 21 3 2 3" xfId="18763" xr:uid="{00000000-0005-0000-0000-00006A0D0000}"/>
    <cellStyle name="20% - Accent2 21 3 2 4" xfId="23238" xr:uid="{00000000-0005-0000-0000-00006B0D0000}"/>
    <cellStyle name="20% - Accent2 21 3 2 5" xfId="27955" xr:uid="{00000000-0005-0000-0000-00006C0D0000}"/>
    <cellStyle name="20% - Accent2 21 3 2 6" xfId="32668" xr:uid="{00000000-0005-0000-0000-00006D0D0000}"/>
    <cellStyle name="20% - Accent2 21 3 3" xfId="13551" xr:uid="{00000000-0005-0000-0000-00006E0D0000}"/>
    <cellStyle name="20% - Accent2 21 3 3 2" xfId="19876" xr:uid="{00000000-0005-0000-0000-00006F0D0000}"/>
    <cellStyle name="20% - Accent2 21 3 3 3" xfId="24308" xr:uid="{00000000-0005-0000-0000-0000700D0000}"/>
    <cellStyle name="20% - Accent2 21 3 3 4" xfId="29025" xr:uid="{00000000-0005-0000-0000-0000710D0000}"/>
    <cellStyle name="20% - Accent2 21 3 3 5" xfId="33738" xr:uid="{00000000-0005-0000-0000-0000720D0000}"/>
    <cellStyle name="20% - Accent2 21 3 4" xfId="14157" xr:uid="{00000000-0005-0000-0000-0000730D0000}"/>
    <cellStyle name="20% - Accent2 21 3 5" xfId="14763" xr:uid="{00000000-0005-0000-0000-0000740D0000}"/>
    <cellStyle name="20% - Accent2 21 3 6" xfId="15369" xr:uid="{00000000-0005-0000-0000-0000750D0000}"/>
    <cellStyle name="20% - Accent2 21 3 7" xfId="17617" xr:uid="{00000000-0005-0000-0000-0000760D0000}"/>
    <cellStyle name="20% - Accent2 21 3 8" xfId="22092" xr:uid="{00000000-0005-0000-0000-0000770D0000}"/>
    <cellStyle name="20% - Accent2 21 3 9" xfId="26809" xr:uid="{00000000-0005-0000-0000-0000780D0000}"/>
    <cellStyle name="20% - Accent2 21 4" xfId="9415" xr:uid="{00000000-0005-0000-0000-0000790D0000}"/>
    <cellStyle name="20% - Accent2 21 4 2" xfId="16940" xr:uid="{00000000-0005-0000-0000-00007A0D0000}"/>
    <cellStyle name="20% - Accent2 21 4 2 2" xfId="21402" xr:uid="{00000000-0005-0000-0000-00007B0D0000}"/>
    <cellStyle name="20% - Accent2 21 4 2 2 2" xfId="25834" xr:uid="{00000000-0005-0000-0000-00007C0D0000}"/>
    <cellStyle name="20% - Accent2 21 4 2 2 3" xfId="30551" xr:uid="{00000000-0005-0000-0000-00007D0D0000}"/>
    <cellStyle name="20% - Accent2 21 4 2 2 4" xfId="35264" xr:uid="{00000000-0005-0000-0000-00007E0D0000}"/>
    <cellStyle name="20% - Accent2 21 4 2 3" xfId="19143" xr:uid="{00000000-0005-0000-0000-00007F0D0000}"/>
    <cellStyle name="20% - Accent2 21 4 2 4" xfId="23618" xr:uid="{00000000-0005-0000-0000-0000800D0000}"/>
    <cellStyle name="20% - Accent2 21 4 2 5" xfId="28335" xr:uid="{00000000-0005-0000-0000-0000810D0000}"/>
    <cellStyle name="20% - Accent2 21 4 2 6" xfId="33048" xr:uid="{00000000-0005-0000-0000-0000820D0000}"/>
    <cellStyle name="20% - Accent2 21 4 3" xfId="15749" xr:uid="{00000000-0005-0000-0000-0000830D0000}"/>
    <cellStyle name="20% - Accent2 21 4 3 2" xfId="20256" xr:uid="{00000000-0005-0000-0000-0000840D0000}"/>
    <cellStyle name="20% - Accent2 21 4 3 3" xfId="24688" xr:uid="{00000000-0005-0000-0000-0000850D0000}"/>
    <cellStyle name="20% - Accent2 21 4 3 4" xfId="29405" xr:uid="{00000000-0005-0000-0000-0000860D0000}"/>
    <cellStyle name="20% - Accent2 21 4 3 5" xfId="34118" xr:uid="{00000000-0005-0000-0000-0000870D0000}"/>
    <cellStyle name="20% - Accent2 21 4 4" xfId="17997" xr:uid="{00000000-0005-0000-0000-0000880D0000}"/>
    <cellStyle name="20% - Accent2 21 4 5" xfId="22472" xr:uid="{00000000-0005-0000-0000-0000890D0000}"/>
    <cellStyle name="20% - Accent2 21 4 6" xfId="27189" xr:uid="{00000000-0005-0000-0000-00008A0D0000}"/>
    <cellStyle name="20% - Accent2 21 4 7" xfId="31902" xr:uid="{00000000-0005-0000-0000-00008B0D0000}"/>
    <cellStyle name="20% - Accent2 21 5" xfId="9489" xr:uid="{00000000-0005-0000-0000-00008C0D0000}"/>
    <cellStyle name="20% - Accent2 21 5 2" xfId="17152" xr:uid="{00000000-0005-0000-0000-00008D0D0000}"/>
    <cellStyle name="20% - Accent2 21 5 2 2" xfId="21613" xr:uid="{00000000-0005-0000-0000-00008E0D0000}"/>
    <cellStyle name="20% - Accent2 21 5 2 2 2" xfId="26045" xr:uid="{00000000-0005-0000-0000-00008F0D0000}"/>
    <cellStyle name="20% - Accent2 21 5 2 2 3" xfId="30762" xr:uid="{00000000-0005-0000-0000-0000900D0000}"/>
    <cellStyle name="20% - Accent2 21 5 2 2 4" xfId="35475" xr:uid="{00000000-0005-0000-0000-0000910D0000}"/>
    <cellStyle name="20% - Accent2 21 5 2 3" xfId="19354" xr:uid="{00000000-0005-0000-0000-0000920D0000}"/>
    <cellStyle name="20% - Accent2 21 5 2 4" xfId="23829" xr:uid="{00000000-0005-0000-0000-0000930D0000}"/>
    <cellStyle name="20% - Accent2 21 5 2 5" xfId="28546" xr:uid="{00000000-0005-0000-0000-0000940D0000}"/>
    <cellStyle name="20% - Accent2 21 5 2 6" xfId="33259" xr:uid="{00000000-0005-0000-0000-0000950D0000}"/>
    <cellStyle name="20% - Accent2 21 5 3" xfId="15962" xr:uid="{00000000-0005-0000-0000-0000960D0000}"/>
    <cellStyle name="20% - Accent2 21 5 3 2" xfId="20467" xr:uid="{00000000-0005-0000-0000-0000970D0000}"/>
    <cellStyle name="20% - Accent2 21 5 3 3" xfId="24899" xr:uid="{00000000-0005-0000-0000-0000980D0000}"/>
    <cellStyle name="20% - Accent2 21 5 3 4" xfId="29616" xr:uid="{00000000-0005-0000-0000-0000990D0000}"/>
    <cellStyle name="20% - Accent2 21 5 3 5" xfId="34329" xr:uid="{00000000-0005-0000-0000-00009A0D0000}"/>
    <cellStyle name="20% - Accent2 21 5 4" xfId="18208" xr:uid="{00000000-0005-0000-0000-00009B0D0000}"/>
    <cellStyle name="20% - Accent2 21 5 5" xfId="22683" xr:uid="{00000000-0005-0000-0000-00009C0D0000}"/>
    <cellStyle name="20% - Accent2 21 5 6" xfId="27400" xr:uid="{00000000-0005-0000-0000-00009D0D0000}"/>
    <cellStyle name="20% - Accent2 21 5 7" xfId="32113" xr:uid="{00000000-0005-0000-0000-00009E0D0000}"/>
    <cellStyle name="20% - Accent2 21 6" xfId="9560" xr:uid="{00000000-0005-0000-0000-00009F0D0000}"/>
    <cellStyle name="20% - Accent2 21 6 2" xfId="16243" xr:uid="{00000000-0005-0000-0000-0000A00D0000}"/>
    <cellStyle name="20% - Accent2 21 6 2 2" xfId="20706" xr:uid="{00000000-0005-0000-0000-0000A10D0000}"/>
    <cellStyle name="20% - Accent2 21 6 2 3" xfId="25138" xr:uid="{00000000-0005-0000-0000-0000A20D0000}"/>
    <cellStyle name="20% - Accent2 21 6 2 4" xfId="29855" xr:uid="{00000000-0005-0000-0000-0000A30D0000}"/>
    <cellStyle name="20% - Accent2 21 6 2 5" xfId="34568" xr:uid="{00000000-0005-0000-0000-0000A40D0000}"/>
    <cellStyle name="20% - Accent2 21 6 3" xfId="18447" xr:uid="{00000000-0005-0000-0000-0000A50D0000}"/>
    <cellStyle name="20% - Accent2 21 6 4" xfId="22922" xr:uid="{00000000-0005-0000-0000-0000A60D0000}"/>
    <cellStyle name="20% - Accent2 21 6 5" xfId="27639" xr:uid="{00000000-0005-0000-0000-0000A70D0000}"/>
    <cellStyle name="20% - Accent2 21 6 6" xfId="32352" xr:uid="{00000000-0005-0000-0000-0000A80D0000}"/>
    <cellStyle name="20% - Accent2 21 7" xfId="9631" xr:uid="{00000000-0005-0000-0000-0000A90D0000}"/>
    <cellStyle name="20% - Accent2 21 7 2" xfId="19580" xr:uid="{00000000-0005-0000-0000-0000AA0D0000}"/>
    <cellStyle name="20% - Accent2 21 7 3" xfId="24012" xr:uid="{00000000-0005-0000-0000-0000AB0D0000}"/>
    <cellStyle name="20% - Accent2 21 7 4" xfId="28729" xr:uid="{00000000-0005-0000-0000-0000AC0D0000}"/>
    <cellStyle name="20% - Accent2 21 7 5" xfId="33442" xr:uid="{00000000-0005-0000-0000-0000AD0D0000}"/>
    <cellStyle name="20% - Accent2 21 8" xfId="9702" xr:uid="{00000000-0005-0000-0000-0000AE0D0000}"/>
    <cellStyle name="20% - Accent2 21 8 2" xfId="26316" xr:uid="{00000000-0005-0000-0000-0000AF0D0000}"/>
    <cellStyle name="20% - Accent2 21 8 3" xfId="31029" xr:uid="{00000000-0005-0000-0000-0000B00D0000}"/>
    <cellStyle name="20% - Accent2 21 8 4" xfId="35742" xr:uid="{00000000-0005-0000-0000-0000B10D0000}"/>
    <cellStyle name="20% - Accent2 21 9" xfId="9780" xr:uid="{00000000-0005-0000-0000-0000B20D0000}"/>
    <cellStyle name="20% - Accent2 21 9 2" xfId="36009" xr:uid="{00000000-0005-0000-0000-0000B30D0000}"/>
    <cellStyle name="20% - Accent2 22" xfId="9288" xr:uid="{00000000-0005-0000-0000-0000B40D0000}"/>
    <cellStyle name="20% - Accent2 22 10" xfId="9937" xr:uid="{00000000-0005-0000-0000-0000B50D0000}"/>
    <cellStyle name="20% - Accent2 22 10 2" xfId="36319" xr:uid="{00000000-0005-0000-0000-0000B60D0000}"/>
    <cellStyle name="20% - Accent2 22 11" xfId="10008" xr:uid="{00000000-0005-0000-0000-0000B70D0000}"/>
    <cellStyle name="20% - Accent2 22 12" xfId="10535" xr:uid="{00000000-0005-0000-0000-0000B80D0000}"/>
    <cellStyle name="20% - Accent2 22 13" xfId="10793" xr:uid="{00000000-0005-0000-0000-0000B90D0000}"/>
    <cellStyle name="20% - Accent2 22 14" xfId="11047" xr:uid="{00000000-0005-0000-0000-0000BA0D0000}"/>
    <cellStyle name="20% - Accent2 22 15" xfId="11301" xr:uid="{00000000-0005-0000-0000-0000BB0D0000}"/>
    <cellStyle name="20% - Accent2 22 16" xfId="11561" xr:uid="{00000000-0005-0000-0000-0000BC0D0000}"/>
    <cellStyle name="20% - Accent2 22 17" xfId="11815" xr:uid="{00000000-0005-0000-0000-0000BD0D0000}"/>
    <cellStyle name="20% - Accent2 22 18" xfId="12093" xr:uid="{00000000-0005-0000-0000-0000BE0D0000}"/>
    <cellStyle name="20% - Accent2 22 19" xfId="12364" xr:uid="{00000000-0005-0000-0000-0000BF0D0000}"/>
    <cellStyle name="20% - Accent2 22 2" xfId="9359" xr:uid="{00000000-0005-0000-0000-0000C00D0000}"/>
    <cellStyle name="20% - Accent2 22 2 10" xfId="12505" xr:uid="{00000000-0005-0000-0000-0000C10D0000}"/>
    <cellStyle name="20% - Accent2 22 2 11" xfId="12787" xr:uid="{00000000-0005-0000-0000-0000C20D0000}"/>
    <cellStyle name="20% - Accent2 22 2 12" xfId="13410" xr:uid="{00000000-0005-0000-0000-0000C30D0000}"/>
    <cellStyle name="20% - Accent2 22 2 13" xfId="14017" xr:uid="{00000000-0005-0000-0000-0000C40D0000}"/>
    <cellStyle name="20% - Accent2 22 2 14" xfId="14623" xr:uid="{00000000-0005-0000-0000-0000C50D0000}"/>
    <cellStyle name="20% - Accent2 22 2 15" xfId="15229" xr:uid="{00000000-0005-0000-0000-0000C60D0000}"/>
    <cellStyle name="20% - Accent2 22 2 16" xfId="17477" xr:uid="{00000000-0005-0000-0000-0000C70D0000}"/>
    <cellStyle name="20% - Accent2 22 2 17" xfId="21952" xr:uid="{00000000-0005-0000-0000-0000C80D0000}"/>
    <cellStyle name="20% - Accent2 22 2 18" xfId="26669" xr:uid="{00000000-0005-0000-0000-0000C90D0000}"/>
    <cellStyle name="20% - Accent2 22 2 19" xfId="31382" xr:uid="{00000000-0005-0000-0000-0000CA0D0000}"/>
    <cellStyle name="20% - Accent2 22 2 2" xfId="10416" xr:uid="{00000000-0005-0000-0000-0000CB0D0000}"/>
    <cellStyle name="20% - Accent2 22 2 2 10" xfId="31678" xr:uid="{00000000-0005-0000-0000-0000CC0D0000}"/>
    <cellStyle name="20% - Accent2 22 2 2 2" xfId="13125" xr:uid="{00000000-0005-0000-0000-0000CD0D0000}"/>
    <cellStyle name="20% - Accent2 22 2 2 2 2" xfId="16716" xr:uid="{00000000-0005-0000-0000-0000CE0D0000}"/>
    <cellStyle name="20% - Accent2 22 2 2 2 2 2" xfId="21178" xr:uid="{00000000-0005-0000-0000-0000CF0D0000}"/>
    <cellStyle name="20% - Accent2 22 2 2 2 2 3" xfId="25610" xr:uid="{00000000-0005-0000-0000-0000D00D0000}"/>
    <cellStyle name="20% - Accent2 22 2 2 2 2 4" xfId="30327" xr:uid="{00000000-0005-0000-0000-0000D10D0000}"/>
    <cellStyle name="20% - Accent2 22 2 2 2 2 5" xfId="35040" xr:uid="{00000000-0005-0000-0000-0000D20D0000}"/>
    <cellStyle name="20% - Accent2 22 2 2 2 3" xfId="18919" xr:uid="{00000000-0005-0000-0000-0000D30D0000}"/>
    <cellStyle name="20% - Accent2 22 2 2 2 4" xfId="23394" xr:uid="{00000000-0005-0000-0000-0000D40D0000}"/>
    <cellStyle name="20% - Accent2 22 2 2 2 5" xfId="28111" xr:uid="{00000000-0005-0000-0000-0000D50D0000}"/>
    <cellStyle name="20% - Accent2 22 2 2 2 6" xfId="32824" xr:uid="{00000000-0005-0000-0000-0000D60D0000}"/>
    <cellStyle name="20% - Accent2 22 2 2 3" xfId="13707" xr:uid="{00000000-0005-0000-0000-0000D70D0000}"/>
    <cellStyle name="20% - Accent2 22 2 2 3 2" xfId="20032" xr:uid="{00000000-0005-0000-0000-0000D80D0000}"/>
    <cellStyle name="20% - Accent2 22 2 2 3 3" xfId="24464" xr:uid="{00000000-0005-0000-0000-0000D90D0000}"/>
    <cellStyle name="20% - Accent2 22 2 2 3 4" xfId="29181" xr:uid="{00000000-0005-0000-0000-0000DA0D0000}"/>
    <cellStyle name="20% - Accent2 22 2 2 3 5" xfId="33894" xr:uid="{00000000-0005-0000-0000-0000DB0D0000}"/>
    <cellStyle name="20% - Accent2 22 2 2 4" xfId="14313" xr:uid="{00000000-0005-0000-0000-0000DC0D0000}"/>
    <cellStyle name="20% - Accent2 22 2 2 5" xfId="14919" xr:uid="{00000000-0005-0000-0000-0000DD0D0000}"/>
    <cellStyle name="20% - Accent2 22 2 2 6" xfId="15525" xr:uid="{00000000-0005-0000-0000-0000DE0D0000}"/>
    <cellStyle name="20% - Accent2 22 2 2 7" xfId="17773" xr:uid="{00000000-0005-0000-0000-0000DF0D0000}"/>
    <cellStyle name="20% - Accent2 22 2 2 8" xfId="22248" xr:uid="{00000000-0005-0000-0000-0000E00D0000}"/>
    <cellStyle name="20% - Accent2 22 2 2 9" xfId="26965" xr:uid="{00000000-0005-0000-0000-0000E10D0000}"/>
    <cellStyle name="20% - Accent2 22 2 3" xfId="10676" xr:uid="{00000000-0005-0000-0000-0000E20D0000}"/>
    <cellStyle name="20% - Accent2 22 2 3 2" xfId="16498" xr:uid="{00000000-0005-0000-0000-0000E30D0000}"/>
    <cellStyle name="20% - Accent2 22 2 3 2 2" xfId="20960" xr:uid="{00000000-0005-0000-0000-0000E40D0000}"/>
    <cellStyle name="20% - Accent2 22 2 3 2 3" xfId="25392" xr:uid="{00000000-0005-0000-0000-0000E50D0000}"/>
    <cellStyle name="20% - Accent2 22 2 3 2 4" xfId="30109" xr:uid="{00000000-0005-0000-0000-0000E60D0000}"/>
    <cellStyle name="20% - Accent2 22 2 3 2 5" xfId="34822" xr:uid="{00000000-0005-0000-0000-0000E70D0000}"/>
    <cellStyle name="20% - Accent2 22 2 3 3" xfId="18701" xr:uid="{00000000-0005-0000-0000-0000E80D0000}"/>
    <cellStyle name="20% - Accent2 22 2 3 4" xfId="23176" xr:uid="{00000000-0005-0000-0000-0000E90D0000}"/>
    <cellStyle name="20% - Accent2 22 2 3 5" xfId="27893" xr:uid="{00000000-0005-0000-0000-0000EA0D0000}"/>
    <cellStyle name="20% - Accent2 22 2 3 6" xfId="32606" xr:uid="{00000000-0005-0000-0000-0000EB0D0000}"/>
    <cellStyle name="20% - Accent2 22 2 4" xfId="10934" xr:uid="{00000000-0005-0000-0000-0000EC0D0000}"/>
    <cellStyle name="20% - Accent2 22 2 4 2" xfId="19736" xr:uid="{00000000-0005-0000-0000-0000ED0D0000}"/>
    <cellStyle name="20% - Accent2 22 2 4 3" xfId="24168" xr:uid="{00000000-0005-0000-0000-0000EE0D0000}"/>
    <cellStyle name="20% - Accent2 22 2 4 4" xfId="28885" xr:uid="{00000000-0005-0000-0000-0000EF0D0000}"/>
    <cellStyle name="20% - Accent2 22 2 4 5" xfId="33598" xr:uid="{00000000-0005-0000-0000-0000F00D0000}"/>
    <cellStyle name="20% - Accent2 22 2 5" xfId="11188" xr:uid="{00000000-0005-0000-0000-0000F10D0000}"/>
    <cellStyle name="20% - Accent2 22 2 6" xfId="11442" xr:uid="{00000000-0005-0000-0000-0000F20D0000}"/>
    <cellStyle name="20% - Accent2 22 2 7" xfId="11702" xr:uid="{00000000-0005-0000-0000-0000F30D0000}"/>
    <cellStyle name="20% - Accent2 22 2 8" xfId="11964" xr:uid="{00000000-0005-0000-0000-0000F40D0000}"/>
    <cellStyle name="20% - Accent2 22 2 9" xfId="12234" xr:uid="{00000000-0005-0000-0000-0000F50D0000}"/>
    <cellStyle name="20% - Accent2 22 20" xfId="12646" xr:uid="{00000000-0005-0000-0000-0000F60D0000}"/>
    <cellStyle name="20% - Accent2 22 21" xfId="13269" xr:uid="{00000000-0005-0000-0000-0000F70D0000}"/>
    <cellStyle name="20% - Accent2 22 22" xfId="13876" xr:uid="{00000000-0005-0000-0000-0000F80D0000}"/>
    <cellStyle name="20% - Accent2 22 23" xfId="14482" xr:uid="{00000000-0005-0000-0000-0000F90D0000}"/>
    <cellStyle name="20% - Accent2 22 24" xfId="15088" xr:uid="{00000000-0005-0000-0000-0000FA0D0000}"/>
    <cellStyle name="20% - Accent2 22 25" xfId="17336" xr:uid="{00000000-0005-0000-0000-0000FB0D0000}"/>
    <cellStyle name="20% - Accent2 22 26" xfId="21811" xr:uid="{00000000-0005-0000-0000-0000FC0D0000}"/>
    <cellStyle name="20% - Accent2 22 27" xfId="26528" xr:uid="{00000000-0005-0000-0000-0000FD0D0000}"/>
    <cellStyle name="20% - Accent2 22 28" xfId="31241" xr:uid="{00000000-0005-0000-0000-0000FE0D0000}"/>
    <cellStyle name="20% - Accent2 22 3" xfId="9433" xr:uid="{00000000-0005-0000-0000-0000FF0D0000}"/>
    <cellStyle name="20% - Accent2 22 3 10" xfId="31537" xr:uid="{00000000-0005-0000-0000-0000000E0000}"/>
    <cellStyle name="20% - Accent2 22 3 2" xfId="12984" xr:uid="{00000000-0005-0000-0000-0000010E0000}"/>
    <cellStyle name="20% - Accent2 22 3 2 2" xfId="16575" xr:uid="{00000000-0005-0000-0000-0000020E0000}"/>
    <cellStyle name="20% - Accent2 22 3 2 2 2" xfId="21037" xr:uid="{00000000-0005-0000-0000-0000030E0000}"/>
    <cellStyle name="20% - Accent2 22 3 2 2 3" xfId="25469" xr:uid="{00000000-0005-0000-0000-0000040E0000}"/>
    <cellStyle name="20% - Accent2 22 3 2 2 4" xfId="30186" xr:uid="{00000000-0005-0000-0000-0000050E0000}"/>
    <cellStyle name="20% - Accent2 22 3 2 2 5" xfId="34899" xr:uid="{00000000-0005-0000-0000-0000060E0000}"/>
    <cellStyle name="20% - Accent2 22 3 2 3" xfId="18778" xr:uid="{00000000-0005-0000-0000-0000070E0000}"/>
    <cellStyle name="20% - Accent2 22 3 2 4" xfId="23253" xr:uid="{00000000-0005-0000-0000-0000080E0000}"/>
    <cellStyle name="20% - Accent2 22 3 2 5" xfId="27970" xr:uid="{00000000-0005-0000-0000-0000090E0000}"/>
    <cellStyle name="20% - Accent2 22 3 2 6" xfId="32683" xr:uid="{00000000-0005-0000-0000-00000A0E0000}"/>
    <cellStyle name="20% - Accent2 22 3 3" xfId="13566" xr:uid="{00000000-0005-0000-0000-00000B0E0000}"/>
    <cellStyle name="20% - Accent2 22 3 3 2" xfId="19891" xr:uid="{00000000-0005-0000-0000-00000C0E0000}"/>
    <cellStyle name="20% - Accent2 22 3 3 3" xfId="24323" xr:uid="{00000000-0005-0000-0000-00000D0E0000}"/>
    <cellStyle name="20% - Accent2 22 3 3 4" xfId="29040" xr:uid="{00000000-0005-0000-0000-00000E0E0000}"/>
    <cellStyle name="20% - Accent2 22 3 3 5" xfId="33753" xr:uid="{00000000-0005-0000-0000-00000F0E0000}"/>
    <cellStyle name="20% - Accent2 22 3 4" xfId="14172" xr:uid="{00000000-0005-0000-0000-0000100E0000}"/>
    <cellStyle name="20% - Accent2 22 3 5" xfId="14778" xr:uid="{00000000-0005-0000-0000-0000110E0000}"/>
    <cellStyle name="20% - Accent2 22 3 6" xfId="15384" xr:uid="{00000000-0005-0000-0000-0000120E0000}"/>
    <cellStyle name="20% - Accent2 22 3 7" xfId="17632" xr:uid="{00000000-0005-0000-0000-0000130E0000}"/>
    <cellStyle name="20% - Accent2 22 3 8" xfId="22107" xr:uid="{00000000-0005-0000-0000-0000140E0000}"/>
    <cellStyle name="20% - Accent2 22 3 9" xfId="26824" xr:uid="{00000000-0005-0000-0000-0000150E0000}"/>
    <cellStyle name="20% - Accent2 22 4" xfId="9504" xr:uid="{00000000-0005-0000-0000-0000160E0000}"/>
    <cellStyle name="20% - Accent2 22 4 2" xfId="16955" xr:uid="{00000000-0005-0000-0000-0000170E0000}"/>
    <cellStyle name="20% - Accent2 22 4 2 2" xfId="21417" xr:uid="{00000000-0005-0000-0000-0000180E0000}"/>
    <cellStyle name="20% - Accent2 22 4 2 2 2" xfId="25849" xr:uid="{00000000-0005-0000-0000-0000190E0000}"/>
    <cellStyle name="20% - Accent2 22 4 2 2 3" xfId="30566" xr:uid="{00000000-0005-0000-0000-00001A0E0000}"/>
    <cellStyle name="20% - Accent2 22 4 2 2 4" xfId="35279" xr:uid="{00000000-0005-0000-0000-00001B0E0000}"/>
    <cellStyle name="20% - Accent2 22 4 2 3" xfId="19158" xr:uid="{00000000-0005-0000-0000-00001C0E0000}"/>
    <cellStyle name="20% - Accent2 22 4 2 4" xfId="23633" xr:uid="{00000000-0005-0000-0000-00001D0E0000}"/>
    <cellStyle name="20% - Accent2 22 4 2 5" xfId="28350" xr:uid="{00000000-0005-0000-0000-00001E0E0000}"/>
    <cellStyle name="20% - Accent2 22 4 2 6" xfId="33063" xr:uid="{00000000-0005-0000-0000-00001F0E0000}"/>
    <cellStyle name="20% - Accent2 22 4 3" xfId="15764" xr:uid="{00000000-0005-0000-0000-0000200E0000}"/>
    <cellStyle name="20% - Accent2 22 4 3 2" xfId="20271" xr:uid="{00000000-0005-0000-0000-0000210E0000}"/>
    <cellStyle name="20% - Accent2 22 4 3 3" xfId="24703" xr:uid="{00000000-0005-0000-0000-0000220E0000}"/>
    <cellStyle name="20% - Accent2 22 4 3 4" xfId="29420" xr:uid="{00000000-0005-0000-0000-0000230E0000}"/>
    <cellStyle name="20% - Accent2 22 4 3 5" xfId="34133" xr:uid="{00000000-0005-0000-0000-0000240E0000}"/>
    <cellStyle name="20% - Accent2 22 4 4" xfId="18012" xr:uid="{00000000-0005-0000-0000-0000250E0000}"/>
    <cellStyle name="20% - Accent2 22 4 5" xfId="22487" xr:uid="{00000000-0005-0000-0000-0000260E0000}"/>
    <cellStyle name="20% - Accent2 22 4 6" xfId="27204" xr:uid="{00000000-0005-0000-0000-0000270E0000}"/>
    <cellStyle name="20% - Accent2 22 4 7" xfId="31917" xr:uid="{00000000-0005-0000-0000-0000280E0000}"/>
    <cellStyle name="20% - Accent2 22 5" xfId="9575" xr:uid="{00000000-0005-0000-0000-0000290E0000}"/>
    <cellStyle name="20% - Accent2 22 5 2" xfId="17167" xr:uid="{00000000-0005-0000-0000-00002A0E0000}"/>
    <cellStyle name="20% - Accent2 22 5 2 2" xfId="21628" xr:uid="{00000000-0005-0000-0000-00002B0E0000}"/>
    <cellStyle name="20% - Accent2 22 5 2 2 2" xfId="26060" xr:uid="{00000000-0005-0000-0000-00002C0E0000}"/>
    <cellStyle name="20% - Accent2 22 5 2 2 3" xfId="30777" xr:uid="{00000000-0005-0000-0000-00002D0E0000}"/>
    <cellStyle name="20% - Accent2 22 5 2 2 4" xfId="35490" xr:uid="{00000000-0005-0000-0000-00002E0E0000}"/>
    <cellStyle name="20% - Accent2 22 5 2 3" xfId="19369" xr:uid="{00000000-0005-0000-0000-00002F0E0000}"/>
    <cellStyle name="20% - Accent2 22 5 2 4" xfId="23844" xr:uid="{00000000-0005-0000-0000-0000300E0000}"/>
    <cellStyle name="20% - Accent2 22 5 2 5" xfId="28561" xr:uid="{00000000-0005-0000-0000-0000310E0000}"/>
    <cellStyle name="20% - Accent2 22 5 2 6" xfId="33274" xr:uid="{00000000-0005-0000-0000-0000320E0000}"/>
    <cellStyle name="20% - Accent2 22 5 3" xfId="15977" xr:uid="{00000000-0005-0000-0000-0000330E0000}"/>
    <cellStyle name="20% - Accent2 22 5 3 2" xfId="20482" xr:uid="{00000000-0005-0000-0000-0000340E0000}"/>
    <cellStyle name="20% - Accent2 22 5 3 3" xfId="24914" xr:uid="{00000000-0005-0000-0000-0000350E0000}"/>
    <cellStyle name="20% - Accent2 22 5 3 4" xfId="29631" xr:uid="{00000000-0005-0000-0000-0000360E0000}"/>
    <cellStyle name="20% - Accent2 22 5 3 5" xfId="34344" xr:uid="{00000000-0005-0000-0000-0000370E0000}"/>
    <cellStyle name="20% - Accent2 22 5 4" xfId="18223" xr:uid="{00000000-0005-0000-0000-0000380E0000}"/>
    <cellStyle name="20% - Accent2 22 5 5" xfId="22698" xr:uid="{00000000-0005-0000-0000-0000390E0000}"/>
    <cellStyle name="20% - Accent2 22 5 6" xfId="27415" xr:uid="{00000000-0005-0000-0000-00003A0E0000}"/>
    <cellStyle name="20% - Accent2 22 5 7" xfId="32128" xr:uid="{00000000-0005-0000-0000-00003B0E0000}"/>
    <cellStyle name="20% - Accent2 22 6" xfId="9646" xr:uid="{00000000-0005-0000-0000-00003C0E0000}"/>
    <cellStyle name="20% - Accent2 22 6 2" xfId="16258" xr:uid="{00000000-0005-0000-0000-00003D0E0000}"/>
    <cellStyle name="20% - Accent2 22 6 2 2" xfId="20721" xr:uid="{00000000-0005-0000-0000-00003E0E0000}"/>
    <cellStyle name="20% - Accent2 22 6 2 3" xfId="25153" xr:uid="{00000000-0005-0000-0000-00003F0E0000}"/>
    <cellStyle name="20% - Accent2 22 6 2 4" xfId="29870" xr:uid="{00000000-0005-0000-0000-0000400E0000}"/>
    <cellStyle name="20% - Accent2 22 6 2 5" xfId="34583" xr:uid="{00000000-0005-0000-0000-0000410E0000}"/>
    <cellStyle name="20% - Accent2 22 6 3" xfId="18462" xr:uid="{00000000-0005-0000-0000-0000420E0000}"/>
    <cellStyle name="20% - Accent2 22 6 4" xfId="22937" xr:uid="{00000000-0005-0000-0000-0000430E0000}"/>
    <cellStyle name="20% - Accent2 22 6 5" xfId="27654" xr:uid="{00000000-0005-0000-0000-0000440E0000}"/>
    <cellStyle name="20% - Accent2 22 6 6" xfId="32367" xr:uid="{00000000-0005-0000-0000-0000450E0000}"/>
    <cellStyle name="20% - Accent2 22 7" xfId="9717" xr:uid="{00000000-0005-0000-0000-0000460E0000}"/>
    <cellStyle name="20% - Accent2 22 7 2" xfId="19595" xr:uid="{00000000-0005-0000-0000-0000470E0000}"/>
    <cellStyle name="20% - Accent2 22 7 3" xfId="24027" xr:uid="{00000000-0005-0000-0000-0000480E0000}"/>
    <cellStyle name="20% - Accent2 22 7 4" xfId="28744" xr:uid="{00000000-0005-0000-0000-0000490E0000}"/>
    <cellStyle name="20% - Accent2 22 7 5" xfId="33457" xr:uid="{00000000-0005-0000-0000-00004A0E0000}"/>
    <cellStyle name="20% - Accent2 22 8" xfId="9795" xr:uid="{00000000-0005-0000-0000-00004B0E0000}"/>
    <cellStyle name="20% - Accent2 22 8 2" xfId="26331" xr:uid="{00000000-0005-0000-0000-00004C0E0000}"/>
    <cellStyle name="20% - Accent2 22 8 3" xfId="31044" xr:uid="{00000000-0005-0000-0000-00004D0E0000}"/>
    <cellStyle name="20% - Accent2 22 8 4" xfId="35757" xr:uid="{00000000-0005-0000-0000-00004E0E0000}"/>
    <cellStyle name="20% - Accent2 22 9" xfId="9866" xr:uid="{00000000-0005-0000-0000-00004F0E0000}"/>
    <cellStyle name="20% - Accent2 22 9 2" xfId="36024" xr:uid="{00000000-0005-0000-0000-0000500E0000}"/>
    <cellStyle name="20% - Accent2 23" xfId="10098" xr:uid="{00000000-0005-0000-0000-0000510E0000}"/>
    <cellStyle name="20% - Accent2 24" xfId="10430" xr:uid="{00000000-0005-0000-0000-0000520E0000}"/>
    <cellStyle name="20% - Accent2 24 10" xfId="12801" xr:uid="{00000000-0005-0000-0000-0000530E0000}"/>
    <cellStyle name="20% - Accent2 24 11" xfId="13424" xr:uid="{00000000-0005-0000-0000-0000540E0000}"/>
    <cellStyle name="20% - Accent2 24 12" xfId="14031" xr:uid="{00000000-0005-0000-0000-0000550E0000}"/>
    <cellStyle name="20% - Accent2 24 13" xfId="14637" xr:uid="{00000000-0005-0000-0000-0000560E0000}"/>
    <cellStyle name="20% - Accent2 24 14" xfId="15243" xr:uid="{00000000-0005-0000-0000-0000570E0000}"/>
    <cellStyle name="20% - Accent2 24 15" xfId="17491" xr:uid="{00000000-0005-0000-0000-0000580E0000}"/>
    <cellStyle name="20% - Accent2 24 16" xfId="21966" xr:uid="{00000000-0005-0000-0000-0000590E0000}"/>
    <cellStyle name="20% - Accent2 24 17" xfId="26683" xr:uid="{00000000-0005-0000-0000-00005A0E0000}"/>
    <cellStyle name="20% - Accent2 24 18" xfId="31396" xr:uid="{00000000-0005-0000-0000-00005B0E0000}"/>
    <cellStyle name="20% - Accent2 24 2" xfId="10690" xr:uid="{00000000-0005-0000-0000-00005C0E0000}"/>
    <cellStyle name="20% - Accent2 24 2 10" xfId="31692" xr:uid="{00000000-0005-0000-0000-00005D0E0000}"/>
    <cellStyle name="20% - Accent2 24 2 2" xfId="13139" xr:uid="{00000000-0005-0000-0000-00005E0E0000}"/>
    <cellStyle name="20% - Accent2 24 2 2 2" xfId="16730" xr:uid="{00000000-0005-0000-0000-00005F0E0000}"/>
    <cellStyle name="20% - Accent2 24 2 2 2 2" xfId="21192" xr:uid="{00000000-0005-0000-0000-0000600E0000}"/>
    <cellStyle name="20% - Accent2 24 2 2 2 3" xfId="25624" xr:uid="{00000000-0005-0000-0000-0000610E0000}"/>
    <cellStyle name="20% - Accent2 24 2 2 2 4" xfId="30341" xr:uid="{00000000-0005-0000-0000-0000620E0000}"/>
    <cellStyle name="20% - Accent2 24 2 2 2 5" xfId="35054" xr:uid="{00000000-0005-0000-0000-0000630E0000}"/>
    <cellStyle name="20% - Accent2 24 2 2 3" xfId="18933" xr:uid="{00000000-0005-0000-0000-0000640E0000}"/>
    <cellStyle name="20% - Accent2 24 2 2 4" xfId="23408" xr:uid="{00000000-0005-0000-0000-0000650E0000}"/>
    <cellStyle name="20% - Accent2 24 2 2 5" xfId="28125" xr:uid="{00000000-0005-0000-0000-0000660E0000}"/>
    <cellStyle name="20% - Accent2 24 2 2 6" xfId="32838" xr:uid="{00000000-0005-0000-0000-0000670E0000}"/>
    <cellStyle name="20% - Accent2 24 2 3" xfId="13721" xr:uid="{00000000-0005-0000-0000-0000680E0000}"/>
    <cellStyle name="20% - Accent2 24 2 3 2" xfId="20046" xr:uid="{00000000-0005-0000-0000-0000690E0000}"/>
    <cellStyle name="20% - Accent2 24 2 3 3" xfId="24478" xr:uid="{00000000-0005-0000-0000-00006A0E0000}"/>
    <cellStyle name="20% - Accent2 24 2 3 4" xfId="29195" xr:uid="{00000000-0005-0000-0000-00006B0E0000}"/>
    <cellStyle name="20% - Accent2 24 2 3 5" xfId="33908" xr:uid="{00000000-0005-0000-0000-00006C0E0000}"/>
    <cellStyle name="20% - Accent2 24 2 4" xfId="14327" xr:uid="{00000000-0005-0000-0000-00006D0E0000}"/>
    <cellStyle name="20% - Accent2 24 2 5" xfId="14933" xr:uid="{00000000-0005-0000-0000-00006E0E0000}"/>
    <cellStyle name="20% - Accent2 24 2 6" xfId="15539" xr:uid="{00000000-0005-0000-0000-00006F0E0000}"/>
    <cellStyle name="20% - Accent2 24 2 7" xfId="17787" xr:uid="{00000000-0005-0000-0000-0000700E0000}"/>
    <cellStyle name="20% - Accent2 24 2 8" xfId="22262" xr:uid="{00000000-0005-0000-0000-0000710E0000}"/>
    <cellStyle name="20% - Accent2 24 2 9" xfId="26979" xr:uid="{00000000-0005-0000-0000-0000720E0000}"/>
    <cellStyle name="20% - Accent2 24 3" xfId="10948" xr:uid="{00000000-0005-0000-0000-0000730E0000}"/>
    <cellStyle name="20% - Accent2 24 3 2" xfId="16969" xr:uid="{00000000-0005-0000-0000-0000740E0000}"/>
    <cellStyle name="20% - Accent2 24 3 2 2" xfId="21431" xr:uid="{00000000-0005-0000-0000-0000750E0000}"/>
    <cellStyle name="20% - Accent2 24 3 2 2 2" xfId="25863" xr:uid="{00000000-0005-0000-0000-0000760E0000}"/>
    <cellStyle name="20% - Accent2 24 3 2 2 3" xfId="30580" xr:uid="{00000000-0005-0000-0000-0000770E0000}"/>
    <cellStyle name="20% - Accent2 24 3 2 2 4" xfId="35293" xr:uid="{00000000-0005-0000-0000-0000780E0000}"/>
    <cellStyle name="20% - Accent2 24 3 2 3" xfId="19172" xr:uid="{00000000-0005-0000-0000-0000790E0000}"/>
    <cellStyle name="20% - Accent2 24 3 2 4" xfId="23647" xr:uid="{00000000-0005-0000-0000-00007A0E0000}"/>
    <cellStyle name="20% - Accent2 24 3 2 5" xfId="28364" xr:uid="{00000000-0005-0000-0000-00007B0E0000}"/>
    <cellStyle name="20% - Accent2 24 3 2 6" xfId="33077" xr:uid="{00000000-0005-0000-0000-00007C0E0000}"/>
    <cellStyle name="20% - Accent2 24 3 3" xfId="15778" xr:uid="{00000000-0005-0000-0000-00007D0E0000}"/>
    <cellStyle name="20% - Accent2 24 3 3 2" xfId="20285" xr:uid="{00000000-0005-0000-0000-00007E0E0000}"/>
    <cellStyle name="20% - Accent2 24 3 3 3" xfId="24717" xr:uid="{00000000-0005-0000-0000-00007F0E0000}"/>
    <cellStyle name="20% - Accent2 24 3 3 4" xfId="29434" xr:uid="{00000000-0005-0000-0000-0000800E0000}"/>
    <cellStyle name="20% - Accent2 24 3 3 5" xfId="34147" xr:uid="{00000000-0005-0000-0000-0000810E0000}"/>
    <cellStyle name="20% - Accent2 24 3 4" xfId="18026" xr:uid="{00000000-0005-0000-0000-0000820E0000}"/>
    <cellStyle name="20% - Accent2 24 3 5" xfId="22501" xr:uid="{00000000-0005-0000-0000-0000830E0000}"/>
    <cellStyle name="20% - Accent2 24 3 6" xfId="27218" xr:uid="{00000000-0005-0000-0000-0000840E0000}"/>
    <cellStyle name="20% - Accent2 24 3 7" xfId="31931" xr:uid="{00000000-0005-0000-0000-0000850E0000}"/>
    <cellStyle name="20% - Accent2 24 4" xfId="11202" xr:uid="{00000000-0005-0000-0000-0000860E0000}"/>
    <cellStyle name="20% - Accent2 24 4 2" xfId="17181" xr:uid="{00000000-0005-0000-0000-0000870E0000}"/>
    <cellStyle name="20% - Accent2 24 4 2 2" xfId="21642" xr:uid="{00000000-0005-0000-0000-0000880E0000}"/>
    <cellStyle name="20% - Accent2 24 4 2 2 2" xfId="26074" xr:uid="{00000000-0005-0000-0000-0000890E0000}"/>
    <cellStyle name="20% - Accent2 24 4 2 2 3" xfId="30791" xr:uid="{00000000-0005-0000-0000-00008A0E0000}"/>
    <cellStyle name="20% - Accent2 24 4 2 2 4" xfId="35504" xr:uid="{00000000-0005-0000-0000-00008B0E0000}"/>
    <cellStyle name="20% - Accent2 24 4 2 3" xfId="19383" xr:uid="{00000000-0005-0000-0000-00008C0E0000}"/>
    <cellStyle name="20% - Accent2 24 4 2 4" xfId="23858" xr:uid="{00000000-0005-0000-0000-00008D0E0000}"/>
    <cellStyle name="20% - Accent2 24 4 2 5" xfId="28575" xr:uid="{00000000-0005-0000-0000-00008E0E0000}"/>
    <cellStyle name="20% - Accent2 24 4 2 6" xfId="33288" xr:uid="{00000000-0005-0000-0000-00008F0E0000}"/>
    <cellStyle name="20% - Accent2 24 4 3" xfId="15991" xr:uid="{00000000-0005-0000-0000-0000900E0000}"/>
    <cellStyle name="20% - Accent2 24 4 3 2" xfId="20496" xr:uid="{00000000-0005-0000-0000-0000910E0000}"/>
    <cellStyle name="20% - Accent2 24 4 3 3" xfId="24928" xr:uid="{00000000-0005-0000-0000-0000920E0000}"/>
    <cellStyle name="20% - Accent2 24 4 3 4" xfId="29645" xr:uid="{00000000-0005-0000-0000-0000930E0000}"/>
    <cellStyle name="20% - Accent2 24 4 3 5" xfId="34358" xr:uid="{00000000-0005-0000-0000-0000940E0000}"/>
    <cellStyle name="20% - Accent2 24 4 4" xfId="18237" xr:uid="{00000000-0005-0000-0000-0000950E0000}"/>
    <cellStyle name="20% - Accent2 24 4 5" xfId="22712" xr:uid="{00000000-0005-0000-0000-0000960E0000}"/>
    <cellStyle name="20% - Accent2 24 4 6" xfId="27429" xr:uid="{00000000-0005-0000-0000-0000970E0000}"/>
    <cellStyle name="20% - Accent2 24 4 7" xfId="32142" xr:uid="{00000000-0005-0000-0000-0000980E0000}"/>
    <cellStyle name="20% - Accent2 24 5" xfId="11456" xr:uid="{00000000-0005-0000-0000-0000990E0000}"/>
    <cellStyle name="20% - Accent2 24 5 2" xfId="16272" xr:uid="{00000000-0005-0000-0000-00009A0E0000}"/>
    <cellStyle name="20% - Accent2 24 5 2 2" xfId="20735" xr:uid="{00000000-0005-0000-0000-00009B0E0000}"/>
    <cellStyle name="20% - Accent2 24 5 2 3" xfId="25167" xr:uid="{00000000-0005-0000-0000-00009C0E0000}"/>
    <cellStyle name="20% - Accent2 24 5 2 4" xfId="29884" xr:uid="{00000000-0005-0000-0000-00009D0E0000}"/>
    <cellStyle name="20% - Accent2 24 5 2 5" xfId="34597" xr:uid="{00000000-0005-0000-0000-00009E0E0000}"/>
    <cellStyle name="20% - Accent2 24 5 3" xfId="18476" xr:uid="{00000000-0005-0000-0000-00009F0E0000}"/>
    <cellStyle name="20% - Accent2 24 5 4" xfId="22951" xr:uid="{00000000-0005-0000-0000-0000A00E0000}"/>
    <cellStyle name="20% - Accent2 24 5 5" xfId="27668" xr:uid="{00000000-0005-0000-0000-0000A10E0000}"/>
    <cellStyle name="20% - Accent2 24 5 6" xfId="32381" xr:uid="{00000000-0005-0000-0000-0000A20E0000}"/>
    <cellStyle name="20% - Accent2 24 6" xfId="11716" xr:uid="{00000000-0005-0000-0000-0000A30E0000}"/>
    <cellStyle name="20% - Accent2 24 6 2" xfId="19750" xr:uid="{00000000-0005-0000-0000-0000A40E0000}"/>
    <cellStyle name="20% - Accent2 24 6 3" xfId="24182" xr:uid="{00000000-0005-0000-0000-0000A50E0000}"/>
    <cellStyle name="20% - Accent2 24 6 4" xfId="28899" xr:uid="{00000000-0005-0000-0000-0000A60E0000}"/>
    <cellStyle name="20% - Accent2 24 6 5" xfId="33612" xr:uid="{00000000-0005-0000-0000-0000A70E0000}"/>
    <cellStyle name="20% - Accent2 24 7" xfId="11978" xr:uid="{00000000-0005-0000-0000-0000A80E0000}"/>
    <cellStyle name="20% - Accent2 24 7 2" xfId="26345" xr:uid="{00000000-0005-0000-0000-0000A90E0000}"/>
    <cellStyle name="20% - Accent2 24 7 3" xfId="31058" xr:uid="{00000000-0005-0000-0000-0000AA0E0000}"/>
    <cellStyle name="20% - Accent2 24 7 4" xfId="35771" xr:uid="{00000000-0005-0000-0000-0000AB0E0000}"/>
    <cellStyle name="20% - Accent2 24 8" xfId="12248" xr:uid="{00000000-0005-0000-0000-0000AC0E0000}"/>
    <cellStyle name="20% - Accent2 24 8 2" xfId="36038" xr:uid="{00000000-0005-0000-0000-0000AD0E0000}"/>
    <cellStyle name="20% - Accent2 24 9" xfId="12519" xr:uid="{00000000-0005-0000-0000-0000AE0E0000}"/>
    <cellStyle name="20% - Accent2 24 9 2" xfId="36333" xr:uid="{00000000-0005-0000-0000-0000AF0E0000}"/>
    <cellStyle name="20% - Accent2 25" xfId="10444" xr:uid="{00000000-0005-0000-0000-0000B00E0000}"/>
    <cellStyle name="20% - Accent2 25 10" xfId="12815" xr:uid="{00000000-0005-0000-0000-0000B10E0000}"/>
    <cellStyle name="20% - Accent2 25 11" xfId="13438" xr:uid="{00000000-0005-0000-0000-0000B20E0000}"/>
    <cellStyle name="20% - Accent2 25 12" xfId="14045" xr:uid="{00000000-0005-0000-0000-0000B30E0000}"/>
    <cellStyle name="20% - Accent2 25 13" xfId="14651" xr:uid="{00000000-0005-0000-0000-0000B40E0000}"/>
    <cellStyle name="20% - Accent2 25 14" xfId="15257" xr:uid="{00000000-0005-0000-0000-0000B50E0000}"/>
    <cellStyle name="20% - Accent2 25 15" xfId="17505" xr:uid="{00000000-0005-0000-0000-0000B60E0000}"/>
    <cellStyle name="20% - Accent2 25 16" xfId="21980" xr:uid="{00000000-0005-0000-0000-0000B70E0000}"/>
    <cellStyle name="20% - Accent2 25 17" xfId="26697" xr:uid="{00000000-0005-0000-0000-0000B80E0000}"/>
    <cellStyle name="20% - Accent2 25 18" xfId="31410" xr:uid="{00000000-0005-0000-0000-0000B90E0000}"/>
    <cellStyle name="20% - Accent2 25 2" xfId="10704" xr:uid="{00000000-0005-0000-0000-0000BA0E0000}"/>
    <cellStyle name="20% - Accent2 25 2 10" xfId="31706" xr:uid="{00000000-0005-0000-0000-0000BB0E0000}"/>
    <cellStyle name="20% - Accent2 25 2 2" xfId="13153" xr:uid="{00000000-0005-0000-0000-0000BC0E0000}"/>
    <cellStyle name="20% - Accent2 25 2 2 2" xfId="16744" xr:uid="{00000000-0005-0000-0000-0000BD0E0000}"/>
    <cellStyle name="20% - Accent2 25 2 2 2 2" xfId="21206" xr:uid="{00000000-0005-0000-0000-0000BE0E0000}"/>
    <cellStyle name="20% - Accent2 25 2 2 2 3" xfId="25638" xr:uid="{00000000-0005-0000-0000-0000BF0E0000}"/>
    <cellStyle name="20% - Accent2 25 2 2 2 4" xfId="30355" xr:uid="{00000000-0005-0000-0000-0000C00E0000}"/>
    <cellStyle name="20% - Accent2 25 2 2 2 5" xfId="35068" xr:uid="{00000000-0005-0000-0000-0000C10E0000}"/>
    <cellStyle name="20% - Accent2 25 2 2 3" xfId="18947" xr:uid="{00000000-0005-0000-0000-0000C20E0000}"/>
    <cellStyle name="20% - Accent2 25 2 2 4" xfId="23422" xr:uid="{00000000-0005-0000-0000-0000C30E0000}"/>
    <cellStyle name="20% - Accent2 25 2 2 5" xfId="28139" xr:uid="{00000000-0005-0000-0000-0000C40E0000}"/>
    <cellStyle name="20% - Accent2 25 2 2 6" xfId="32852" xr:uid="{00000000-0005-0000-0000-0000C50E0000}"/>
    <cellStyle name="20% - Accent2 25 2 3" xfId="13735" xr:uid="{00000000-0005-0000-0000-0000C60E0000}"/>
    <cellStyle name="20% - Accent2 25 2 3 2" xfId="20060" xr:uid="{00000000-0005-0000-0000-0000C70E0000}"/>
    <cellStyle name="20% - Accent2 25 2 3 3" xfId="24492" xr:uid="{00000000-0005-0000-0000-0000C80E0000}"/>
    <cellStyle name="20% - Accent2 25 2 3 4" xfId="29209" xr:uid="{00000000-0005-0000-0000-0000C90E0000}"/>
    <cellStyle name="20% - Accent2 25 2 3 5" xfId="33922" xr:uid="{00000000-0005-0000-0000-0000CA0E0000}"/>
    <cellStyle name="20% - Accent2 25 2 4" xfId="14341" xr:uid="{00000000-0005-0000-0000-0000CB0E0000}"/>
    <cellStyle name="20% - Accent2 25 2 5" xfId="14947" xr:uid="{00000000-0005-0000-0000-0000CC0E0000}"/>
    <cellStyle name="20% - Accent2 25 2 6" xfId="15553" xr:uid="{00000000-0005-0000-0000-0000CD0E0000}"/>
    <cellStyle name="20% - Accent2 25 2 7" xfId="17801" xr:uid="{00000000-0005-0000-0000-0000CE0E0000}"/>
    <cellStyle name="20% - Accent2 25 2 8" xfId="22276" xr:uid="{00000000-0005-0000-0000-0000CF0E0000}"/>
    <cellStyle name="20% - Accent2 25 2 9" xfId="26993" xr:uid="{00000000-0005-0000-0000-0000D00E0000}"/>
    <cellStyle name="20% - Accent2 25 3" xfId="10962" xr:uid="{00000000-0005-0000-0000-0000D10E0000}"/>
    <cellStyle name="20% - Accent2 25 3 2" xfId="16983" xr:uid="{00000000-0005-0000-0000-0000D20E0000}"/>
    <cellStyle name="20% - Accent2 25 3 2 2" xfId="21445" xr:uid="{00000000-0005-0000-0000-0000D30E0000}"/>
    <cellStyle name="20% - Accent2 25 3 2 2 2" xfId="25877" xr:uid="{00000000-0005-0000-0000-0000D40E0000}"/>
    <cellStyle name="20% - Accent2 25 3 2 2 3" xfId="30594" xr:uid="{00000000-0005-0000-0000-0000D50E0000}"/>
    <cellStyle name="20% - Accent2 25 3 2 2 4" xfId="35307" xr:uid="{00000000-0005-0000-0000-0000D60E0000}"/>
    <cellStyle name="20% - Accent2 25 3 2 3" xfId="19186" xr:uid="{00000000-0005-0000-0000-0000D70E0000}"/>
    <cellStyle name="20% - Accent2 25 3 2 4" xfId="23661" xr:uid="{00000000-0005-0000-0000-0000D80E0000}"/>
    <cellStyle name="20% - Accent2 25 3 2 5" xfId="28378" xr:uid="{00000000-0005-0000-0000-0000D90E0000}"/>
    <cellStyle name="20% - Accent2 25 3 2 6" xfId="33091" xr:uid="{00000000-0005-0000-0000-0000DA0E0000}"/>
    <cellStyle name="20% - Accent2 25 3 3" xfId="15792" xr:uid="{00000000-0005-0000-0000-0000DB0E0000}"/>
    <cellStyle name="20% - Accent2 25 3 3 2" xfId="20299" xr:uid="{00000000-0005-0000-0000-0000DC0E0000}"/>
    <cellStyle name="20% - Accent2 25 3 3 3" xfId="24731" xr:uid="{00000000-0005-0000-0000-0000DD0E0000}"/>
    <cellStyle name="20% - Accent2 25 3 3 4" xfId="29448" xr:uid="{00000000-0005-0000-0000-0000DE0E0000}"/>
    <cellStyle name="20% - Accent2 25 3 3 5" xfId="34161" xr:uid="{00000000-0005-0000-0000-0000DF0E0000}"/>
    <cellStyle name="20% - Accent2 25 3 4" xfId="18040" xr:uid="{00000000-0005-0000-0000-0000E00E0000}"/>
    <cellStyle name="20% - Accent2 25 3 5" xfId="22515" xr:uid="{00000000-0005-0000-0000-0000E10E0000}"/>
    <cellStyle name="20% - Accent2 25 3 6" xfId="27232" xr:uid="{00000000-0005-0000-0000-0000E20E0000}"/>
    <cellStyle name="20% - Accent2 25 3 7" xfId="31945" xr:uid="{00000000-0005-0000-0000-0000E30E0000}"/>
    <cellStyle name="20% - Accent2 25 4" xfId="11216" xr:uid="{00000000-0005-0000-0000-0000E40E0000}"/>
    <cellStyle name="20% - Accent2 25 4 2" xfId="17195" xr:uid="{00000000-0005-0000-0000-0000E50E0000}"/>
    <cellStyle name="20% - Accent2 25 4 2 2" xfId="21656" xr:uid="{00000000-0005-0000-0000-0000E60E0000}"/>
    <cellStyle name="20% - Accent2 25 4 2 2 2" xfId="26088" xr:uid="{00000000-0005-0000-0000-0000E70E0000}"/>
    <cellStyle name="20% - Accent2 25 4 2 2 3" xfId="30805" xr:uid="{00000000-0005-0000-0000-0000E80E0000}"/>
    <cellStyle name="20% - Accent2 25 4 2 2 4" xfId="35518" xr:uid="{00000000-0005-0000-0000-0000E90E0000}"/>
    <cellStyle name="20% - Accent2 25 4 2 3" xfId="19397" xr:uid="{00000000-0005-0000-0000-0000EA0E0000}"/>
    <cellStyle name="20% - Accent2 25 4 2 4" xfId="23872" xr:uid="{00000000-0005-0000-0000-0000EB0E0000}"/>
    <cellStyle name="20% - Accent2 25 4 2 5" xfId="28589" xr:uid="{00000000-0005-0000-0000-0000EC0E0000}"/>
    <cellStyle name="20% - Accent2 25 4 2 6" xfId="33302" xr:uid="{00000000-0005-0000-0000-0000ED0E0000}"/>
    <cellStyle name="20% - Accent2 25 4 3" xfId="16005" xr:uid="{00000000-0005-0000-0000-0000EE0E0000}"/>
    <cellStyle name="20% - Accent2 25 4 3 2" xfId="20510" xr:uid="{00000000-0005-0000-0000-0000EF0E0000}"/>
    <cellStyle name="20% - Accent2 25 4 3 3" xfId="24942" xr:uid="{00000000-0005-0000-0000-0000F00E0000}"/>
    <cellStyle name="20% - Accent2 25 4 3 4" xfId="29659" xr:uid="{00000000-0005-0000-0000-0000F10E0000}"/>
    <cellStyle name="20% - Accent2 25 4 3 5" xfId="34372" xr:uid="{00000000-0005-0000-0000-0000F20E0000}"/>
    <cellStyle name="20% - Accent2 25 4 4" xfId="18251" xr:uid="{00000000-0005-0000-0000-0000F30E0000}"/>
    <cellStyle name="20% - Accent2 25 4 5" xfId="22726" xr:uid="{00000000-0005-0000-0000-0000F40E0000}"/>
    <cellStyle name="20% - Accent2 25 4 6" xfId="27443" xr:uid="{00000000-0005-0000-0000-0000F50E0000}"/>
    <cellStyle name="20% - Accent2 25 4 7" xfId="32156" xr:uid="{00000000-0005-0000-0000-0000F60E0000}"/>
    <cellStyle name="20% - Accent2 25 5" xfId="11470" xr:uid="{00000000-0005-0000-0000-0000F70E0000}"/>
    <cellStyle name="20% - Accent2 25 5 2" xfId="16286" xr:uid="{00000000-0005-0000-0000-0000F80E0000}"/>
    <cellStyle name="20% - Accent2 25 5 2 2" xfId="20749" xr:uid="{00000000-0005-0000-0000-0000F90E0000}"/>
    <cellStyle name="20% - Accent2 25 5 2 3" xfId="25181" xr:uid="{00000000-0005-0000-0000-0000FA0E0000}"/>
    <cellStyle name="20% - Accent2 25 5 2 4" xfId="29898" xr:uid="{00000000-0005-0000-0000-0000FB0E0000}"/>
    <cellStyle name="20% - Accent2 25 5 2 5" xfId="34611" xr:uid="{00000000-0005-0000-0000-0000FC0E0000}"/>
    <cellStyle name="20% - Accent2 25 5 3" xfId="18490" xr:uid="{00000000-0005-0000-0000-0000FD0E0000}"/>
    <cellStyle name="20% - Accent2 25 5 4" xfId="22965" xr:uid="{00000000-0005-0000-0000-0000FE0E0000}"/>
    <cellStyle name="20% - Accent2 25 5 5" xfId="27682" xr:uid="{00000000-0005-0000-0000-0000FF0E0000}"/>
    <cellStyle name="20% - Accent2 25 5 6" xfId="32395" xr:uid="{00000000-0005-0000-0000-0000000F0000}"/>
    <cellStyle name="20% - Accent2 25 6" xfId="11730" xr:uid="{00000000-0005-0000-0000-0000010F0000}"/>
    <cellStyle name="20% - Accent2 25 6 2" xfId="19764" xr:uid="{00000000-0005-0000-0000-0000020F0000}"/>
    <cellStyle name="20% - Accent2 25 6 3" xfId="24196" xr:uid="{00000000-0005-0000-0000-0000030F0000}"/>
    <cellStyle name="20% - Accent2 25 6 4" xfId="28913" xr:uid="{00000000-0005-0000-0000-0000040F0000}"/>
    <cellStyle name="20% - Accent2 25 6 5" xfId="33626" xr:uid="{00000000-0005-0000-0000-0000050F0000}"/>
    <cellStyle name="20% - Accent2 25 7" xfId="11992" xr:uid="{00000000-0005-0000-0000-0000060F0000}"/>
    <cellStyle name="20% - Accent2 25 7 2" xfId="26359" xr:uid="{00000000-0005-0000-0000-0000070F0000}"/>
    <cellStyle name="20% - Accent2 25 7 3" xfId="31072" xr:uid="{00000000-0005-0000-0000-0000080F0000}"/>
    <cellStyle name="20% - Accent2 25 7 4" xfId="35785" xr:uid="{00000000-0005-0000-0000-0000090F0000}"/>
    <cellStyle name="20% - Accent2 25 8" xfId="12262" xr:uid="{00000000-0005-0000-0000-00000A0F0000}"/>
    <cellStyle name="20% - Accent2 25 8 2" xfId="36052" xr:uid="{00000000-0005-0000-0000-00000B0F0000}"/>
    <cellStyle name="20% - Accent2 25 9" xfId="12533" xr:uid="{00000000-0005-0000-0000-00000C0F0000}"/>
    <cellStyle name="20% - Accent2 25 9 2" xfId="36347" xr:uid="{00000000-0005-0000-0000-00000D0F0000}"/>
    <cellStyle name="20% - Accent2 26" xfId="10458" xr:uid="{00000000-0005-0000-0000-00000E0F0000}"/>
    <cellStyle name="20% - Accent2 26 10" xfId="12829" xr:uid="{00000000-0005-0000-0000-00000F0F0000}"/>
    <cellStyle name="20% - Accent2 26 11" xfId="13452" xr:uid="{00000000-0005-0000-0000-0000100F0000}"/>
    <cellStyle name="20% - Accent2 26 12" xfId="14059" xr:uid="{00000000-0005-0000-0000-0000110F0000}"/>
    <cellStyle name="20% - Accent2 26 13" xfId="14665" xr:uid="{00000000-0005-0000-0000-0000120F0000}"/>
    <cellStyle name="20% - Accent2 26 14" xfId="15271" xr:uid="{00000000-0005-0000-0000-0000130F0000}"/>
    <cellStyle name="20% - Accent2 26 15" xfId="17519" xr:uid="{00000000-0005-0000-0000-0000140F0000}"/>
    <cellStyle name="20% - Accent2 26 16" xfId="21994" xr:uid="{00000000-0005-0000-0000-0000150F0000}"/>
    <cellStyle name="20% - Accent2 26 17" xfId="26711" xr:uid="{00000000-0005-0000-0000-0000160F0000}"/>
    <cellStyle name="20% - Accent2 26 18" xfId="31424" xr:uid="{00000000-0005-0000-0000-0000170F0000}"/>
    <cellStyle name="20% - Accent2 26 2" xfId="10718" xr:uid="{00000000-0005-0000-0000-0000180F0000}"/>
    <cellStyle name="20% - Accent2 26 2 10" xfId="31720" xr:uid="{00000000-0005-0000-0000-0000190F0000}"/>
    <cellStyle name="20% - Accent2 26 2 2" xfId="13167" xr:uid="{00000000-0005-0000-0000-00001A0F0000}"/>
    <cellStyle name="20% - Accent2 26 2 2 2" xfId="16758" xr:uid="{00000000-0005-0000-0000-00001B0F0000}"/>
    <cellStyle name="20% - Accent2 26 2 2 2 2" xfId="21220" xr:uid="{00000000-0005-0000-0000-00001C0F0000}"/>
    <cellStyle name="20% - Accent2 26 2 2 2 3" xfId="25652" xr:uid="{00000000-0005-0000-0000-00001D0F0000}"/>
    <cellStyle name="20% - Accent2 26 2 2 2 4" xfId="30369" xr:uid="{00000000-0005-0000-0000-00001E0F0000}"/>
    <cellStyle name="20% - Accent2 26 2 2 2 5" xfId="35082" xr:uid="{00000000-0005-0000-0000-00001F0F0000}"/>
    <cellStyle name="20% - Accent2 26 2 2 3" xfId="18961" xr:uid="{00000000-0005-0000-0000-0000200F0000}"/>
    <cellStyle name="20% - Accent2 26 2 2 4" xfId="23436" xr:uid="{00000000-0005-0000-0000-0000210F0000}"/>
    <cellStyle name="20% - Accent2 26 2 2 5" xfId="28153" xr:uid="{00000000-0005-0000-0000-0000220F0000}"/>
    <cellStyle name="20% - Accent2 26 2 2 6" xfId="32866" xr:uid="{00000000-0005-0000-0000-0000230F0000}"/>
    <cellStyle name="20% - Accent2 26 2 3" xfId="13749" xr:uid="{00000000-0005-0000-0000-0000240F0000}"/>
    <cellStyle name="20% - Accent2 26 2 3 2" xfId="20074" xr:uid="{00000000-0005-0000-0000-0000250F0000}"/>
    <cellStyle name="20% - Accent2 26 2 3 3" xfId="24506" xr:uid="{00000000-0005-0000-0000-0000260F0000}"/>
    <cellStyle name="20% - Accent2 26 2 3 4" xfId="29223" xr:uid="{00000000-0005-0000-0000-0000270F0000}"/>
    <cellStyle name="20% - Accent2 26 2 3 5" xfId="33936" xr:uid="{00000000-0005-0000-0000-0000280F0000}"/>
    <cellStyle name="20% - Accent2 26 2 4" xfId="14355" xr:uid="{00000000-0005-0000-0000-0000290F0000}"/>
    <cellStyle name="20% - Accent2 26 2 5" xfId="14961" xr:uid="{00000000-0005-0000-0000-00002A0F0000}"/>
    <cellStyle name="20% - Accent2 26 2 6" xfId="15567" xr:uid="{00000000-0005-0000-0000-00002B0F0000}"/>
    <cellStyle name="20% - Accent2 26 2 7" xfId="17815" xr:uid="{00000000-0005-0000-0000-00002C0F0000}"/>
    <cellStyle name="20% - Accent2 26 2 8" xfId="22290" xr:uid="{00000000-0005-0000-0000-00002D0F0000}"/>
    <cellStyle name="20% - Accent2 26 2 9" xfId="27007" xr:uid="{00000000-0005-0000-0000-00002E0F0000}"/>
    <cellStyle name="20% - Accent2 26 3" xfId="10976" xr:uid="{00000000-0005-0000-0000-00002F0F0000}"/>
    <cellStyle name="20% - Accent2 26 3 2" xfId="16997" xr:uid="{00000000-0005-0000-0000-0000300F0000}"/>
    <cellStyle name="20% - Accent2 26 3 2 2" xfId="21459" xr:uid="{00000000-0005-0000-0000-0000310F0000}"/>
    <cellStyle name="20% - Accent2 26 3 2 2 2" xfId="25891" xr:uid="{00000000-0005-0000-0000-0000320F0000}"/>
    <cellStyle name="20% - Accent2 26 3 2 2 3" xfId="30608" xr:uid="{00000000-0005-0000-0000-0000330F0000}"/>
    <cellStyle name="20% - Accent2 26 3 2 2 4" xfId="35321" xr:uid="{00000000-0005-0000-0000-0000340F0000}"/>
    <cellStyle name="20% - Accent2 26 3 2 3" xfId="19200" xr:uid="{00000000-0005-0000-0000-0000350F0000}"/>
    <cellStyle name="20% - Accent2 26 3 2 4" xfId="23675" xr:uid="{00000000-0005-0000-0000-0000360F0000}"/>
    <cellStyle name="20% - Accent2 26 3 2 5" xfId="28392" xr:uid="{00000000-0005-0000-0000-0000370F0000}"/>
    <cellStyle name="20% - Accent2 26 3 2 6" xfId="33105" xr:uid="{00000000-0005-0000-0000-0000380F0000}"/>
    <cellStyle name="20% - Accent2 26 3 3" xfId="15806" xr:uid="{00000000-0005-0000-0000-0000390F0000}"/>
    <cellStyle name="20% - Accent2 26 3 3 2" xfId="20313" xr:uid="{00000000-0005-0000-0000-00003A0F0000}"/>
    <cellStyle name="20% - Accent2 26 3 3 3" xfId="24745" xr:uid="{00000000-0005-0000-0000-00003B0F0000}"/>
    <cellStyle name="20% - Accent2 26 3 3 4" xfId="29462" xr:uid="{00000000-0005-0000-0000-00003C0F0000}"/>
    <cellStyle name="20% - Accent2 26 3 3 5" xfId="34175" xr:uid="{00000000-0005-0000-0000-00003D0F0000}"/>
    <cellStyle name="20% - Accent2 26 3 4" xfId="18054" xr:uid="{00000000-0005-0000-0000-00003E0F0000}"/>
    <cellStyle name="20% - Accent2 26 3 5" xfId="22529" xr:uid="{00000000-0005-0000-0000-00003F0F0000}"/>
    <cellStyle name="20% - Accent2 26 3 6" xfId="27246" xr:uid="{00000000-0005-0000-0000-0000400F0000}"/>
    <cellStyle name="20% - Accent2 26 3 7" xfId="31959" xr:uid="{00000000-0005-0000-0000-0000410F0000}"/>
    <cellStyle name="20% - Accent2 26 4" xfId="11230" xr:uid="{00000000-0005-0000-0000-0000420F0000}"/>
    <cellStyle name="20% - Accent2 26 4 2" xfId="17209" xr:uid="{00000000-0005-0000-0000-0000430F0000}"/>
    <cellStyle name="20% - Accent2 26 4 2 2" xfId="21670" xr:uid="{00000000-0005-0000-0000-0000440F0000}"/>
    <cellStyle name="20% - Accent2 26 4 2 2 2" xfId="26102" xr:uid="{00000000-0005-0000-0000-0000450F0000}"/>
    <cellStyle name="20% - Accent2 26 4 2 2 3" xfId="30819" xr:uid="{00000000-0005-0000-0000-0000460F0000}"/>
    <cellStyle name="20% - Accent2 26 4 2 2 4" xfId="35532" xr:uid="{00000000-0005-0000-0000-0000470F0000}"/>
    <cellStyle name="20% - Accent2 26 4 2 3" xfId="19411" xr:uid="{00000000-0005-0000-0000-0000480F0000}"/>
    <cellStyle name="20% - Accent2 26 4 2 4" xfId="23886" xr:uid="{00000000-0005-0000-0000-0000490F0000}"/>
    <cellStyle name="20% - Accent2 26 4 2 5" xfId="28603" xr:uid="{00000000-0005-0000-0000-00004A0F0000}"/>
    <cellStyle name="20% - Accent2 26 4 2 6" xfId="33316" xr:uid="{00000000-0005-0000-0000-00004B0F0000}"/>
    <cellStyle name="20% - Accent2 26 4 3" xfId="16019" xr:uid="{00000000-0005-0000-0000-00004C0F0000}"/>
    <cellStyle name="20% - Accent2 26 4 3 2" xfId="20524" xr:uid="{00000000-0005-0000-0000-00004D0F0000}"/>
    <cellStyle name="20% - Accent2 26 4 3 3" xfId="24956" xr:uid="{00000000-0005-0000-0000-00004E0F0000}"/>
    <cellStyle name="20% - Accent2 26 4 3 4" xfId="29673" xr:uid="{00000000-0005-0000-0000-00004F0F0000}"/>
    <cellStyle name="20% - Accent2 26 4 3 5" xfId="34386" xr:uid="{00000000-0005-0000-0000-0000500F0000}"/>
    <cellStyle name="20% - Accent2 26 4 4" xfId="18265" xr:uid="{00000000-0005-0000-0000-0000510F0000}"/>
    <cellStyle name="20% - Accent2 26 4 5" xfId="22740" xr:uid="{00000000-0005-0000-0000-0000520F0000}"/>
    <cellStyle name="20% - Accent2 26 4 6" xfId="27457" xr:uid="{00000000-0005-0000-0000-0000530F0000}"/>
    <cellStyle name="20% - Accent2 26 4 7" xfId="32170" xr:uid="{00000000-0005-0000-0000-0000540F0000}"/>
    <cellStyle name="20% - Accent2 26 5" xfId="11484" xr:uid="{00000000-0005-0000-0000-0000550F0000}"/>
    <cellStyle name="20% - Accent2 26 5 2" xfId="16300" xr:uid="{00000000-0005-0000-0000-0000560F0000}"/>
    <cellStyle name="20% - Accent2 26 5 2 2" xfId="20763" xr:uid="{00000000-0005-0000-0000-0000570F0000}"/>
    <cellStyle name="20% - Accent2 26 5 2 3" xfId="25195" xr:uid="{00000000-0005-0000-0000-0000580F0000}"/>
    <cellStyle name="20% - Accent2 26 5 2 4" xfId="29912" xr:uid="{00000000-0005-0000-0000-0000590F0000}"/>
    <cellStyle name="20% - Accent2 26 5 2 5" xfId="34625" xr:uid="{00000000-0005-0000-0000-00005A0F0000}"/>
    <cellStyle name="20% - Accent2 26 5 3" xfId="18504" xr:uid="{00000000-0005-0000-0000-00005B0F0000}"/>
    <cellStyle name="20% - Accent2 26 5 4" xfId="22979" xr:uid="{00000000-0005-0000-0000-00005C0F0000}"/>
    <cellStyle name="20% - Accent2 26 5 5" xfId="27696" xr:uid="{00000000-0005-0000-0000-00005D0F0000}"/>
    <cellStyle name="20% - Accent2 26 5 6" xfId="32409" xr:uid="{00000000-0005-0000-0000-00005E0F0000}"/>
    <cellStyle name="20% - Accent2 26 6" xfId="11744" xr:uid="{00000000-0005-0000-0000-00005F0F0000}"/>
    <cellStyle name="20% - Accent2 26 6 2" xfId="19778" xr:uid="{00000000-0005-0000-0000-0000600F0000}"/>
    <cellStyle name="20% - Accent2 26 6 3" xfId="24210" xr:uid="{00000000-0005-0000-0000-0000610F0000}"/>
    <cellStyle name="20% - Accent2 26 6 4" xfId="28927" xr:uid="{00000000-0005-0000-0000-0000620F0000}"/>
    <cellStyle name="20% - Accent2 26 6 5" xfId="33640" xr:uid="{00000000-0005-0000-0000-0000630F0000}"/>
    <cellStyle name="20% - Accent2 26 7" xfId="12006" xr:uid="{00000000-0005-0000-0000-0000640F0000}"/>
    <cellStyle name="20% - Accent2 26 7 2" xfId="26373" xr:uid="{00000000-0005-0000-0000-0000650F0000}"/>
    <cellStyle name="20% - Accent2 26 7 3" xfId="31086" xr:uid="{00000000-0005-0000-0000-0000660F0000}"/>
    <cellStyle name="20% - Accent2 26 7 4" xfId="35799" xr:uid="{00000000-0005-0000-0000-0000670F0000}"/>
    <cellStyle name="20% - Accent2 26 8" xfId="12276" xr:uid="{00000000-0005-0000-0000-0000680F0000}"/>
    <cellStyle name="20% - Accent2 26 8 2" xfId="36066" xr:uid="{00000000-0005-0000-0000-0000690F0000}"/>
    <cellStyle name="20% - Accent2 26 9" xfId="12547" xr:uid="{00000000-0005-0000-0000-00006A0F0000}"/>
    <cellStyle name="20% - Accent2 26 9 2" xfId="36361" xr:uid="{00000000-0005-0000-0000-00006B0F0000}"/>
    <cellStyle name="20% - Accent2 27" xfId="12290" xr:uid="{00000000-0005-0000-0000-00006C0F0000}"/>
    <cellStyle name="20% - Accent2 27 10" xfId="26725" xr:uid="{00000000-0005-0000-0000-00006D0F0000}"/>
    <cellStyle name="20% - Accent2 27 11" xfId="31438" xr:uid="{00000000-0005-0000-0000-00006E0F0000}"/>
    <cellStyle name="20% - Accent2 27 2" xfId="12561" xr:uid="{00000000-0005-0000-0000-00006F0F0000}"/>
    <cellStyle name="20% - Accent2 27 2 10" xfId="31734" xr:uid="{00000000-0005-0000-0000-0000700F0000}"/>
    <cellStyle name="20% - Accent2 27 2 2" xfId="13181" xr:uid="{00000000-0005-0000-0000-0000710F0000}"/>
    <cellStyle name="20% - Accent2 27 2 2 2" xfId="16772" xr:uid="{00000000-0005-0000-0000-0000720F0000}"/>
    <cellStyle name="20% - Accent2 27 2 2 2 2" xfId="21234" xr:uid="{00000000-0005-0000-0000-0000730F0000}"/>
    <cellStyle name="20% - Accent2 27 2 2 2 3" xfId="25666" xr:uid="{00000000-0005-0000-0000-0000740F0000}"/>
    <cellStyle name="20% - Accent2 27 2 2 2 4" xfId="30383" xr:uid="{00000000-0005-0000-0000-0000750F0000}"/>
    <cellStyle name="20% - Accent2 27 2 2 2 5" xfId="35096" xr:uid="{00000000-0005-0000-0000-0000760F0000}"/>
    <cellStyle name="20% - Accent2 27 2 2 3" xfId="18975" xr:uid="{00000000-0005-0000-0000-0000770F0000}"/>
    <cellStyle name="20% - Accent2 27 2 2 4" xfId="23450" xr:uid="{00000000-0005-0000-0000-0000780F0000}"/>
    <cellStyle name="20% - Accent2 27 2 2 5" xfId="28167" xr:uid="{00000000-0005-0000-0000-0000790F0000}"/>
    <cellStyle name="20% - Accent2 27 2 2 6" xfId="32880" xr:uid="{00000000-0005-0000-0000-00007A0F0000}"/>
    <cellStyle name="20% - Accent2 27 2 3" xfId="13763" xr:uid="{00000000-0005-0000-0000-00007B0F0000}"/>
    <cellStyle name="20% - Accent2 27 2 3 2" xfId="20088" xr:uid="{00000000-0005-0000-0000-00007C0F0000}"/>
    <cellStyle name="20% - Accent2 27 2 3 3" xfId="24520" xr:uid="{00000000-0005-0000-0000-00007D0F0000}"/>
    <cellStyle name="20% - Accent2 27 2 3 4" xfId="29237" xr:uid="{00000000-0005-0000-0000-00007E0F0000}"/>
    <cellStyle name="20% - Accent2 27 2 3 5" xfId="33950" xr:uid="{00000000-0005-0000-0000-00007F0F0000}"/>
    <cellStyle name="20% - Accent2 27 2 4" xfId="14369" xr:uid="{00000000-0005-0000-0000-0000800F0000}"/>
    <cellStyle name="20% - Accent2 27 2 5" xfId="14975" xr:uid="{00000000-0005-0000-0000-0000810F0000}"/>
    <cellStyle name="20% - Accent2 27 2 6" xfId="15581" xr:uid="{00000000-0005-0000-0000-0000820F0000}"/>
    <cellStyle name="20% - Accent2 27 2 7" xfId="17829" xr:uid="{00000000-0005-0000-0000-0000830F0000}"/>
    <cellStyle name="20% - Accent2 27 2 8" xfId="22304" xr:uid="{00000000-0005-0000-0000-0000840F0000}"/>
    <cellStyle name="20% - Accent2 27 2 9" xfId="27021" xr:uid="{00000000-0005-0000-0000-0000850F0000}"/>
    <cellStyle name="20% - Accent2 27 3" xfId="12843" xr:uid="{00000000-0005-0000-0000-0000860F0000}"/>
    <cellStyle name="20% - Accent2 27 3 2" xfId="17011" xr:uid="{00000000-0005-0000-0000-0000870F0000}"/>
    <cellStyle name="20% - Accent2 27 3 2 2" xfId="21473" xr:uid="{00000000-0005-0000-0000-0000880F0000}"/>
    <cellStyle name="20% - Accent2 27 3 2 2 2" xfId="25905" xr:uid="{00000000-0005-0000-0000-0000890F0000}"/>
    <cellStyle name="20% - Accent2 27 3 2 2 3" xfId="30622" xr:uid="{00000000-0005-0000-0000-00008A0F0000}"/>
    <cellStyle name="20% - Accent2 27 3 2 2 4" xfId="35335" xr:uid="{00000000-0005-0000-0000-00008B0F0000}"/>
    <cellStyle name="20% - Accent2 27 3 2 3" xfId="19214" xr:uid="{00000000-0005-0000-0000-00008C0F0000}"/>
    <cellStyle name="20% - Accent2 27 3 2 4" xfId="23689" xr:uid="{00000000-0005-0000-0000-00008D0F0000}"/>
    <cellStyle name="20% - Accent2 27 3 2 5" xfId="28406" xr:uid="{00000000-0005-0000-0000-00008E0F0000}"/>
    <cellStyle name="20% - Accent2 27 3 2 6" xfId="33119" xr:uid="{00000000-0005-0000-0000-00008F0F0000}"/>
    <cellStyle name="20% - Accent2 27 3 3" xfId="15821" xr:uid="{00000000-0005-0000-0000-0000900F0000}"/>
    <cellStyle name="20% - Accent2 27 3 3 2" xfId="20327" xr:uid="{00000000-0005-0000-0000-0000910F0000}"/>
    <cellStyle name="20% - Accent2 27 3 3 3" xfId="24759" xr:uid="{00000000-0005-0000-0000-0000920F0000}"/>
    <cellStyle name="20% - Accent2 27 3 3 4" xfId="29476" xr:uid="{00000000-0005-0000-0000-0000930F0000}"/>
    <cellStyle name="20% - Accent2 27 3 3 5" xfId="34189" xr:uid="{00000000-0005-0000-0000-0000940F0000}"/>
    <cellStyle name="20% - Accent2 27 3 4" xfId="18068" xr:uid="{00000000-0005-0000-0000-0000950F0000}"/>
    <cellStyle name="20% - Accent2 27 3 5" xfId="22543" xr:uid="{00000000-0005-0000-0000-0000960F0000}"/>
    <cellStyle name="20% - Accent2 27 3 6" xfId="27260" xr:uid="{00000000-0005-0000-0000-0000970F0000}"/>
    <cellStyle name="20% - Accent2 27 3 7" xfId="31973" xr:uid="{00000000-0005-0000-0000-0000980F0000}"/>
    <cellStyle name="20% - Accent2 27 4" xfId="13466" xr:uid="{00000000-0005-0000-0000-0000990F0000}"/>
    <cellStyle name="20% - Accent2 27 4 2" xfId="17223" xr:uid="{00000000-0005-0000-0000-00009A0F0000}"/>
    <cellStyle name="20% - Accent2 27 4 2 2" xfId="21684" xr:uid="{00000000-0005-0000-0000-00009B0F0000}"/>
    <cellStyle name="20% - Accent2 27 4 2 2 2" xfId="26116" xr:uid="{00000000-0005-0000-0000-00009C0F0000}"/>
    <cellStyle name="20% - Accent2 27 4 2 2 3" xfId="30833" xr:uid="{00000000-0005-0000-0000-00009D0F0000}"/>
    <cellStyle name="20% - Accent2 27 4 2 2 4" xfId="35546" xr:uid="{00000000-0005-0000-0000-00009E0F0000}"/>
    <cellStyle name="20% - Accent2 27 4 2 3" xfId="19425" xr:uid="{00000000-0005-0000-0000-00009F0F0000}"/>
    <cellStyle name="20% - Accent2 27 4 2 4" xfId="23900" xr:uid="{00000000-0005-0000-0000-0000A00F0000}"/>
    <cellStyle name="20% - Accent2 27 4 2 5" xfId="28617" xr:uid="{00000000-0005-0000-0000-0000A10F0000}"/>
    <cellStyle name="20% - Accent2 27 4 2 6" xfId="33330" xr:uid="{00000000-0005-0000-0000-0000A20F0000}"/>
    <cellStyle name="20% - Accent2 27 4 3" xfId="16033" xr:uid="{00000000-0005-0000-0000-0000A30F0000}"/>
    <cellStyle name="20% - Accent2 27 4 3 2" xfId="20538" xr:uid="{00000000-0005-0000-0000-0000A40F0000}"/>
    <cellStyle name="20% - Accent2 27 4 3 3" xfId="24970" xr:uid="{00000000-0005-0000-0000-0000A50F0000}"/>
    <cellStyle name="20% - Accent2 27 4 3 4" xfId="29687" xr:uid="{00000000-0005-0000-0000-0000A60F0000}"/>
    <cellStyle name="20% - Accent2 27 4 3 5" xfId="34400" xr:uid="{00000000-0005-0000-0000-0000A70F0000}"/>
    <cellStyle name="20% - Accent2 27 4 4" xfId="18279" xr:uid="{00000000-0005-0000-0000-0000A80F0000}"/>
    <cellStyle name="20% - Accent2 27 4 5" xfId="22754" xr:uid="{00000000-0005-0000-0000-0000A90F0000}"/>
    <cellStyle name="20% - Accent2 27 4 6" xfId="27471" xr:uid="{00000000-0005-0000-0000-0000AA0F0000}"/>
    <cellStyle name="20% - Accent2 27 4 7" xfId="32184" xr:uid="{00000000-0005-0000-0000-0000AB0F0000}"/>
    <cellStyle name="20% - Accent2 27 5" xfId="14073" xr:uid="{00000000-0005-0000-0000-0000AC0F0000}"/>
    <cellStyle name="20% - Accent2 27 5 2" xfId="16315" xr:uid="{00000000-0005-0000-0000-0000AD0F0000}"/>
    <cellStyle name="20% - Accent2 27 5 2 2" xfId="20777" xr:uid="{00000000-0005-0000-0000-0000AE0F0000}"/>
    <cellStyle name="20% - Accent2 27 5 2 3" xfId="25209" xr:uid="{00000000-0005-0000-0000-0000AF0F0000}"/>
    <cellStyle name="20% - Accent2 27 5 2 4" xfId="29926" xr:uid="{00000000-0005-0000-0000-0000B00F0000}"/>
    <cellStyle name="20% - Accent2 27 5 2 5" xfId="34639" xr:uid="{00000000-0005-0000-0000-0000B10F0000}"/>
    <cellStyle name="20% - Accent2 27 5 3" xfId="18518" xr:uid="{00000000-0005-0000-0000-0000B20F0000}"/>
    <cellStyle name="20% - Accent2 27 5 4" xfId="22993" xr:uid="{00000000-0005-0000-0000-0000B30F0000}"/>
    <cellStyle name="20% - Accent2 27 5 5" xfId="27710" xr:uid="{00000000-0005-0000-0000-0000B40F0000}"/>
    <cellStyle name="20% - Accent2 27 5 6" xfId="32423" xr:uid="{00000000-0005-0000-0000-0000B50F0000}"/>
    <cellStyle name="20% - Accent2 27 6" xfId="14679" xr:uid="{00000000-0005-0000-0000-0000B60F0000}"/>
    <cellStyle name="20% - Accent2 27 6 2" xfId="19792" xr:uid="{00000000-0005-0000-0000-0000B70F0000}"/>
    <cellStyle name="20% - Accent2 27 6 3" xfId="24224" xr:uid="{00000000-0005-0000-0000-0000B80F0000}"/>
    <cellStyle name="20% - Accent2 27 6 4" xfId="28941" xr:uid="{00000000-0005-0000-0000-0000B90F0000}"/>
    <cellStyle name="20% - Accent2 27 6 5" xfId="33654" xr:uid="{00000000-0005-0000-0000-0000BA0F0000}"/>
    <cellStyle name="20% - Accent2 27 7" xfId="15285" xr:uid="{00000000-0005-0000-0000-0000BB0F0000}"/>
    <cellStyle name="20% - Accent2 27 7 2" xfId="26387" xr:uid="{00000000-0005-0000-0000-0000BC0F0000}"/>
    <cellStyle name="20% - Accent2 27 7 3" xfId="31100" xr:uid="{00000000-0005-0000-0000-0000BD0F0000}"/>
    <cellStyle name="20% - Accent2 27 7 4" xfId="35813" xr:uid="{00000000-0005-0000-0000-0000BE0F0000}"/>
    <cellStyle name="20% - Accent2 27 8" xfId="17533" xr:uid="{00000000-0005-0000-0000-0000BF0F0000}"/>
    <cellStyle name="20% - Accent2 27 8 2" xfId="36080" xr:uid="{00000000-0005-0000-0000-0000C00F0000}"/>
    <cellStyle name="20% - Accent2 27 9" xfId="22008" xr:uid="{00000000-0005-0000-0000-0000C10F0000}"/>
    <cellStyle name="20% - Accent2 27 9 2" xfId="36375" xr:uid="{00000000-0005-0000-0000-0000C20F0000}"/>
    <cellStyle name="20% - Accent2 28" xfId="12575" xr:uid="{00000000-0005-0000-0000-0000C30F0000}"/>
    <cellStyle name="20% - Accent2 28 10" xfId="26739" xr:uid="{00000000-0005-0000-0000-0000C40F0000}"/>
    <cellStyle name="20% - Accent2 28 11" xfId="31452" xr:uid="{00000000-0005-0000-0000-0000C50F0000}"/>
    <cellStyle name="20% - Accent2 28 2" xfId="13198" xr:uid="{00000000-0005-0000-0000-0000C60F0000}"/>
    <cellStyle name="20% - Accent2 28 2 2" xfId="13777" xr:uid="{00000000-0005-0000-0000-0000C70F0000}"/>
    <cellStyle name="20% - Accent2 28 2 2 2" xfId="16786" xr:uid="{00000000-0005-0000-0000-0000C80F0000}"/>
    <cellStyle name="20% - Accent2 28 2 2 2 2" xfId="21248" xr:uid="{00000000-0005-0000-0000-0000C90F0000}"/>
    <cellStyle name="20% - Accent2 28 2 2 2 3" xfId="25680" xr:uid="{00000000-0005-0000-0000-0000CA0F0000}"/>
    <cellStyle name="20% - Accent2 28 2 2 2 4" xfId="30397" xr:uid="{00000000-0005-0000-0000-0000CB0F0000}"/>
    <cellStyle name="20% - Accent2 28 2 2 2 5" xfId="35110" xr:uid="{00000000-0005-0000-0000-0000CC0F0000}"/>
    <cellStyle name="20% - Accent2 28 2 2 3" xfId="18989" xr:uid="{00000000-0005-0000-0000-0000CD0F0000}"/>
    <cellStyle name="20% - Accent2 28 2 2 4" xfId="23464" xr:uid="{00000000-0005-0000-0000-0000CE0F0000}"/>
    <cellStyle name="20% - Accent2 28 2 2 5" xfId="28181" xr:uid="{00000000-0005-0000-0000-0000CF0F0000}"/>
    <cellStyle name="20% - Accent2 28 2 2 6" xfId="32894" xr:uid="{00000000-0005-0000-0000-0000D00F0000}"/>
    <cellStyle name="20% - Accent2 28 2 3" xfId="14383" xr:uid="{00000000-0005-0000-0000-0000D10F0000}"/>
    <cellStyle name="20% - Accent2 28 2 3 2" xfId="20102" xr:uid="{00000000-0005-0000-0000-0000D20F0000}"/>
    <cellStyle name="20% - Accent2 28 2 3 3" xfId="24534" xr:uid="{00000000-0005-0000-0000-0000D30F0000}"/>
    <cellStyle name="20% - Accent2 28 2 3 4" xfId="29251" xr:uid="{00000000-0005-0000-0000-0000D40F0000}"/>
    <cellStyle name="20% - Accent2 28 2 3 5" xfId="33964" xr:uid="{00000000-0005-0000-0000-0000D50F0000}"/>
    <cellStyle name="20% - Accent2 28 2 4" xfId="14989" xr:uid="{00000000-0005-0000-0000-0000D60F0000}"/>
    <cellStyle name="20% - Accent2 28 2 5" xfId="15595" xr:uid="{00000000-0005-0000-0000-0000D70F0000}"/>
    <cellStyle name="20% - Accent2 28 2 6" xfId="17843" xr:uid="{00000000-0005-0000-0000-0000D80F0000}"/>
    <cellStyle name="20% - Accent2 28 2 7" xfId="22318" xr:uid="{00000000-0005-0000-0000-0000D90F0000}"/>
    <cellStyle name="20% - Accent2 28 2 8" xfId="27035" xr:uid="{00000000-0005-0000-0000-0000DA0F0000}"/>
    <cellStyle name="20% - Accent2 28 2 9" xfId="31748" xr:uid="{00000000-0005-0000-0000-0000DB0F0000}"/>
    <cellStyle name="20% - Accent2 28 3" xfId="12857" xr:uid="{00000000-0005-0000-0000-0000DC0F0000}"/>
    <cellStyle name="20% - Accent2 28 3 2" xfId="17025" xr:uid="{00000000-0005-0000-0000-0000DD0F0000}"/>
    <cellStyle name="20% - Accent2 28 3 2 2" xfId="21487" xr:uid="{00000000-0005-0000-0000-0000DE0F0000}"/>
    <cellStyle name="20% - Accent2 28 3 2 2 2" xfId="25919" xr:uid="{00000000-0005-0000-0000-0000DF0F0000}"/>
    <cellStyle name="20% - Accent2 28 3 2 2 3" xfId="30636" xr:uid="{00000000-0005-0000-0000-0000E00F0000}"/>
    <cellStyle name="20% - Accent2 28 3 2 2 4" xfId="35349" xr:uid="{00000000-0005-0000-0000-0000E10F0000}"/>
    <cellStyle name="20% - Accent2 28 3 2 3" xfId="19228" xr:uid="{00000000-0005-0000-0000-0000E20F0000}"/>
    <cellStyle name="20% - Accent2 28 3 2 4" xfId="23703" xr:uid="{00000000-0005-0000-0000-0000E30F0000}"/>
    <cellStyle name="20% - Accent2 28 3 2 5" xfId="28420" xr:uid="{00000000-0005-0000-0000-0000E40F0000}"/>
    <cellStyle name="20% - Accent2 28 3 2 6" xfId="33133" xr:uid="{00000000-0005-0000-0000-0000E50F0000}"/>
    <cellStyle name="20% - Accent2 28 3 3" xfId="15835" xr:uid="{00000000-0005-0000-0000-0000E60F0000}"/>
    <cellStyle name="20% - Accent2 28 3 3 2" xfId="20341" xr:uid="{00000000-0005-0000-0000-0000E70F0000}"/>
    <cellStyle name="20% - Accent2 28 3 3 3" xfId="24773" xr:uid="{00000000-0005-0000-0000-0000E80F0000}"/>
    <cellStyle name="20% - Accent2 28 3 3 4" xfId="29490" xr:uid="{00000000-0005-0000-0000-0000E90F0000}"/>
    <cellStyle name="20% - Accent2 28 3 3 5" xfId="34203" xr:uid="{00000000-0005-0000-0000-0000EA0F0000}"/>
    <cellStyle name="20% - Accent2 28 3 4" xfId="18082" xr:uid="{00000000-0005-0000-0000-0000EB0F0000}"/>
    <cellStyle name="20% - Accent2 28 3 5" xfId="22557" xr:uid="{00000000-0005-0000-0000-0000EC0F0000}"/>
    <cellStyle name="20% - Accent2 28 3 6" xfId="27274" xr:uid="{00000000-0005-0000-0000-0000ED0F0000}"/>
    <cellStyle name="20% - Accent2 28 3 7" xfId="31987" xr:uid="{00000000-0005-0000-0000-0000EE0F0000}"/>
    <cellStyle name="20% - Accent2 28 4" xfId="13480" xr:uid="{00000000-0005-0000-0000-0000EF0F0000}"/>
    <cellStyle name="20% - Accent2 28 4 2" xfId="17237" xr:uid="{00000000-0005-0000-0000-0000F00F0000}"/>
    <cellStyle name="20% - Accent2 28 4 2 2" xfId="21698" xr:uid="{00000000-0005-0000-0000-0000F10F0000}"/>
    <cellStyle name="20% - Accent2 28 4 2 2 2" xfId="26130" xr:uid="{00000000-0005-0000-0000-0000F20F0000}"/>
    <cellStyle name="20% - Accent2 28 4 2 2 3" xfId="30847" xr:uid="{00000000-0005-0000-0000-0000F30F0000}"/>
    <cellStyle name="20% - Accent2 28 4 2 2 4" xfId="35560" xr:uid="{00000000-0005-0000-0000-0000F40F0000}"/>
    <cellStyle name="20% - Accent2 28 4 2 3" xfId="19439" xr:uid="{00000000-0005-0000-0000-0000F50F0000}"/>
    <cellStyle name="20% - Accent2 28 4 2 4" xfId="23914" xr:uid="{00000000-0005-0000-0000-0000F60F0000}"/>
    <cellStyle name="20% - Accent2 28 4 2 5" xfId="28631" xr:uid="{00000000-0005-0000-0000-0000F70F0000}"/>
    <cellStyle name="20% - Accent2 28 4 2 6" xfId="33344" xr:uid="{00000000-0005-0000-0000-0000F80F0000}"/>
    <cellStyle name="20% - Accent2 28 4 3" xfId="16047" xr:uid="{00000000-0005-0000-0000-0000F90F0000}"/>
    <cellStyle name="20% - Accent2 28 4 3 2" xfId="20552" xr:uid="{00000000-0005-0000-0000-0000FA0F0000}"/>
    <cellStyle name="20% - Accent2 28 4 3 3" xfId="24984" xr:uid="{00000000-0005-0000-0000-0000FB0F0000}"/>
    <cellStyle name="20% - Accent2 28 4 3 4" xfId="29701" xr:uid="{00000000-0005-0000-0000-0000FC0F0000}"/>
    <cellStyle name="20% - Accent2 28 4 3 5" xfId="34414" xr:uid="{00000000-0005-0000-0000-0000FD0F0000}"/>
    <cellStyle name="20% - Accent2 28 4 4" xfId="18293" xr:uid="{00000000-0005-0000-0000-0000FE0F0000}"/>
    <cellStyle name="20% - Accent2 28 4 5" xfId="22768" xr:uid="{00000000-0005-0000-0000-0000FF0F0000}"/>
    <cellStyle name="20% - Accent2 28 4 6" xfId="27485" xr:uid="{00000000-0005-0000-0000-000000100000}"/>
    <cellStyle name="20% - Accent2 28 4 7" xfId="32198" xr:uid="{00000000-0005-0000-0000-000001100000}"/>
    <cellStyle name="20% - Accent2 28 5" xfId="14087" xr:uid="{00000000-0005-0000-0000-000002100000}"/>
    <cellStyle name="20% - Accent2 28 5 2" xfId="16329" xr:uid="{00000000-0005-0000-0000-000003100000}"/>
    <cellStyle name="20% - Accent2 28 5 2 2" xfId="20791" xr:uid="{00000000-0005-0000-0000-000004100000}"/>
    <cellStyle name="20% - Accent2 28 5 2 3" xfId="25223" xr:uid="{00000000-0005-0000-0000-000005100000}"/>
    <cellStyle name="20% - Accent2 28 5 2 4" xfId="29940" xr:uid="{00000000-0005-0000-0000-000006100000}"/>
    <cellStyle name="20% - Accent2 28 5 2 5" xfId="34653" xr:uid="{00000000-0005-0000-0000-000007100000}"/>
    <cellStyle name="20% - Accent2 28 5 3" xfId="18532" xr:uid="{00000000-0005-0000-0000-000008100000}"/>
    <cellStyle name="20% - Accent2 28 5 4" xfId="23007" xr:uid="{00000000-0005-0000-0000-000009100000}"/>
    <cellStyle name="20% - Accent2 28 5 5" xfId="27724" xr:uid="{00000000-0005-0000-0000-00000A100000}"/>
    <cellStyle name="20% - Accent2 28 5 6" xfId="32437" xr:uid="{00000000-0005-0000-0000-00000B100000}"/>
    <cellStyle name="20% - Accent2 28 6" xfId="14693" xr:uid="{00000000-0005-0000-0000-00000C100000}"/>
    <cellStyle name="20% - Accent2 28 6 2" xfId="19806" xr:uid="{00000000-0005-0000-0000-00000D100000}"/>
    <cellStyle name="20% - Accent2 28 6 3" xfId="24238" xr:uid="{00000000-0005-0000-0000-00000E100000}"/>
    <cellStyle name="20% - Accent2 28 6 4" xfId="28955" xr:uid="{00000000-0005-0000-0000-00000F100000}"/>
    <cellStyle name="20% - Accent2 28 6 5" xfId="33668" xr:uid="{00000000-0005-0000-0000-000010100000}"/>
    <cellStyle name="20% - Accent2 28 7" xfId="15299" xr:uid="{00000000-0005-0000-0000-000011100000}"/>
    <cellStyle name="20% - Accent2 28 7 2" xfId="26401" xr:uid="{00000000-0005-0000-0000-000012100000}"/>
    <cellStyle name="20% - Accent2 28 7 3" xfId="31114" xr:uid="{00000000-0005-0000-0000-000013100000}"/>
    <cellStyle name="20% - Accent2 28 7 4" xfId="35827" xr:uid="{00000000-0005-0000-0000-000014100000}"/>
    <cellStyle name="20% - Accent2 28 8" xfId="17547" xr:uid="{00000000-0005-0000-0000-000015100000}"/>
    <cellStyle name="20% - Accent2 28 8 2" xfId="36094" xr:uid="{00000000-0005-0000-0000-000016100000}"/>
    <cellStyle name="20% - Accent2 28 9" xfId="22022" xr:uid="{00000000-0005-0000-0000-000017100000}"/>
    <cellStyle name="20% - Accent2 28 9 2" xfId="36389" xr:uid="{00000000-0005-0000-0000-000018100000}"/>
    <cellStyle name="20% - Accent2 29" xfId="12883" xr:uid="{00000000-0005-0000-0000-000019100000}"/>
    <cellStyle name="20% - Accent2 29 2" xfId="16061" xr:uid="{00000000-0005-0000-0000-00001A100000}"/>
    <cellStyle name="20% - Accent2 29 2 2" xfId="17251" xr:uid="{00000000-0005-0000-0000-00001B100000}"/>
    <cellStyle name="20% - Accent2 29 2 2 2" xfId="21712" xr:uid="{00000000-0005-0000-0000-00001C100000}"/>
    <cellStyle name="20% - Accent2 29 2 2 2 2" xfId="26144" xr:uid="{00000000-0005-0000-0000-00001D100000}"/>
    <cellStyle name="20% - Accent2 29 2 2 2 3" xfId="30861" xr:uid="{00000000-0005-0000-0000-00001E100000}"/>
    <cellStyle name="20% - Accent2 29 2 2 2 4" xfId="35574" xr:uid="{00000000-0005-0000-0000-00001F100000}"/>
    <cellStyle name="20% - Accent2 29 2 2 3" xfId="19453" xr:uid="{00000000-0005-0000-0000-000020100000}"/>
    <cellStyle name="20% - Accent2 29 2 2 4" xfId="23928" xr:uid="{00000000-0005-0000-0000-000021100000}"/>
    <cellStyle name="20% - Accent2 29 2 2 5" xfId="28645" xr:uid="{00000000-0005-0000-0000-000022100000}"/>
    <cellStyle name="20% - Accent2 29 2 2 6" xfId="33358" xr:uid="{00000000-0005-0000-0000-000023100000}"/>
    <cellStyle name="20% - Accent2 29 2 3" xfId="20566" xr:uid="{00000000-0005-0000-0000-000024100000}"/>
    <cellStyle name="20% - Accent2 29 2 3 2" xfId="24998" xr:uid="{00000000-0005-0000-0000-000025100000}"/>
    <cellStyle name="20% - Accent2 29 2 3 3" xfId="29715" xr:uid="{00000000-0005-0000-0000-000026100000}"/>
    <cellStyle name="20% - Accent2 29 2 3 4" xfId="34428" xr:uid="{00000000-0005-0000-0000-000027100000}"/>
    <cellStyle name="20% - Accent2 29 2 4" xfId="18307" xr:uid="{00000000-0005-0000-0000-000028100000}"/>
    <cellStyle name="20% - Accent2 29 2 5" xfId="22782" xr:uid="{00000000-0005-0000-0000-000029100000}"/>
    <cellStyle name="20% - Accent2 29 2 6" xfId="27499" xr:uid="{00000000-0005-0000-0000-00002A100000}"/>
    <cellStyle name="20% - Accent2 29 2 7" xfId="32212" xr:uid="{00000000-0005-0000-0000-00002B100000}"/>
    <cellStyle name="20% - Accent2 29 3" xfId="16343" xr:uid="{00000000-0005-0000-0000-00002C100000}"/>
    <cellStyle name="20% - Accent2 29 3 2" xfId="20805" xr:uid="{00000000-0005-0000-0000-00002D100000}"/>
    <cellStyle name="20% - Accent2 29 3 2 2" xfId="25237" xr:uid="{00000000-0005-0000-0000-00002E100000}"/>
    <cellStyle name="20% - Accent2 29 3 2 3" xfId="29954" xr:uid="{00000000-0005-0000-0000-00002F100000}"/>
    <cellStyle name="20% - Accent2 29 3 2 4" xfId="34667" xr:uid="{00000000-0005-0000-0000-000030100000}"/>
    <cellStyle name="20% - Accent2 29 3 3" xfId="18546" xr:uid="{00000000-0005-0000-0000-000031100000}"/>
    <cellStyle name="20% - Accent2 29 3 4" xfId="23021" xr:uid="{00000000-0005-0000-0000-000032100000}"/>
    <cellStyle name="20% - Accent2 29 3 5" xfId="27738" xr:uid="{00000000-0005-0000-0000-000033100000}"/>
    <cellStyle name="20% - Accent2 29 3 6" xfId="32451" xr:uid="{00000000-0005-0000-0000-000034100000}"/>
    <cellStyle name="20% - Accent2 29 4" xfId="26415" xr:uid="{00000000-0005-0000-0000-000035100000}"/>
    <cellStyle name="20% - Accent2 29 4 2" xfId="31128" xr:uid="{00000000-0005-0000-0000-000036100000}"/>
    <cellStyle name="20% - Accent2 29 4 3" xfId="35841" xr:uid="{00000000-0005-0000-0000-000037100000}"/>
    <cellStyle name="20% - Accent2 29 5" xfId="36108" xr:uid="{00000000-0005-0000-0000-000038100000}"/>
    <cellStyle name="20% - Accent2 29 6" xfId="36403" xr:uid="{00000000-0005-0000-0000-000039100000}"/>
    <cellStyle name="20% - Accent2 3" xfId="95" xr:uid="{00000000-0005-0000-0000-00003A100000}"/>
    <cellStyle name="20% - Accent2 3 10" xfId="926" xr:uid="{00000000-0005-0000-0000-00003B100000}"/>
    <cellStyle name="20% - Accent2 3 10 2" xfId="36206" xr:uid="{00000000-0005-0000-0000-00003C100000}"/>
    <cellStyle name="20% - Accent2 3 11" xfId="998" xr:uid="{00000000-0005-0000-0000-00003D100000}"/>
    <cellStyle name="20% - Accent2 3 12" xfId="1070" xr:uid="{00000000-0005-0000-0000-00003E100000}"/>
    <cellStyle name="20% - Accent2 3 13" xfId="1142" xr:uid="{00000000-0005-0000-0000-00003F100000}"/>
    <cellStyle name="20% - Accent2 3 14" xfId="1214" xr:uid="{00000000-0005-0000-0000-000040100000}"/>
    <cellStyle name="20% - Accent2 3 15" xfId="1286" xr:uid="{00000000-0005-0000-0000-000041100000}"/>
    <cellStyle name="20% - Accent2 3 16" xfId="1358" xr:uid="{00000000-0005-0000-0000-000042100000}"/>
    <cellStyle name="20% - Accent2 3 17" xfId="1433" xr:uid="{00000000-0005-0000-0000-000043100000}"/>
    <cellStyle name="20% - Accent2 3 18" xfId="1507" xr:uid="{00000000-0005-0000-0000-000044100000}"/>
    <cellStyle name="20% - Accent2 3 19" xfId="1582" xr:uid="{00000000-0005-0000-0000-000045100000}"/>
    <cellStyle name="20% - Accent2 3 2" xfId="123" xr:uid="{00000000-0005-0000-0000-000046100000}"/>
    <cellStyle name="20% - Accent2 3 2 2" xfId="8872" xr:uid="{00000000-0005-0000-0000-000047100000}"/>
    <cellStyle name="20% - Accent2 3 20" xfId="1656" xr:uid="{00000000-0005-0000-0000-000048100000}"/>
    <cellStyle name="20% - Accent2 3 21" xfId="1730" xr:uid="{00000000-0005-0000-0000-000049100000}"/>
    <cellStyle name="20% - Accent2 3 22" xfId="1804" xr:uid="{00000000-0005-0000-0000-00004A100000}"/>
    <cellStyle name="20% - Accent2 3 23" xfId="1879" xr:uid="{00000000-0005-0000-0000-00004B100000}"/>
    <cellStyle name="20% - Accent2 3 24" xfId="1953" xr:uid="{00000000-0005-0000-0000-00004C100000}"/>
    <cellStyle name="20% - Accent2 3 25" xfId="2027" xr:uid="{00000000-0005-0000-0000-00004D100000}"/>
    <cellStyle name="20% - Accent2 3 26" xfId="2101" xr:uid="{00000000-0005-0000-0000-00004E100000}"/>
    <cellStyle name="20% - Accent2 3 27" xfId="2175" xr:uid="{00000000-0005-0000-0000-00004F100000}"/>
    <cellStyle name="20% - Accent2 3 28" xfId="2249" xr:uid="{00000000-0005-0000-0000-000050100000}"/>
    <cellStyle name="20% - Accent2 3 29" xfId="2323" xr:uid="{00000000-0005-0000-0000-000051100000}"/>
    <cellStyle name="20% - Accent2 3 3" xfId="151" xr:uid="{00000000-0005-0000-0000-000052100000}"/>
    <cellStyle name="20% - Accent2 3 3 2" xfId="10167" xr:uid="{00000000-0005-0000-0000-000053100000}"/>
    <cellStyle name="20% - Accent2 3 30" xfId="2397" xr:uid="{00000000-0005-0000-0000-000054100000}"/>
    <cellStyle name="20% - Accent2 3 31" xfId="2471" xr:uid="{00000000-0005-0000-0000-000055100000}"/>
    <cellStyle name="20% - Accent2 3 32" xfId="2545" xr:uid="{00000000-0005-0000-0000-000056100000}"/>
    <cellStyle name="20% - Accent2 3 33" xfId="2633" xr:uid="{00000000-0005-0000-0000-000057100000}"/>
    <cellStyle name="20% - Accent2 3 34" xfId="2721" xr:uid="{00000000-0005-0000-0000-000058100000}"/>
    <cellStyle name="20% - Accent2 3 35" xfId="2809" xr:uid="{00000000-0005-0000-0000-000059100000}"/>
    <cellStyle name="20% - Accent2 3 36" xfId="2897" xr:uid="{00000000-0005-0000-0000-00005A100000}"/>
    <cellStyle name="20% - Accent2 3 37" xfId="2985" xr:uid="{00000000-0005-0000-0000-00005B100000}"/>
    <cellStyle name="20% - Accent2 3 38" xfId="3073" xr:uid="{00000000-0005-0000-0000-00005C100000}"/>
    <cellStyle name="20% - Accent2 3 39" xfId="3161" xr:uid="{00000000-0005-0000-0000-00005D100000}"/>
    <cellStyle name="20% - Accent2 3 4" xfId="193" xr:uid="{00000000-0005-0000-0000-00005E100000}"/>
    <cellStyle name="20% - Accent2 3 4 10" xfId="12392" xr:uid="{00000000-0005-0000-0000-00005F100000}"/>
    <cellStyle name="20% - Accent2 3 4 11" xfId="12674" xr:uid="{00000000-0005-0000-0000-000060100000}"/>
    <cellStyle name="20% - Accent2 3 4 12" xfId="13297" xr:uid="{00000000-0005-0000-0000-000061100000}"/>
    <cellStyle name="20% - Accent2 3 4 13" xfId="13904" xr:uid="{00000000-0005-0000-0000-000062100000}"/>
    <cellStyle name="20% - Accent2 3 4 14" xfId="14510" xr:uid="{00000000-0005-0000-0000-000063100000}"/>
    <cellStyle name="20% - Accent2 3 4 15" xfId="15116" xr:uid="{00000000-0005-0000-0000-000064100000}"/>
    <cellStyle name="20% - Accent2 3 4 16" xfId="17364" xr:uid="{00000000-0005-0000-0000-000065100000}"/>
    <cellStyle name="20% - Accent2 3 4 17" xfId="21839" xr:uid="{00000000-0005-0000-0000-000066100000}"/>
    <cellStyle name="20% - Accent2 3 4 18" xfId="26556" xr:uid="{00000000-0005-0000-0000-000067100000}"/>
    <cellStyle name="20% - Accent2 3 4 19" xfId="31269" xr:uid="{00000000-0005-0000-0000-000068100000}"/>
    <cellStyle name="20% - Accent2 3 4 2" xfId="10059" xr:uid="{00000000-0005-0000-0000-000069100000}"/>
    <cellStyle name="20% - Accent2 3 4 2 10" xfId="31565" xr:uid="{00000000-0005-0000-0000-00006A100000}"/>
    <cellStyle name="20% - Accent2 3 4 2 2" xfId="13012" xr:uid="{00000000-0005-0000-0000-00006B100000}"/>
    <cellStyle name="20% - Accent2 3 4 2 2 2" xfId="16603" xr:uid="{00000000-0005-0000-0000-00006C100000}"/>
    <cellStyle name="20% - Accent2 3 4 2 2 2 2" xfId="21065" xr:uid="{00000000-0005-0000-0000-00006D100000}"/>
    <cellStyle name="20% - Accent2 3 4 2 2 2 3" xfId="25497" xr:uid="{00000000-0005-0000-0000-00006E100000}"/>
    <cellStyle name="20% - Accent2 3 4 2 2 2 4" xfId="30214" xr:uid="{00000000-0005-0000-0000-00006F100000}"/>
    <cellStyle name="20% - Accent2 3 4 2 2 2 5" xfId="34927" xr:uid="{00000000-0005-0000-0000-000070100000}"/>
    <cellStyle name="20% - Accent2 3 4 2 2 3" xfId="18806" xr:uid="{00000000-0005-0000-0000-000071100000}"/>
    <cellStyle name="20% - Accent2 3 4 2 2 4" xfId="23281" xr:uid="{00000000-0005-0000-0000-000072100000}"/>
    <cellStyle name="20% - Accent2 3 4 2 2 5" xfId="27998" xr:uid="{00000000-0005-0000-0000-000073100000}"/>
    <cellStyle name="20% - Accent2 3 4 2 2 6" xfId="32711" xr:uid="{00000000-0005-0000-0000-000074100000}"/>
    <cellStyle name="20% - Accent2 3 4 2 3" xfId="13594" xr:uid="{00000000-0005-0000-0000-000075100000}"/>
    <cellStyle name="20% - Accent2 3 4 2 3 2" xfId="19919" xr:uid="{00000000-0005-0000-0000-000076100000}"/>
    <cellStyle name="20% - Accent2 3 4 2 3 3" xfId="24351" xr:uid="{00000000-0005-0000-0000-000077100000}"/>
    <cellStyle name="20% - Accent2 3 4 2 3 4" xfId="29068" xr:uid="{00000000-0005-0000-0000-000078100000}"/>
    <cellStyle name="20% - Accent2 3 4 2 3 5" xfId="33781" xr:uid="{00000000-0005-0000-0000-000079100000}"/>
    <cellStyle name="20% - Accent2 3 4 2 4" xfId="14200" xr:uid="{00000000-0005-0000-0000-00007A100000}"/>
    <cellStyle name="20% - Accent2 3 4 2 5" xfId="14806" xr:uid="{00000000-0005-0000-0000-00007B100000}"/>
    <cellStyle name="20% - Accent2 3 4 2 6" xfId="15412" xr:uid="{00000000-0005-0000-0000-00007C100000}"/>
    <cellStyle name="20% - Accent2 3 4 2 7" xfId="17660" xr:uid="{00000000-0005-0000-0000-00007D100000}"/>
    <cellStyle name="20% - Accent2 3 4 2 8" xfId="22135" xr:uid="{00000000-0005-0000-0000-00007E100000}"/>
    <cellStyle name="20% - Accent2 3 4 2 9" xfId="26852" xr:uid="{00000000-0005-0000-0000-00007F100000}"/>
    <cellStyle name="20% - Accent2 3 4 3" xfId="10563" xr:uid="{00000000-0005-0000-0000-000080100000}"/>
    <cellStyle name="20% - Accent2 3 4 3 2" xfId="16385" xr:uid="{00000000-0005-0000-0000-000081100000}"/>
    <cellStyle name="20% - Accent2 3 4 3 2 2" xfId="20847" xr:uid="{00000000-0005-0000-0000-000082100000}"/>
    <cellStyle name="20% - Accent2 3 4 3 2 3" xfId="25279" xr:uid="{00000000-0005-0000-0000-000083100000}"/>
    <cellStyle name="20% - Accent2 3 4 3 2 4" xfId="29996" xr:uid="{00000000-0005-0000-0000-000084100000}"/>
    <cellStyle name="20% - Accent2 3 4 3 2 5" xfId="34709" xr:uid="{00000000-0005-0000-0000-000085100000}"/>
    <cellStyle name="20% - Accent2 3 4 3 3" xfId="18588" xr:uid="{00000000-0005-0000-0000-000086100000}"/>
    <cellStyle name="20% - Accent2 3 4 3 4" xfId="23063" xr:uid="{00000000-0005-0000-0000-000087100000}"/>
    <cellStyle name="20% - Accent2 3 4 3 5" xfId="27780" xr:uid="{00000000-0005-0000-0000-000088100000}"/>
    <cellStyle name="20% - Accent2 3 4 3 6" xfId="32493" xr:uid="{00000000-0005-0000-0000-000089100000}"/>
    <cellStyle name="20% - Accent2 3 4 4" xfId="10821" xr:uid="{00000000-0005-0000-0000-00008A100000}"/>
    <cellStyle name="20% - Accent2 3 4 4 2" xfId="19623" xr:uid="{00000000-0005-0000-0000-00008B100000}"/>
    <cellStyle name="20% - Accent2 3 4 4 3" xfId="24055" xr:uid="{00000000-0005-0000-0000-00008C100000}"/>
    <cellStyle name="20% - Accent2 3 4 4 4" xfId="28772" xr:uid="{00000000-0005-0000-0000-00008D100000}"/>
    <cellStyle name="20% - Accent2 3 4 4 5" xfId="33485" xr:uid="{00000000-0005-0000-0000-00008E100000}"/>
    <cellStyle name="20% - Accent2 3 4 5" xfId="11075" xr:uid="{00000000-0005-0000-0000-00008F100000}"/>
    <cellStyle name="20% - Accent2 3 4 6" xfId="11329" xr:uid="{00000000-0005-0000-0000-000090100000}"/>
    <cellStyle name="20% - Accent2 3 4 7" xfId="11589" xr:uid="{00000000-0005-0000-0000-000091100000}"/>
    <cellStyle name="20% - Accent2 3 4 8" xfId="11850" xr:uid="{00000000-0005-0000-0000-000092100000}"/>
    <cellStyle name="20% - Accent2 3 4 9" xfId="12121" xr:uid="{00000000-0005-0000-0000-000093100000}"/>
    <cellStyle name="20% - Accent2 3 40" xfId="3249" xr:uid="{00000000-0005-0000-0000-000094100000}"/>
    <cellStyle name="20% - Accent2 3 41" xfId="3337" xr:uid="{00000000-0005-0000-0000-000095100000}"/>
    <cellStyle name="20% - Accent2 3 42" xfId="3425" xr:uid="{00000000-0005-0000-0000-000096100000}"/>
    <cellStyle name="20% - Accent2 3 43" xfId="3513" xr:uid="{00000000-0005-0000-0000-000097100000}"/>
    <cellStyle name="20% - Accent2 3 44" xfId="3616" xr:uid="{00000000-0005-0000-0000-000098100000}"/>
    <cellStyle name="20% - Accent2 3 45" xfId="3735" xr:uid="{00000000-0005-0000-0000-000099100000}"/>
    <cellStyle name="20% - Accent2 3 46" xfId="3851" xr:uid="{00000000-0005-0000-0000-00009A100000}"/>
    <cellStyle name="20% - Accent2 3 47" xfId="3967" xr:uid="{00000000-0005-0000-0000-00009B100000}"/>
    <cellStyle name="20% - Accent2 3 48" xfId="4083" xr:uid="{00000000-0005-0000-0000-00009C100000}"/>
    <cellStyle name="20% - Accent2 3 49" xfId="4199" xr:uid="{00000000-0005-0000-0000-00009D100000}"/>
    <cellStyle name="20% - Accent2 3 5" xfId="566" xr:uid="{00000000-0005-0000-0000-00009E100000}"/>
    <cellStyle name="20% - Accent2 3 5 2" xfId="16842" xr:uid="{00000000-0005-0000-0000-00009F100000}"/>
    <cellStyle name="20% - Accent2 3 5 2 2" xfId="21304" xr:uid="{00000000-0005-0000-0000-0000A0100000}"/>
    <cellStyle name="20% - Accent2 3 5 2 2 2" xfId="25736" xr:uid="{00000000-0005-0000-0000-0000A1100000}"/>
    <cellStyle name="20% - Accent2 3 5 2 2 3" xfId="30453" xr:uid="{00000000-0005-0000-0000-0000A2100000}"/>
    <cellStyle name="20% - Accent2 3 5 2 2 4" xfId="35166" xr:uid="{00000000-0005-0000-0000-0000A3100000}"/>
    <cellStyle name="20% - Accent2 3 5 2 3" xfId="19045" xr:uid="{00000000-0005-0000-0000-0000A4100000}"/>
    <cellStyle name="20% - Accent2 3 5 2 4" xfId="23520" xr:uid="{00000000-0005-0000-0000-0000A5100000}"/>
    <cellStyle name="20% - Accent2 3 5 2 5" xfId="28237" xr:uid="{00000000-0005-0000-0000-0000A6100000}"/>
    <cellStyle name="20% - Accent2 3 5 2 6" xfId="32950" xr:uid="{00000000-0005-0000-0000-0000A7100000}"/>
    <cellStyle name="20% - Accent2 3 5 3" xfId="15651" xr:uid="{00000000-0005-0000-0000-0000A8100000}"/>
    <cellStyle name="20% - Accent2 3 5 3 2" xfId="20158" xr:uid="{00000000-0005-0000-0000-0000A9100000}"/>
    <cellStyle name="20% - Accent2 3 5 3 3" xfId="24590" xr:uid="{00000000-0005-0000-0000-0000AA100000}"/>
    <cellStyle name="20% - Accent2 3 5 3 4" xfId="29307" xr:uid="{00000000-0005-0000-0000-0000AB100000}"/>
    <cellStyle name="20% - Accent2 3 5 3 5" xfId="34020" xr:uid="{00000000-0005-0000-0000-0000AC100000}"/>
    <cellStyle name="20% - Accent2 3 5 4" xfId="17899" xr:uid="{00000000-0005-0000-0000-0000AD100000}"/>
    <cellStyle name="20% - Accent2 3 5 5" xfId="22374" xr:uid="{00000000-0005-0000-0000-0000AE100000}"/>
    <cellStyle name="20% - Accent2 3 5 6" xfId="27091" xr:uid="{00000000-0005-0000-0000-0000AF100000}"/>
    <cellStyle name="20% - Accent2 3 5 7" xfId="31804" xr:uid="{00000000-0005-0000-0000-0000B0100000}"/>
    <cellStyle name="20% - Accent2 3 50" xfId="4315" xr:uid="{00000000-0005-0000-0000-0000B1100000}"/>
    <cellStyle name="20% - Accent2 3 51" xfId="4431" xr:uid="{00000000-0005-0000-0000-0000B2100000}"/>
    <cellStyle name="20% - Accent2 3 52" xfId="4547" xr:uid="{00000000-0005-0000-0000-0000B3100000}"/>
    <cellStyle name="20% - Accent2 3 53" xfId="4677" xr:uid="{00000000-0005-0000-0000-0000B4100000}"/>
    <cellStyle name="20% - Accent2 3 54" xfId="4807" xr:uid="{00000000-0005-0000-0000-0000B5100000}"/>
    <cellStyle name="20% - Accent2 3 55" xfId="4937" xr:uid="{00000000-0005-0000-0000-0000B6100000}"/>
    <cellStyle name="20% - Accent2 3 56" xfId="5067" xr:uid="{00000000-0005-0000-0000-0000B7100000}"/>
    <cellStyle name="20% - Accent2 3 57" xfId="5197" xr:uid="{00000000-0005-0000-0000-0000B8100000}"/>
    <cellStyle name="20% - Accent2 3 58" xfId="5327" xr:uid="{00000000-0005-0000-0000-0000B9100000}"/>
    <cellStyle name="20% - Accent2 3 59" xfId="5457" xr:uid="{00000000-0005-0000-0000-0000BA100000}"/>
    <cellStyle name="20% - Accent2 3 6" xfId="638" xr:uid="{00000000-0005-0000-0000-0000BB100000}"/>
    <cellStyle name="20% - Accent2 3 6 2" xfId="17053" xr:uid="{00000000-0005-0000-0000-0000BC100000}"/>
    <cellStyle name="20% - Accent2 3 6 2 2" xfId="21515" xr:uid="{00000000-0005-0000-0000-0000BD100000}"/>
    <cellStyle name="20% - Accent2 3 6 2 2 2" xfId="25947" xr:uid="{00000000-0005-0000-0000-0000BE100000}"/>
    <cellStyle name="20% - Accent2 3 6 2 2 3" xfId="30664" xr:uid="{00000000-0005-0000-0000-0000BF100000}"/>
    <cellStyle name="20% - Accent2 3 6 2 2 4" xfId="35377" xr:uid="{00000000-0005-0000-0000-0000C0100000}"/>
    <cellStyle name="20% - Accent2 3 6 2 3" xfId="19256" xr:uid="{00000000-0005-0000-0000-0000C1100000}"/>
    <cellStyle name="20% - Accent2 3 6 2 4" xfId="23731" xr:uid="{00000000-0005-0000-0000-0000C2100000}"/>
    <cellStyle name="20% - Accent2 3 6 2 5" xfId="28448" xr:uid="{00000000-0005-0000-0000-0000C3100000}"/>
    <cellStyle name="20% - Accent2 3 6 2 6" xfId="33161" xr:uid="{00000000-0005-0000-0000-0000C4100000}"/>
    <cellStyle name="20% - Accent2 3 6 3" xfId="15863" xr:uid="{00000000-0005-0000-0000-0000C5100000}"/>
    <cellStyle name="20% - Accent2 3 6 3 2" xfId="20369" xr:uid="{00000000-0005-0000-0000-0000C6100000}"/>
    <cellStyle name="20% - Accent2 3 6 3 3" xfId="24801" xr:uid="{00000000-0005-0000-0000-0000C7100000}"/>
    <cellStyle name="20% - Accent2 3 6 3 4" xfId="29518" xr:uid="{00000000-0005-0000-0000-0000C8100000}"/>
    <cellStyle name="20% - Accent2 3 6 3 5" xfId="34231" xr:uid="{00000000-0005-0000-0000-0000C9100000}"/>
    <cellStyle name="20% - Accent2 3 6 4" xfId="18110" xr:uid="{00000000-0005-0000-0000-0000CA100000}"/>
    <cellStyle name="20% - Accent2 3 6 5" xfId="22585" xr:uid="{00000000-0005-0000-0000-0000CB100000}"/>
    <cellStyle name="20% - Accent2 3 6 6" xfId="27302" xr:uid="{00000000-0005-0000-0000-0000CC100000}"/>
    <cellStyle name="20% - Accent2 3 6 7" xfId="32015" xr:uid="{00000000-0005-0000-0000-0000CD100000}"/>
    <cellStyle name="20% - Accent2 3 60" xfId="5587" xr:uid="{00000000-0005-0000-0000-0000CE100000}"/>
    <cellStyle name="20% - Accent2 3 61" xfId="5717" xr:uid="{00000000-0005-0000-0000-0000CF100000}"/>
    <cellStyle name="20% - Accent2 3 62" xfId="5847" xr:uid="{00000000-0005-0000-0000-0000D0100000}"/>
    <cellStyle name="20% - Accent2 3 63" xfId="5977" xr:uid="{00000000-0005-0000-0000-0000D1100000}"/>
    <cellStyle name="20% - Accent2 3 64" xfId="6107" xr:uid="{00000000-0005-0000-0000-0000D2100000}"/>
    <cellStyle name="20% - Accent2 3 65" xfId="6237" xr:uid="{00000000-0005-0000-0000-0000D3100000}"/>
    <cellStyle name="20% - Accent2 3 66" xfId="6367" xr:uid="{00000000-0005-0000-0000-0000D4100000}"/>
    <cellStyle name="20% - Accent2 3 67" xfId="6498" xr:uid="{00000000-0005-0000-0000-0000D5100000}"/>
    <cellStyle name="20% - Accent2 3 68" xfId="6628" xr:uid="{00000000-0005-0000-0000-0000D6100000}"/>
    <cellStyle name="20% - Accent2 3 69" xfId="6758" xr:uid="{00000000-0005-0000-0000-0000D7100000}"/>
    <cellStyle name="20% - Accent2 3 7" xfId="710" xr:uid="{00000000-0005-0000-0000-0000D8100000}"/>
    <cellStyle name="20% - Accent2 3 7 2" xfId="16105" xr:uid="{00000000-0005-0000-0000-0000D9100000}"/>
    <cellStyle name="20% - Accent2 3 7 2 2" xfId="20608" xr:uid="{00000000-0005-0000-0000-0000DA100000}"/>
    <cellStyle name="20% - Accent2 3 7 2 3" xfId="25040" xr:uid="{00000000-0005-0000-0000-0000DB100000}"/>
    <cellStyle name="20% - Accent2 3 7 2 4" xfId="29757" xr:uid="{00000000-0005-0000-0000-0000DC100000}"/>
    <cellStyle name="20% - Accent2 3 7 2 5" xfId="34470" xr:uid="{00000000-0005-0000-0000-0000DD100000}"/>
    <cellStyle name="20% - Accent2 3 7 3" xfId="18349" xr:uid="{00000000-0005-0000-0000-0000DE100000}"/>
    <cellStyle name="20% - Accent2 3 7 4" xfId="22824" xr:uid="{00000000-0005-0000-0000-0000DF100000}"/>
    <cellStyle name="20% - Accent2 3 7 5" xfId="27541" xr:uid="{00000000-0005-0000-0000-0000E0100000}"/>
    <cellStyle name="20% - Accent2 3 7 6" xfId="32254" xr:uid="{00000000-0005-0000-0000-0000E1100000}"/>
    <cellStyle name="20% - Accent2 3 70" xfId="6888" xr:uid="{00000000-0005-0000-0000-0000E2100000}"/>
    <cellStyle name="20% - Accent2 3 71" xfId="7018" xr:uid="{00000000-0005-0000-0000-0000E3100000}"/>
    <cellStyle name="20% - Accent2 3 72" xfId="7162" xr:uid="{00000000-0005-0000-0000-0000E4100000}"/>
    <cellStyle name="20% - Accent2 3 73" xfId="7307" xr:uid="{00000000-0005-0000-0000-0000E5100000}"/>
    <cellStyle name="20% - Accent2 3 74" xfId="7451" xr:uid="{00000000-0005-0000-0000-0000E6100000}"/>
    <cellStyle name="20% - Accent2 3 75" xfId="7623" xr:uid="{00000000-0005-0000-0000-0000E7100000}"/>
    <cellStyle name="20% - Accent2 3 76" xfId="7795" xr:uid="{00000000-0005-0000-0000-0000E8100000}"/>
    <cellStyle name="20% - Accent2 3 77" xfId="7967" xr:uid="{00000000-0005-0000-0000-0000E9100000}"/>
    <cellStyle name="20% - Accent2 3 78" xfId="8139" xr:uid="{00000000-0005-0000-0000-0000EA100000}"/>
    <cellStyle name="20% - Accent2 3 79" xfId="8311" xr:uid="{00000000-0005-0000-0000-0000EB100000}"/>
    <cellStyle name="20% - Accent2 3 8" xfId="782" xr:uid="{00000000-0005-0000-0000-0000EC100000}"/>
    <cellStyle name="20% - Accent2 3 8 2" xfId="26217" xr:uid="{00000000-0005-0000-0000-0000ED100000}"/>
    <cellStyle name="20% - Accent2 3 8 3" xfId="30931" xr:uid="{00000000-0005-0000-0000-0000EE100000}"/>
    <cellStyle name="20% - Accent2 3 8 4" xfId="35644" xr:uid="{00000000-0005-0000-0000-0000EF100000}"/>
    <cellStyle name="20% - Accent2 3 80" xfId="8553" xr:uid="{00000000-0005-0000-0000-0000F0100000}"/>
    <cellStyle name="20% - Accent2 3 9" xfId="854" xr:uid="{00000000-0005-0000-0000-0000F1100000}"/>
    <cellStyle name="20% - Accent2 3 9 2" xfId="35911" xr:uid="{00000000-0005-0000-0000-0000F2100000}"/>
    <cellStyle name="20% - Accent2 30" xfId="12871" xr:uid="{00000000-0005-0000-0000-0000F3100000}"/>
    <cellStyle name="20% - Accent2 30 2" xfId="13494" xr:uid="{00000000-0005-0000-0000-0000F4100000}"/>
    <cellStyle name="20% - Accent2 30 2 2" xfId="16357" xr:uid="{00000000-0005-0000-0000-0000F5100000}"/>
    <cellStyle name="20% - Accent2 30 2 2 2" xfId="20819" xr:uid="{00000000-0005-0000-0000-0000F6100000}"/>
    <cellStyle name="20% - Accent2 30 2 2 3" xfId="25251" xr:uid="{00000000-0005-0000-0000-0000F7100000}"/>
    <cellStyle name="20% - Accent2 30 2 2 4" xfId="29968" xr:uid="{00000000-0005-0000-0000-0000F8100000}"/>
    <cellStyle name="20% - Accent2 30 2 2 5" xfId="34681" xr:uid="{00000000-0005-0000-0000-0000F9100000}"/>
    <cellStyle name="20% - Accent2 30 2 3" xfId="18560" xr:uid="{00000000-0005-0000-0000-0000FA100000}"/>
    <cellStyle name="20% - Accent2 30 2 4" xfId="23035" xr:uid="{00000000-0005-0000-0000-0000FB100000}"/>
    <cellStyle name="20% - Accent2 30 2 5" xfId="27752" xr:uid="{00000000-0005-0000-0000-0000FC100000}"/>
    <cellStyle name="20% - Accent2 30 2 6" xfId="32465" xr:uid="{00000000-0005-0000-0000-0000FD100000}"/>
    <cellStyle name="20% - Accent2 30 3" xfId="14101" xr:uid="{00000000-0005-0000-0000-0000FE100000}"/>
    <cellStyle name="20% - Accent2 30 3 2" xfId="19820" xr:uid="{00000000-0005-0000-0000-0000FF100000}"/>
    <cellStyle name="20% - Accent2 30 3 3" xfId="24252" xr:uid="{00000000-0005-0000-0000-000000110000}"/>
    <cellStyle name="20% - Accent2 30 3 4" xfId="28969" xr:uid="{00000000-0005-0000-0000-000001110000}"/>
    <cellStyle name="20% - Accent2 30 3 5" xfId="33682" xr:uid="{00000000-0005-0000-0000-000002110000}"/>
    <cellStyle name="20% - Accent2 30 4" xfId="14707" xr:uid="{00000000-0005-0000-0000-000003110000}"/>
    <cellStyle name="20% - Accent2 30 4 2" xfId="26429" xr:uid="{00000000-0005-0000-0000-000004110000}"/>
    <cellStyle name="20% - Accent2 30 4 3" xfId="31142" xr:uid="{00000000-0005-0000-0000-000005110000}"/>
    <cellStyle name="20% - Accent2 30 4 4" xfId="35855" xr:uid="{00000000-0005-0000-0000-000006110000}"/>
    <cellStyle name="20% - Accent2 30 5" xfId="15313" xr:uid="{00000000-0005-0000-0000-000007110000}"/>
    <cellStyle name="20% - Accent2 30 5 2" xfId="36122" xr:uid="{00000000-0005-0000-0000-000008110000}"/>
    <cellStyle name="20% - Accent2 30 6" xfId="17561" xr:uid="{00000000-0005-0000-0000-000009110000}"/>
    <cellStyle name="20% - Accent2 30 6 2" xfId="36417" xr:uid="{00000000-0005-0000-0000-00000A110000}"/>
    <cellStyle name="20% - Accent2 30 7" xfId="22036" xr:uid="{00000000-0005-0000-0000-00000B110000}"/>
    <cellStyle name="20% - Accent2 30 8" xfId="26753" xr:uid="{00000000-0005-0000-0000-00000C110000}"/>
    <cellStyle name="20% - Accent2 30 9" xfId="31466" xr:uid="{00000000-0005-0000-0000-00000D110000}"/>
    <cellStyle name="20% - Accent2 31" xfId="13791" xr:uid="{00000000-0005-0000-0000-00000E110000}"/>
    <cellStyle name="20% - Accent2 31 2" xfId="14397" xr:uid="{00000000-0005-0000-0000-00000F110000}"/>
    <cellStyle name="20% - Accent2 31 2 2" xfId="16800" xr:uid="{00000000-0005-0000-0000-000010110000}"/>
    <cellStyle name="20% - Accent2 31 2 2 2" xfId="21262" xr:uid="{00000000-0005-0000-0000-000011110000}"/>
    <cellStyle name="20% - Accent2 31 2 2 3" xfId="25694" xr:uid="{00000000-0005-0000-0000-000012110000}"/>
    <cellStyle name="20% - Accent2 31 2 2 4" xfId="30411" xr:uid="{00000000-0005-0000-0000-000013110000}"/>
    <cellStyle name="20% - Accent2 31 2 2 5" xfId="35124" xr:uid="{00000000-0005-0000-0000-000014110000}"/>
    <cellStyle name="20% - Accent2 31 2 3" xfId="19003" xr:uid="{00000000-0005-0000-0000-000015110000}"/>
    <cellStyle name="20% - Accent2 31 2 4" xfId="23478" xr:uid="{00000000-0005-0000-0000-000016110000}"/>
    <cellStyle name="20% - Accent2 31 2 5" xfId="28195" xr:uid="{00000000-0005-0000-0000-000017110000}"/>
    <cellStyle name="20% - Accent2 31 2 6" xfId="32908" xr:uid="{00000000-0005-0000-0000-000018110000}"/>
    <cellStyle name="20% - Accent2 31 3" xfId="15003" xr:uid="{00000000-0005-0000-0000-000019110000}"/>
    <cellStyle name="20% - Accent2 31 3 2" xfId="20116" xr:uid="{00000000-0005-0000-0000-00001A110000}"/>
    <cellStyle name="20% - Accent2 31 3 3" xfId="24548" xr:uid="{00000000-0005-0000-0000-00001B110000}"/>
    <cellStyle name="20% - Accent2 31 3 4" xfId="29265" xr:uid="{00000000-0005-0000-0000-00001C110000}"/>
    <cellStyle name="20% - Accent2 31 3 5" xfId="33978" xr:uid="{00000000-0005-0000-0000-00001D110000}"/>
    <cellStyle name="20% - Accent2 31 4" xfId="15609" xr:uid="{00000000-0005-0000-0000-00001E110000}"/>
    <cellStyle name="20% - Accent2 31 4 2" xfId="26443" xr:uid="{00000000-0005-0000-0000-00001F110000}"/>
    <cellStyle name="20% - Accent2 31 4 3" xfId="31156" xr:uid="{00000000-0005-0000-0000-000020110000}"/>
    <cellStyle name="20% - Accent2 31 4 4" xfId="35869" xr:uid="{00000000-0005-0000-0000-000021110000}"/>
    <cellStyle name="20% - Accent2 31 5" xfId="17857" xr:uid="{00000000-0005-0000-0000-000022110000}"/>
    <cellStyle name="20% - Accent2 31 5 2" xfId="36136" xr:uid="{00000000-0005-0000-0000-000023110000}"/>
    <cellStyle name="20% - Accent2 31 6" xfId="22332" xr:uid="{00000000-0005-0000-0000-000024110000}"/>
    <cellStyle name="20% - Accent2 31 6 2" xfId="36431" xr:uid="{00000000-0005-0000-0000-000025110000}"/>
    <cellStyle name="20% - Accent2 31 7" xfId="27049" xr:uid="{00000000-0005-0000-0000-000026110000}"/>
    <cellStyle name="20% - Accent2 31 8" xfId="31762" xr:uid="{00000000-0005-0000-0000-000027110000}"/>
    <cellStyle name="20% - Accent2 32" xfId="13805" xr:uid="{00000000-0005-0000-0000-000028110000}"/>
    <cellStyle name="20% - Accent2 32 2" xfId="14411" xr:uid="{00000000-0005-0000-0000-000029110000}"/>
    <cellStyle name="20% - Accent2 32 2 2" xfId="16814" xr:uid="{00000000-0005-0000-0000-00002A110000}"/>
    <cellStyle name="20% - Accent2 32 2 2 2" xfId="21276" xr:uid="{00000000-0005-0000-0000-00002B110000}"/>
    <cellStyle name="20% - Accent2 32 2 2 3" xfId="25708" xr:uid="{00000000-0005-0000-0000-00002C110000}"/>
    <cellStyle name="20% - Accent2 32 2 2 4" xfId="30425" xr:uid="{00000000-0005-0000-0000-00002D110000}"/>
    <cellStyle name="20% - Accent2 32 2 2 5" xfId="35138" xr:uid="{00000000-0005-0000-0000-00002E110000}"/>
    <cellStyle name="20% - Accent2 32 2 3" xfId="19017" xr:uid="{00000000-0005-0000-0000-00002F110000}"/>
    <cellStyle name="20% - Accent2 32 2 4" xfId="23492" xr:uid="{00000000-0005-0000-0000-000030110000}"/>
    <cellStyle name="20% - Accent2 32 2 5" xfId="28209" xr:uid="{00000000-0005-0000-0000-000031110000}"/>
    <cellStyle name="20% - Accent2 32 2 6" xfId="32922" xr:uid="{00000000-0005-0000-0000-000032110000}"/>
    <cellStyle name="20% - Accent2 32 3" xfId="15017" xr:uid="{00000000-0005-0000-0000-000033110000}"/>
    <cellStyle name="20% - Accent2 32 3 2" xfId="20130" xr:uid="{00000000-0005-0000-0000-000034110000}"/>
    <cellStyle name="20% - Accent2 32 3 3" xfId="24562" xr:uid="{00000000-0005-0000-0000-000035110000}"/>
    <cellStyle name="20% - Accent2 32 3 4" xfId="29279" xr:uid="{00000000-0005-0000-0000-000036110000}"/>
    <cellStyle name="20% - Accent2 32 3 5" xfId="33992" xr:uid="{00000000-0005-0000-0000-000037110000}"/>
    <cellStyle name="20% - Accent2 32 4" xfId="15623" xr:uid="{00000000-0005-0000-0000-000038110000}"/>
    <cellStyle name="20% - Accent2 32 4 2" xfId="26457" xr:uid="{00000000-0005-0000-0000-000039110000}"/>
    <cellStyle name="20% - Accent2 32 4 3" xfId="31170" xr:uid="{00000000-0005-0000-0000-00003A110000}"/>
    <cellStyle name="20% - Accent2 32 4 4" xfId="35883" xr:uid="{00000000-0005-0000-0000-00003B110000}"/>
    <cellStyle name="20% - Accent2 32 5" xfId="17871" xr:uid="{00000000-0005-0000-0000-00003C110000}"/>
    <cellStyle name="20% - Accent2 32 5 2" xfId="36150" xr:uid="{00000000-0005-0000-0000-00003D110000}"/>
    <cellStyle name="20% - Accent2 32 6" xfId="22346" xr:uid="{00000000-0005-0000-0000-00003E110000}"/>
    <cellStyle name="20% - Accent2 32 6 2" xfId="36445" xr:uid="{00000000-0005-0000-0000-00003F110000}"/>
    <cellStyle name="20% - Accent2 32 7" xfId="27063" xr:uid="{00000000-0005-0000-0000-000040110000}"/>
    <cellStyle name="20% - Accent2 32 8" xfId="31776" xr:uid="{00000000-0005-0000-0000-000041110000}"/>
    <cellStyle name="20% - Accent2 33" xfId="16075" xr:uid="{00000000-0005-0000-0000-000042110000}"/>
    <cellStyle name="20% - Accent2 33 2" xfId="17265" xr:uid="{00000000-0005-0000-0000-000043110000}"/>
    <cellStyle name="20% - Accent2 33 2 2" xfId="21726" xr:uid="{00000000-0005-0000-0000-000044110000}"/>
    <cellStyle name="20% - Accent2 33 2 2 2" xfId="26158" xr:uid="{00000000-0005-0000-0000-000045110000}"/>
    <cellStyle name="20% - Accent2 33 2 2 3" xfId="30875" xr:uid="{00000000-0005-0000-0000-000046110000}"/>
    <cellStyle name="20% - Accent2 33 2 2 4" xfId="35588" xr:uid="{00000000-0005-0000-0000-000047110000}"/>
    <cellStyle name="20% - Accent2 33 2 3" xfId="19467" xr:uid="{00000000-0005-0000-0000-000048110000}"/>
    <cellStyle name="20% - Accent2 33 2 4" xfId="23942" xr:uid="{00000000-0005-0000-0000-000049110000}"/>
    <cellStyle name="20% - Accent2 33 2 5" xfId="28659" xr:uid="{00000000-0005-0000-0000-00004A110000}"/>
    <cellStyle name="20% - Accent2 33 2 6" xfId="33372" xr:uid="{00000000-0005-0000-0000-00004B110000}"/>
    <cellStyle name="20% - Accent2 33 3" xfId="20580" xr:uid="{00000000-0005-0000-0000-00004C110000}"/>
    <cellStyle name="20% - Accent2 33 3 2" xfId="25012" xr:uid="{00000000-0005-0000-0000-00004D110000}"/>
    <cellStyle name="20% - Accent2 33 3 3" xfId="29729" xr:uid="{00000000-0005-0000-0000-00004E110000}"/>
    <cellStyle name="20% - Accent2 33 3 4" xfId="34442" xr:uid="{00000000-0005-0000-0000-00004F110000}"/>
    <cellStyle name="20% - Accent2 33 4" xfId="18321" xr:uid="{00000000-0005-0000-0000-000050110000}"/>
    <cellStyle name="20% - Accent2 33 4 2" xfId="36164" xr:uid="{00000000-0005-0000-0000-000051110000}"/>
    <cellStyle name="20% - Accent2 33 5" xfId="22796" xr:uid="{00000000-0005-0000-0000-000052110000}"/>
    <cellStyle name="20% - Accent2 33 5 2" xfId="36459" xr:uid="{00000000-0005-0000-0000-000053110000}"/>
    <cellStyle name="20% - Accent2 33 6" xfId="27513" xr:uid="{00000000-0005-0000-0000-000054110000}"/>
    <cellStyle name="20% - Accent2 33 7" xfId="32226" xr:uid="{00000000-0005-0000-0000-000055110000}"/>
    <cellStyle name="20% - Accent2 34" xfId="16197" xr:uid="{00000000-0005-0000-0000-000056110000}"/>
    <cellStyle name="20% - Accent2 34 2" xfId="36178" xr:uid="{00000000-0005-0000-0000-000057110000}"/>
    <cellStyle name="20% - Accent2 34 3" xfId="36473" xr:uid="{00000000-0005-0000-0000-000058110000}"/>
    <cellStyle name="20% - Accent2 35" xfId="19481" xr:uid="{00000000-0005-0000-0000-000059110000}"/>
    <cellStyle name="20% - Accent2 35 2" xfId="23956" xr:uid="{00000000-0005-0000-0000-00005A110000}"/>
    <cellStyle name="20% - Accent2 35 2 2" xfId="36487" xr:uid="{00000000-0005-0000-0000-00005B110000}"/>
    <cellStyle name="20% - Accent2 35 3" xfId="28673" xr:uid="{00000000-0005-0000-0000-00005C110000}"/>
    <cellStyle name="20% - Accent2 35 4" xfId="33386" xr:uid="{00000000-0005-0000-0000-00005D110000}"/>
    <cellStyle name="20% - Accent2 36" xfId="19493" xr:uid="{00000000-0005-0000-0000-00005E110000}"/>
    <cellStyle name="20% - Accent2 37" xfId="21740" xr:uid="{00000000-0005-0000-0000-00005F110000}"/>
    <cellStyle name="20% - Accent2 37 2" xfId="26172" xr:uid="{00000000-0005-0000-0000-000060110000}"/>
    <cellStyle name="20% - Accent2 37 3" xfId="30889" xr:uid="{00000000-0005-0000-0000-000061110000}"/>
    <cellStyle name="20% - Accent2 37 4" xfId="35602" xr:uid="{00000000-0005-0000-0000-000062110000}"/>
    <cellStyle name="20% - Accent2 38" xfId="26189" xr:uid="{00000000-0005-0000-0000-000063110000}"/>
    <cellStyle name="20% - Accent2 38 2" xfId="30903" xr:uid="{00000000-0005-0000-0000-000064110000}"/>
    <cellStyle name="20% - Accent2 38 3" xfId="35616" xr:uid="{00000000-0005-0000-0000-000065110000}"/>
    <cellStyle name="20% - Accent2 39" xfId="36501" xr:uid="{00000000-0005-0000-0000-000066110000}"/>
    <cellStyle name="20% - Accent2 4" xfId="165" xr:uid="{00000000-0005-0000-0000-000067110000}"/>
    <cellStyle name="20% - Accent2 4 10" xfId="1084" xr:uid="{00000000-0005-0000-0000-000068110000}"/>
    <cellStyle name="20% - Accent2 4 10 2" xfId="36220" xr:uid="{00000000-0005-0000-0000-000069110000}"/>
    <cellStyle name="20% - Accent2 4 11" xfId="1156" xr:uid="{00000000-0005-0000-0000-00006A110000}"/>
    <cellStyle name="20% - Accent2 4 12" xfId="1228" xr:uid="{00000000-0005-0000-0000-00006B110000}"/>
    <cellStyle name="20% - Accent2 4 13" xfId="1300" xr:uid="{00000000-0005-0000-0000-00006C110000}"/>
    <cellStyle name="20% - Accent2 4 14" xfId="1372" xr:uid="{00000000-0005-0000-0000-00006D110000}"/>
    <cellStyle name="20% - Accent2 4 15" xfId="1447" xr:uid="{00000000-0005-0000-0000-00006E110000}"/>
    <cellStyle name="20% - Accent2 4 16" xfId="1521" xr:uid="{00000000-0005-0000-0000-00006F110000}"/>
    <cellStyle name="20% - Accent2 4 17" xfId="1596" xr:uid="{00000000-0005-0000-0000-000070110000}"/>
    <cellStyle name="20% - Accent2 4 18" xfId="1670" xr:uid="{00000000-0005-0000-0000-000071110000}"/>
    <cellStyle name="20% - Accent2 4 19" xfId="1744" xr:uid="{00000000-0005-0000-0000-000072110000}"/>
    <cellStyle name="20% - Accent2 4 2" xfId="207" xr:uid="{00000000-0005-0000-0000-000073110000}"/>
    <cellStyle name="20% - Accent2 4 2 2" xfId="8886" xr:uid="{00000000-0005-0000-0000-000074110000}"/>
    <cellStyle name="20% - Accent2 4 20" xfId="1818" xr:uid="{00000000-0005-0000-0000-000075110000}"/>
    <cellStyle name="20% - Accent2 4 21" xfId="1893" xr:uid="{00000000-0005-0000-0000-000076110000}"/>
    <cellStyle name="20% - Accent2 4 22" xfId="1967" xr:uid="{00000000-0005-0000-0000-000077110000}"/>
    <cellStyle name="20% - Accent2 4 23" xfId="2041" xr:uid="{00000000-0005-0000-0000-000078110000}"/>
    <cellStyle name="20% - Accent2 4 24" xfId="2115" xr:uid="{00000000-0005-0000-0000-000079110000}"/>
    <cellStyle name="20% - Accent2 4 25" xfId="2189" xr:uid="{00000000-0005-0000-0000-00007A110000}"/>
    <cellStyle name="20% - Accent2 4 26" xfId="2263" xr:uid="{00000000-0005-0000-0000-00007B110000}"/>
    <cellStyle name="20% - Accent2 4 27" xfId="2337" xr:uid="{00000000-0005-0000-0000-00007C110000}"/>
    <cellStyle name="20% - Accent2 4 28" xfId="2411" xr:uid="{00000000-0005-0000-0000-00007D110000}"/>
    <cellStyle name="20% - Accent2 4 29" xfId="2485" xr:uid="{00000000-0005-0000-0000-00007E110000}"/>
    <cellStyle name="20% - Accent2 4 3" xfId="580" xr:uid="{00000000-0005-0000-0000-00007F110000}"/>
    <cellStyle name="20% - Accent2 4 3 2" xfId="10181" xr:uid="{00000000-0005-0000-0000-000080110000}"/>
    <cellStyle name="20% - Accent2 4 30" xfId="2559" xr:uid="{00000000-0005-0000-0000-000081110000}"/>
    <cellStyle name="20% - Accent2 4 31" xfId="2647" xr:uid="{00000000-0005-0000-0000-000082110000}"/>
    <cellStyle name="20% - Accent2 4 32" xfId="2735" xr:uid="{00000000-0005-0000-0000-000083110000}"/>
    <cellStyle name="20% - Accent2 4 33" xfId="2823" xr:uid="{00000000-0005-0000-0000-000084110000}"/>
    <cellStyle name="20% - Accent2 4 34" xfId="2911" xr:uid="{00000000-0005-0000-0000-000085110000}"/>
    <cellStyle name="20% - Accent2 4 35" xfId="2999" xr:uid="{00000000-0005-0000-0000-000086110000}"/>
    <cellStyle name="20% - Accent2 4 36" xfId="3087" xr:uid="{00000000-0005-0000-0000-000087110000}"/>
    <cellStyle name="20% - Accent2 4 37" xfId="3175" xr:uid="{00000000-0005-0000-0000-000088110000}"/>
    <cellStyle name="20% - Accent2 4 38" xfId="3263" xr:uid="{00000000-0005-0000-0000-000089110000}"/>
    <cellStyle name="20% - Accent2 4 39" xfId="3351" xr:uid="{00000000-0005-0000-0000-00008A110000}"/>
    <cellStyle name="20% - Accent2 4 4" xfId="652" xr:uid="{00000000-0005-0000-0000-00008B110000}"/>
    <cellStyle name="20% - Accent2 4 4 10" xfId="12406" xr:uid="{00000000-0005-0000-0000-00008C110000}"/>
    <cellStyle name="20% - Accent2 4 4 11" xfId="12688" xr:uid="{00000000-0005-0000-0000-00008D110000}"/>
    <cellStyle name="20% - Accent2 4 4 12" xfId="13311" xr:uid="{00000000-0005-0000-0000-00008E110000}"/>
    <cellStyle name="20% - Accent2 4 4 13" xfId="13918" xr:uid="{00000000-0005-0000-0000-00008F110000}"/>
    <cellStyle name="20% - Accent2 4 4 14" xfId="14524" xr:uid="{00000000-0005-0000-0000-000090110000}"/>
    <cellStyle name="20% - Accent2 4 4 15" xfId="15130" xr:uid="{00000000-0005-0000-0000-000091110000}"/>
    <cellStyle name="20% - Accent2 4 4 16" xfId="17378" xr:uid="{00000000-0005-0000-0000-000092110000}"/>
    <cellStyle name="20% - Accent2 4 4 17" xfId="21853" xr:uid="{00000000-0005-0000-0000-000093110000}"/>
    <cellStyle name="20% - Accent2 4 4 18" xfId="26570" xr:uid="{00000000-0005-0000-0000-000094110000}"/>
    <cellStyle name="20% - Accent2 4 4 19" xfId="31283" xr:uid="{00000000-0005-0000-0000-000095110000}"/>
    <cellStyle name="20% - Accent2 4 4 2" xfId="10073" xr:uid="{00000000-0005-0000-0000-000096110000}"/>
    <cellStyle name="20% - Accent2 4 4 2 10" xfId="31579" xr:uid="{00000000-0005-0000-0000-000097110000}"/>
    <cellStyle name="20% - Accent2 4 4 2 2" xfId="13026" xr:uid="{00000000-0005-0000-0000-000098110000}"/>
    <cellStyle name="20% - Accent2 4 4 2 2 2" xfId="16617" xr:uid="{00000000-0005-0000-0000-000099110000}"/>
    <cellStyle name="20% - Accent2 4 4 2 2 2 2" xfId="21079" xr:uid="{00000000-0005-0000-0000-00009A110000}"/>
    <cellStyle name="20% - Accent2 4 4 2 2 2 3" xfId="25511" xr:uid="{00000000-0005-0000-0000-00009B110000}"/>
    <cellStyle name="20% - Accent2 4 4 2 2 2 4" xfId="30228" xr:uid="{00000000-0005-0000-0000-00009C110000}"/>
    <cellStyle name="20% - Accent2 4 4 2 2 2 5" xfId="34941" xr:uid="{00000000-0005-0000-0000-00009D110000}"/>
    <cellStyle name="20% - Accent2 4 4 2 2 3" xfId="18820" xr:uid="{00000000-0005-0000-0000-00009E110000}"/>
    <cellStyle name="20% - Accent2 4 4 2 2 4" xfId="23295" xr:uid="{00000000-0005-0000-0000-00009F110000}"/>
    <cellStyle name="20% - Accent2 4 4 2 2 5" xfId="28012" xr:uid="{00000000-0005-0000-0000-0000A0110000}"/>
    <cellStyle name="20% - Accent2 4 4 2 2 6" xfId="32725" xr:uid="{00000000-0005-0000-0000-0000A1110000}"/>
    <cellStyle name="20% - Accent2 4 4 2 3" xfId="13608" xr:uid="{00000000-0005-0000-0000-0000A2110000}"/>
    <cellStyle name="20% - Accent2 4 4 2 3 2" xfId="19933" xr:uid="{00000000-0005-0000-0000-0000A3110000}"/>
    <cellStyle name="20% - Accent2 4 4 2 3 3" xfId="24365" xr:uid="{00000000-0005-0000-0000-0000A4110000}"/>
    <cellStyle name="20% - Accent2 4 4 2 3 4" xfId="29082" xr:uid="{00000000-0005-0000-0000-0000A5110000}"/>
    <cellStyle name="20% - Accent2 4 4 2 3 5" xfId="33795" xr:uid="{00000000-0005-0000-0000-0000A6110000}"/>
    <cellStyle name="20% - Accent2 4 4 2 4" xfId="14214" xr:uid="{00000000-0005-0000-0000-0000A7110000}"/>
    <cellStyle name="20% - Accent2 4 4 2 5" xfId="14820" xr:uid="{00000000-0005-0000-0000-0000A8110000}"/>
    <cellStyle name="20% - Accent2 4 4 2 6" xfId="15426" xr:uid="{00000000-0005-0000-0000-0000A9110000}"/>
    <cellStyle name="20% - Accent2 4 4 2 7" xfId="17674" xr:uid="{00000000-0005-0000-0000-0000AA110000}"/>
    <cellStyle name="20% - Accent2 4 4 2 8" xfId="22149" xr:uid="{00000000-0005-0000-0000-0000AB110000}"/>
    <cellStyle name="20% - Accent2 4 4 2 9" xfId="26866" xr:uid="{00000000-0005-0000-0000-0000AC110000}"/>
    <cellStyle name="20% - Accent2 4 4 3" xfId="10577" xr:uid="{00000000-0005-0000-0000-0000AD110000}"/>
    <cellStyle name="20% - Accent2 4 4 3 2" xfId="16399" xr:uid="{00000000-0005-0000-0000-0000AE110000}"/>
    <cellStyle name="20% - Accent2 4 4 3 2 2" xfId="20861" xr:uid="{00000000-0005-0000-0000-0000AF110000}"/>
    <cellStyle name="20% - Accent2 4 4 3 2 3" xfId="25293" xr:uid="{00000000-0005-0000-0000-0000B0110000}"/>
    <cellStyle name="20% - Accent2 4 4 3 2 4" xfId="30010" xr:uid="{00000000-0005-0000-0000-0000B1110000}"/>
    <cellStyle name="20% - Accent2 4 4 3 2 5" xfId="34723" xr:uid="{00000000-0005-0000-0000-0000B2110000}"/>
    <cellStyle name="20% - Accent2 4 4 3 3" xfId="18602" xr:uid="{00000000-0005-0000-0000-0000B3110000}"/>
    <cellStyle name="20% - Accent2 4 4 3 4" xfId="23077" xr:uid="{00000000-0005-0000-0000-0000B4110000}"/>
    <cellStyle name="20% - Accent2 4 4 3 5" xfId="27794" xr:uid="{00000000-0005-0000-0000-0000B5110000}"/>
    <cellStyle name="20% - Accent2 4 4 3 6" xfId="32507" xr:uid="{00000000-0005-0000-0000-0000B6110000}"/>
    <cellStyle name="20% - Accent2 4 4 4" xfId="10835" xr:uid="{00000000-0005-0000-0000-0000B7110000}"/>
    <cellStyle name="20% - Accent2 4 4 4 2" xfId="19637" xr:uid="{00000000-0005-0000-0000-0000B8110000}"/>
    <cellStyle name="20% - Accent2 4 4 4 3" xfId="24069" xr:uid="{00000000-0005-0000-0000-0000B9110000}"/>
    <cellStyle name="20% - Accent2 4 4 4 4" xfId="28786" xr:uid="{00000000-0005-0000-0000-0000BA110000}"/>
    <cellStyle name="20% - Accent2 4 4 4 5" xfId="33499" xr:uid="{00000000-0005-0000-0000-0000BB110000}"/>
    <cellStyle name="20% - Accent2 4 4 5" xfId="11089" xr:uid="{00000000-0005-0000-0000-0000BC110000}"/>
    <cellStyle name="20% - Accent2 4 4 6" xfId="11343" xr:uid="{00000000-0005-0000-0000-0000BD110000}"/>
    <cellStyle name="20% - Accent2 4 4 7" xfId="11603" xr:uid="{00000000-0005-0000-0000-0000BE110000}"/>
    <cellStyle name="20% - Accent2 4 4 8" xfId="11864" xr:uid="{00000000-0005-0000-0000-0000BF110000}"/>
    <cellStyle name="20% - Accent2 4 4 9" xfId="12135" xr:uid="{00000000-0005-0000-0000-0000C0110000}"/>
    <cellStyle name="20% - Accent2 4 40" xfId="3439" xr:uid="{00000000-0005-0000-0000-0000C1110000}"/>
    <cellStyle name="20% - Accent2 4 41" xfId="3527" xr:uid="{00000000-0005-0000-0000-0000C2110000}"/>
    <cellStyle name="20% - Accent2 4 42" xfId="3630" xr:uid="{00000000-0005-0000-0000-0000C3110000}"/>
    <cellStyle name="20% - Accent2 4 43" xfId="3749" xr:uid="{00000000-0005-0000-0000-0000C4110000}"/>
    <cellStyle name="20% - Accent2 4 44" xfId="3865" xr:uid="{00000000-0005-0000-0000-0000C5110000}"/>
    <cellStyle name="20% - Accent2 4 45" xfId="3981" xr:uid="{00000000-0005-0000-0000-0000C6110000}"/>
    <cellStyle name="20% - Accent2 4 46" xfId="4097" xr:uid="{00000000-0005-0000-0000-0000C7110000}"/>
    <cellStyle name="20% - Accent2 4 47" xfId="4213" xr:uid="{00000000-0005-0000-0000-0000C8110000}"/>
    <cellStyle name="20% - Accent2 4 48" xfId="4329" xr:uid="{00000000-0005-0000-0000-0000C9110000}"/>
    <cellStyle name="20% - Accent2 4 49" xfId="4445" xr:uid="{00000000-0005-0000-0000-0000CA110000}"/>
    <cellStyle name="20% - Accent2 4 5" xfId="724" xr:uid="{00000000-0005-0000-0000-0000CB110000}"/>
    <cellStyle name="20% - Accent2 4 5 2" xfId="16856" xr:uid="{00000000-0005-0000-0000-0000CC110000}"/>
    <cellStyle name="20% - Accent2 4 5 2 2" xfId="21318" xr:uid="{00000000-0005-0000-0000-0000CD110000}"/>
    <cellStyle name="20% - Accent2 4 5 2 2 2" xfId="25750" xr:uid="{00000000-0005-0000-0000-0000CE110000}"/>
    <cellStyle name="20% - Accent2 4 5 2 2 3" xfId="30467" xr:uid="{00000000-0005-0000-0000-0000CF110000}"/>
    <cellStyle name="20% - Accent2 4 5 2 2 4" xfId="35180" xr:uid="{00000000-0005-0000-0000-0000D0110000}"/>
    <cellStyle name="20% - Accent2 4 5 2 3" xfId="19059" xr:uid="{00000000-0005-0000-0000-0000D1110000}"/>
    <cellStyle name="20% - Accent2 4 5 2 4" xfId="23534" xr:uid="{00000000-0005-0000-0000-0000D2110000}"/>
    <cellStyle name="20% - Accent2 4 5 2 5" xfId="28251" xr:uid="{00000000-0005-0000-0000-0000D3110000}"/>
    <cellStyle name="20% - Accent2 4 5 2 6" xfId="32964" xr:uid="{00000000-0005-0000-0000-0000D4110000}"/>
    <cellStyle name="20% - Accent2 4 5 3" xfId="15665" xr:uid="{00000000-0005-0000-0000-0000D5110000}"/>
    <cellStyle name="20% - Accent2 4 5 3 2" xfId="20172" xr:uid="{00000000-0005-0000-0000-0000D6110000}"/>
    <cellStyle name="20% - Accent2 4 5 3 3" xfId="24604" xr:uid="{00000000-0005-0000-0000-0000D7110000}"/>
    <cellStyle name="20% - Accent2 4 5 3 4" xfId="29321" xr:uid="{00000000-0005-0000-0000-0000D8110000}"/>
    <cellStyle name="20% - Accent2 4 5 3 5" xfId="34034" xr:uid="{00000000-0005-0000-0000-0000D9110000}"/>
    <cellStyle name="20% - Accent2 4 5 4" xfId="17913" xr:uid="{00000000-0005-0000-0000-0000DA110000}"/>
    <cellStyle name="20% - Accent2 4 5 5" xfId="22388" xr:uid="{00000000-0005-0000-0000-0000DB110000}"/>
    <cellStyle name="20% - Accent2 4 5 6" xfId="27105" xr:uid="{00000000-0005-0000-0000-0000DC110000}"/>
    <cellStyle name="20% - Accent2 4 5 7" xfId="31818" xr:uid="{00000000-0005-0000-0000-0000DD110000}"/>
    <cellStyle name="20% - Accent2 4 50" xfId="4561" xr:uid="{00000000-0005-0000-0000-0000DE110000}"/>
    <cellStyle name="20% - Accent2 4 51" xfId="4691" xr:uid="{00000000-0005-0000-0000-0000DF110000}"/>
    <cellStyle name="20% - Accent2 4 52" xfId="4821" xr:uid="{00000000-0005-0000-0000-0000E0110000}"/>
    <cellStyle name="20% - Accent2 4 53" xfId="4951" xr:uid="{00000000-0005-0000-0000-0000E1110000}"/>
    <cellStyle name="20% - Accent2 4 54" xfId="5081" xr:uid="{00000000-0005-0000-0000-0000E2110000}"/>
    <cellStyle name="20% - Accent2 4 55" xfId="5211" xr:uid="{00000000-0005-0000-0000-0000E3110000}"/>
    <cellStyle name="20% - Accent2 4 56" xfId="5341" xr:uid="{00000000-0005-0000-0000-0000E4110000}"/>
    <cellStyle name="20% - Accent2 4 57" xfId="5471" xr:uid="{00000000-0005-0000-0000-0000E5110000}"/>
    <cellStyle name="20% - Accent2 4 58" xfId="5601" xr:uid="{00000000-0005-0000-0000-0000E6110000}"/>
    <cellStyle name="20% - Accent2 4 59" xfId="5731" xr:uid="{00000000-0005-0000-0000-0000E7110000}"/>
    <cellStyle name="20% - Accent2 4 6" xfId="796" xr:uid="{00000000-0005-0000-0000-0000E8110000}"/>
    <cellStyle name="20% - Accent2 4 6 2" xfId="17067" xr:uid="{00000000-0005-0000-0000-0000E9110000}"/>
    <cellStyle name="20% - Accent2 4 6 2 2" xfId="21529" xr:uid="{00000000-0005-0000-0000-0000EA110000}"/>
    <cellStyle name="20% - Accent2 4 6 2 2 2" xfId="25961" xr:uid="{00000000-0005-0000-0000-0000EB110000}"/>
    <cellStyle name="20% - Accent2 4 6 2 2 3" xfId="30678" xr:uid="{00000000-0005-0000-0000-0000EC110000}"/>
    <cellStyle name="20% - Accent2 4 6 2 2 4" xfId="35391" xr:uid="{00000000-0005-0000-0000-0000ED110000}"/>
    <cellStyle name="20% - Accent2 4 6 2 3" xfId="19270" xr:uid="{00000000-0005-0000-0000-0000EE110000}"/>
    <cellStyle name="20% - Accent2 4 6 2 4" xfId="23745" xr:uid="{00000000-0005-0000-0000-0000EF110000}"/>
    <cellStyle name="20% - Accent2 4 6 2 5" xfId="28462" xr:uid="{00000000-0005-0000-0000-0000F0110000}"/>
    <cellStyle name="20% - Accent2 4 6 2 6" xfId="33175" xr:uid="{00000000-0005-0000-0000-0000F1110000}"/>
    <cellStyle name="20% - Accent2 4 6 3" xfId="15877" xr:uid="{00000000-0005-0000-0000-0000F2110000}"/>
    <cellStyle name="20% - Accent2 4 6 3 2" xfId="20383" xr:uid="{00000000-0005-0000-0000-0000F3110000}"/>
    <cellStyle name="20% - Accent2 4 6 3 3" xfId="24815" xr:uid="{00000000-0005-0000-0000-0000F4110000}"/>
    <cellStyle name="20% - Accent2 4 6 3 4" xfId="29532" xr:uid="{00000000-0005-0000-0000-0000F5110000}"/>
    <cellStyle name="20% - Accent2 4 6 3 5" xfId="34245" xr:uid="{00000000-0005-0000-0000-0000F6110000}"/>
    <cellStyle name="20% - Accent2 4 6 4" xfId="18124" xr:uid="{00000000-0005-0000-0000-0000F7110000}"/>
    <cellStyle name="20% - Accent2 4 6 5" xfId="22599" xr:uid="{00000000-0005-0000-0000-0000F8110000}"/>
    <cellStyle name="20% - Accent2 4 6 6" xfId="27316" xr:uid="{00000000-0005-0000-0000-0000F9110000}"/>
    <cellStyle name="20% - Accent2 4 6 7" xfId="32029" xr:uid="{00000000-0005-0000-0000-0000FA110000}"/>
    <cellStyle name="20% - Accent2 4 60" xfId="5861" xr:uid="{00000000-0005-0000-0000-0000FB110000}"/>
    <cellStyle name="20% - Accent2 4 61" xfId="5991" xr:uid="{00000000-0005-0000-0000-0000FC110000}"/>
    <cellStyle name="20% - Accent2 4 62" xfId="6121" xr:uid="{00000000-0005-0000-0000-0000FD110000}"/>
    <cellStyle name="20% - Accent2 4 63" xfId="6251" xr:uid="{00000000-0005-0000-0000-0000FE110000}"/>
    <cellStyle name="20% - Accent2 4 64" xfId="6381" xr:uid="{00000000-0005-0000-0000-0000FF110000}"/>
    <cellStyle name="20% - Accent2 4 65" xfId="6512" xr:uid="{00000000-0005-0000-0000-000000120000}"/>
    <cellStyle name="20% - Accent2 4 66" xfId="6642" xr:uid="{00000000-0005-0000-0000-000001120000}"/>
    <cellStyle name="20% - Accent2 4 67" xfId="6772" xr:uid="{00000000-0005-0000-0000-000002120000}"/>
    <cellStyle name="20% - Accent2 4 68" xfId="6902" xr:uid="{00000000-0005-0000-0000-000003120000}"/>
    <cellStyle name="20% - Accent2 4 69" xfId="7032" xr:uid="{00000000-0005-0000-0000-000004120000}"/>
    <cellStyle name="20% - Accent2 4 7" xfId="868" xr:uid="{00000000-0005-0000-0000-000005120000}"/>
    <cellStyle name="20% - Accent2 4 7 2" xfId="16119" xr:uid="{00000000-0005-0000-0000-000006120000}"/>
    <cellStyle name="20% - Accent2 4 7 2 2" xfId="20622" xr:uid="{00000000-0005-0000-0000-000007120000}"/>
    <cellStyle name="20% - Accent2 4 7 2 3" xfId="25054" xr:uid="{00000000-0005-0000-0000-000008120000}"/>
    <cellStyle name="20% - Accent2 4 7 2 4" xfId="29771" xr:uid="{00000000-0005-0000-0000-000009120000}"/>
    <cellStyle name="20% - Accent2 4 7 2 5" xfId="34484" xr:uid="{00000000-0005-0000-0000-00000A120000}"/>
    <cellStyle name="20% - Accent2 4 7 3" xfId="18363" xr:uid="{00000000-0005-0000-0000-00000B120000}"/>
    <cellStyle name="20% - Accent2 4 7 4" xfId="22838" xr:uid="{00000000-0005-0000-0000-00000C120000}"/>
    <cellStyle name="20% - Accent2 4 7 5" xfId="27555" xr:uid="{00000000-0005-0000-0000-00000D120000}"/>
    <cellStyle name="20% - Accent2 4 7 6" xfId="32268" xr:uid="{00000000-0005-0000-0000-00000E120000}"/>
    <cellStyle name="20% - Accent2 4 70" xfId="7176" xr:uid="{00000000-0005-0000-0000-00000F120000}"/>
    <cellStyle name="20% - Accent2 4 71" xfId="7321" xr:uid="{00000000-0005-0000-0000-000010120000}"/>
    <cellStyle name="20% - Accent2 4 72" xfId="7465" xr:uid="{00000000-0005-0000-0000-000011120000}"/>
    <cellStyle name="20% - Accent2 4 73" xfId="7637" xr:uid="{00000000-0005-0000-0000-000012120000}"/>
    <cellStyle name="20% - Accent2 4 74" xfId="7809" xr:uid="{00000000-0005-0000-0000-000013120000}"/>
    <cellStyle name="20% - Accent2 4 75" xfId="7981" xr:uid="{00000000-0005-0000-0000-000014120000}"/>
    <cellStyle name="20% - Accent2 4 76" xfId="8153" xr:uid="{00000000-0005-0000-0000-000015120000}"/>
    <cellStyle name="20% - Accent2 4 77" xfId="8325" xr:uid="{00000000-0005-0000-0000-000016120000}"/>
    <cellStyle name="20% - Accent2 4 78" xfId="8567" xr:uid="{00000000-0005-0000-0000-000017120000}"/>
    <cellStyle name="20% - Accent2 4 8" xfId="940" xr:uid="{00000000-0005-0000-0000-000018120000}"/>
    <cellStyle name="20% - Accent2 4 8 2" xfId="26231" xr:uid="{00000000-0005-0000-0000-000019120000}"/>
    <cellStyle name="20% - Accent2 4 8 3" xfId="30945" xr:uid="{00000000-0005-0000-0000-00001A120000}"/>
    <cellStyle name="20% - Accent2 4 8 4" xfId="35658" xr:uid="{00000000-0005-0000-0000-00001B120000}"/>
    <cellStyle name="20% - Accent2 4 9" xfId="1012" xr:uid="{00000000-0005-0000-0000-00001C120000}"/>
    <cellStyle name="20% - Accent2 4 9 2" xfId="35925" xr:uid="{00000000-0005-0000-0000-00001D120000}"/>
    <cellStyle name="20% - Accent2 5" xfId="221" xr:uid="{00000000-0005-0000-0000-00001E120000}"/>
    <cellStyle name="20% - Accent2 5 10" xfId="1170" xr:uid="{00000000-0005-0000-0000-00001F120000}"/>
    <cellStyle name="20% - Accent2 5 10 2" xfId="36234" xr:uid="{00000000-0005-0000-0000-000020120000}"/>
    <cellStyle name="20% - Accent2 5 11" xfId="1242" xr:uid="{00000000-0005-0000-0000-000021120000}"/>
    <cellStyle name="20% - Accent2 5 12" xfId="1314" xr:uid="{00000000-0005-0000-0000-000022120000}"/>
    <cellStyle name="20% - Accent2 5 13" xfId="1386" xr:uid="{00000000-0005-0000-0000-000023120000}"/>
    <cellStyle name="20% - Accent2 5 14" xfId="1461" xr:uid="{00000000-0005-0000-0000-000024120000}"/>
    <cellStyle name="20% - Accent2 5 15" xfId="1535" xr:uid="{00000000-0005-0000-0000-000025120000}"/>
    <cellStyle name="20% - Accent2 5 16" xfId="1610" xr:uid="{00000000-0005-0000-0000-000026120000}"/>
    <cellStyle name="20% - Accent2 5 17" xfId="1684" xr:uid="{00000000-0005-0000-0000-000027120000}"/>
    <cellStyle name="20% - Accent2 5 18" xfId="1758" xr:uid="{00000000-0005-0000-0000-000028120000}"/>
    <cellStyle name="20% - Accent2 5 19" xfId="1832" xr:uid="{00000000-0005-0000-0000-000029120000}"/>
    <cellStyle name="20% - Accent2 5 2" xfId="594" xr:uid="{00000000-0005-0000-0000-00002A120000}"/>
    <cellStyle name="20% - Accent2 5 2 2" xfId="8900" xr:uid="{00000000-0005-0000-0000-00002B120000}"/>
    <cellStyle name="20% - Accent2 5 20" xfId="1907" xr:uid="{00000000-0005-0000-0000-00002C120000}"/>
    <cellStyle name="20% - Accent2 5 21" xfId="1981" xr:uid="{00000000-0005-0000-0000-00002D120000}"/>
    <cellStyle name="20% - Accent2 5 22" xfId="2055" xr:uid="{00000000-0005-0000-0000-00002E120000}"/>
    <cellStyle name="20% - Accent2 5 23" xfId="2129" xr:uid="{00000000-0005-0000-0000-00002F120000}"/>
    <cellStyle name="20% - Accent2 5 24" xfId="2203" xr:uid="{00000000-0005-0000-0000-000030120000}"/>
    <cellStyle name="20% - Accent2 5 25" xfId="2277" xr:uid="{00000000-0005-0000-0000-000031120000}"/>
    <cellStyle name="20% - Accent2 5 26" xfId="2351" xr:uid="{00000000-0005-0000-0000-000032120000}"/>
    <cellStyle name="20% - Accent2 5 27" xfId="2425" xr:uid="{00000000-0005-0000-0000-000033120000}"/>
    <cellStyle name="20% - Accent2 5 28" xfId="2499" xr:uid="{00000000-0005-0000-0000-000034120000}"/>
    <cellStyle name="20% - Accent2 5 29" xfId="2573" xr:uid="{00000000-0005-0000-0000-000035120000}"/>
    <cellStyle name="20% - Accent2 5 3" xfId="666" xr:uid="{00000000-0005-0000-0000-000036120000}"/>
    <cellStyle name="20% - Accent2 5 3 2" xfId="10195" xr:uid="{00000000-0005-0000-0000-000037120000}"/>
    <cellStyle name="20% - Accent2 5 30" xfId="2661" xr:uid="{00000000-0005-0000-0000-000038120000}"/>
    <cellStyle name="20% - Accent2 5 31" xfId="2749" xr:uid="{00000000-0005-0000-0000-000039120000}"/>
    <cellStyle name="20% - Accent2 5 32" xfId="2837" xr:uid="{00000000-0005-0000-0000-00003A120000}"/>
    <cellStyle name="20% - Accent2 5 33" xfId="2925" xr:uid="{00000000-0005-0000-0000-00003B120000}"/>
    <cellStyle name="20% - Accent2 5 34" xfId="3013" xr:uid="{00000000-0005-0000-0000-00003C120000}"/>
    <cellStyle name="20% - Accent2 5 35" xfId="3101" xr:uid="{00000000-0005-0000-0000-00003D120000}"/>
    <cellStyle name="20% - Accent2 5 36" xfId="3189" xr:uid="{00000000-0005-0000-0000-00003E120000}"/>
    <cellStyle name="20% - Accent2 5 37" xfId="3277" xr:uid="{00000000-0005-0000-0000-00003F120000}"/>
    <cellStyle name="20% - Accent2 5 38" xfId="3365" xr:uid="{00000000-0005-0000-0000-000040120000}"/>
    <cellStyle name="20% - Accent2 5 39" xfId="3453" xr:uid="{00000000-0005-0000-0000-000041120000}"/>
    <cellStyle name="20% - Accent2 5 4" xfId="738" xr:uid="{00000000-0005-0000-0000-000042120000}"/>
    <cellStyle name="20% - Accent2 5 4 10" xfId="12420" xr:uid="{00000000-0005-0000-0000-000043120000}"/>
    <cellStyle name="20% - Accent2 5 4 11" xfId="12702" xr:uid="{00000000-0005-0000-0000-000044120000}"/>
    <cellStyle name="20% - Accent2 5 4 12" xfId="13325" xr:uid="{00000000-0005-0000-0000-000045120000}"/>
    <cellStyle name="20% - Accent2 5 4 13" xfId="13932" xr:uid="{00000000-0005-0000-0000-000046120000}"/>
    <cellStyle name="20% - Accent2 5 4 14" xfId="14538" xr:uid="{00000000-0005-0000-0000-000047120000}"/>
    <cellStyle name="20% - Accent2 5 4 15" xfId="15144" xr:uid="{00000000-0005-0000-0000-000048120000}"/>
    <cellStyle name="20% - Accent2 5 4 16" xfId="17392" xr:uid="{00000000-0005-0000-0000-000049120000}"/>
    <cellStyle name="20% - Accent2 5 4 17" xfId="21867" xr:uid="{00000000-0005-0000-0000-00004A120000}"/>
    <cellStyle name="20% - Accent2 5 4 18" xfId="26584" xr:uid="{00000000-0005-0000-0000-00004B120000}"/>
    <cellStyle name="20% - Accent2 5 4 19" xfId="31297" xr:uid="{00000000-0005-0000-0000-00004C120000}"/>
    <cellStyle name="20% - Accent2 5 4 2" xfId="10087" xr:uid="{00000000-0005-0000-0000-00004D120000}"/>
    <cellStyle name="20% - Accent2 5 4 2 10" xfId="31593" xr:uid="{00000000-0005-0000-0000-00004E120000}"/>
    <cellStyle name="20% - Accent2 5 4 2 2" xfId="13040" xr:uid="{00000000-0005-0000-0000-00004F120000}"/>
    <cellStyle name="20% - Accent2 5 4 2 2 2" xfId="16631" xr:uid="{00000000-0005-0000-0000-000050120000}"/>
    <cellStyle name="20% - Accent2 5 4 2 2 2 2" xfId="21093" xr:uid="{00000000-0005-0000-0000-000051120000}"/>
    <cellStyle name="20% - Accent2 5 4 2 2 2 3" xfId="25525" xr:uid="{00000000-0005-0000-0000-000052120000}"/>
    <cellStyle name="20% - Accent2 5 4 2 2 2 4" xfId="30242" xr:uid="{00000000-0005-0000-0000-000053120000}"/>
    <cellStyle name="20% - Accent2 5 4 2 2 2 5" xfId="34955" xr:uid="{00000000-0005-0000-0000-000054120000}"/>
    <cellStyle name="20% - Accent2 5 4 2 2 3" xfId="18834" xr:uid="{00000000-0005-0000-0000-000055120000}"/>
    <cellStyle name="20% - Accent2 5 4 2 2 4" xfId="23309" xr:uid="{00000000-0005-0000-0000-000056120000}"/>
    <cellStyle name="20% - Accent2 5 4 2 2 5" xfId="28026" xr:uid="{00000000-0005-0000-0000-000057120000}"/>
    <cellStyle name="20% - Accent2 5 4 2 2 6" xfId="32739" xr:uid="{00000000-0005-0000-0000-000058120000}"/>
    <cellStyle name="20% - Accent2 5 4 2 3" xfId="13622" xr:uid="{00000000-0005-0000-0000-000059120000}"/>
    <cellStyle name="20% - Accent2 5 4 2 3 2" xfId="19947" xr:uid="{00000000-0005-0000-0000-00005A120000}"/>
    <cellStyle name="20% - Accent2 5 4 2 3 3" xfId="24379" xr:uid="{00000000-0005-0000-0000-00005B120000}"/>
    <cellStyle name="20% - Accent2 5 4 2 3 4" xfId="29096" xr:uid="{00000000-0005-0000-0000-00005C120000}"/>
    <cellStyle name="20% - Accent2 5 4 2 3 5" xfId="33809" xr:uid="{00000000-0005-0000-0000-00005D120000}"/>
    <cellStyle name="20% - Accent2 5 4 2 4" xfId="14228" xr:uid="{00000000-0005-0000-0000-00005E120000}"/>
    <cellStyle name="20% - Accent2 5 4 2 5" xfId="14834" xr:uid="{00000000-0005-0000-0000-00005F120000}"/>
    <cellStyle name="20% - Accent2 5 4 2 6" xfId="15440" xr:uid="{00000000-0005-0000-0000-000060120000}"/>
    <cellStyle name="20% - Accent2 5 4 2 7" xfId="17688" xr:uid="{00000000-0005-0000-0000-000061120000}"/>
    <cellStyle name="20% - Accent2 5 4 2 8" xfId="22163" xr:uid="{00000000-0005-0000-0000-000062120000}"/>
    <cellStyle name="20% - Accent2 5 4 2 9" xfId="26880" xr:uid="{00000000-0005-0000-0000-000063120000}"/>
    <cellStyle name="20% - Accent2 5 4 3" xfId="10591" xr:uid="{00000000-0005-0000-0000-000064120000}"/>
    <cellStyle name="20% - Accent2 5 4 3 2" xfId="16413" xr:uid="{00000000-0005-0000-0000-000065120000}"/>
    <cellStyle name="20% - Accent2 5 4 3 2 2" xfId="20875" xr:uid="{00000000-0005-0000-0000-000066120000}"/>
    <cellStyle name="20% - Accent2 5 4 3 2 3" xfId="25307" xr:uid="{00000000-0005-0000-0000-000067120000}"/>
    <cellStyle name="20% - Accent2 5 4 3 2 4" xfId="30024" xr:uid="{00000000-0005-0000-0000-000068120000}"/>
    <cellStyle name="20% - Accent2 5 4 3 2 5" xfId="34737" xr:uid="{00000000-0005-0000-0000-000069120000}"/>
    <cellStyle name="20% - Accent2 5 4 3 3" xfId="18616" xr:uid="{00000000-0005-0000-0000-00006A120000}"/>
    <cellStyle name="20% - Accent2 5 4 3 4" xfId="23091" xr:uid="{00000000-0005-0000-0000-00006B120000}"/>
    <cellStyle name="20% - Accent2 5 4 3 5" xfId="27808" xr:uid="{00000000-0005-0000-0000-00006C120000}"/>
    <cellStyle name="20% - Accent2 5 4 3 6" xfId="32521" xr:uid="{00000000-0005-0000-0000-00006D120000}"/>
    <cellStyle name="20% - Accent2 5 4 4" xfId="10849" xr:uid="{00000000-0005-0000-0000-00006E120000}"/>
    <cellStyle name="20% - Accent2 5 4 4 2" xfId="19651" xr:uid="{00000000-0005-0000-0000-00006F120000}"/>
    <cellStyle name="20% - Accent2 5 4 4 3" xfId="24083" xr:uid="{00000000-0005-0000-0000-000070120000}"/>
    <cellStyle name="20% - Accent2 5 4 4 4" xfId="28800" xr:uid="{00000000-0005-0000-0000-000071120000}"/>
    <cellStyle name="20% - Accent2 5 4 4 5" xfId="33513" xr:uid="{00000000-0005-0000-0000-000072120000}"/>
    <cellStyle name="20% - Accent2 5 4 5" xfId="11103" xr:uid="{00000000-0005-0000-0000-000073120000}"/>
    <cellStyle name="20% - Accent2 5 4 6" xfId="11357" xr:uid="{00000000-0005-0000-0000-000074120000}"/>
    <cellStyle name="20% - Accent2 5 4 7" xfId="11617" xr:uid="{00000000-0005-0000-0000-000075120000}"/>
    <cellStyle name="20% - Accent2 5 4 8" xfId="11878" xr:uid="{00000000-0005-0000-0000-000076120000}"/>
    <cellStyle name="20% - Accent2 5 4 9" xfId="12149" xr:uid="{00000000-0005-0000-0000-000077120000}"/>
    <cellStyle name="20% - Accent2 5 40" xfId="3541" xr:uid="{00000000-0005-0000-0000-000078120000}"/>
    <cellStyle name="20% - Accent2 5 41" xfId="3644" xr:uid="{00000000-0005-0000-0000-000079120000}"/>
    <cellStyle name="20% - Accent2 5 42" xfId="3763" xr:uid="{00000000-0005-0000-0000-00007A120000}"/>
    <cellStyle name="20% - Accent2 5 43" xfId="3879" xr:uid="{00000000-0005-0000-0000-00007B120000}"/>
    <cellStyle name="20% - Accent2 5 44" xfId="3995" xr:uid="{00000000-0005-0000-0000-00007C120000}"/>
    <cellStyle name="20% - Accent2 5 45" xfId="4111" xr:uid="{00000000-0005-0000-0000-00007D120000}"/>
    <cellStyle name="20% - Accent2 5 46" xfId="4227" xr:uid="{00000000-0005-0000-0000-00007E120000}"/>
    <cellStyle name="20% - Accent2 5 47" xfId="4343" xr:uid="{00000000-0005-0000-0000-00007F120000}"/>
    <cellStyle name="20% - Accent2 5 48" xfId="4459" xr:uid="{00000000-0005-0000-0000-000080120000}"/>
    <cellStyle name="20% - Accent2 5 49" xfId="4575" xr:uid="{00000000-0005-0000-0000-000081120000}"/>
    <cellStyle name="20% - Accent2 5 5" xfId="810" xr:uid="{00000000-0005-0000-0000-000082120000}"/>
    <cellStyle name="20% - Accent2 5 5 2" xfId="16870" xr:uid="{00000000-0005-0000-0000-000083120000}"/>
    <cellStyle name="20% - Accent2 5 5 2 2" xfId="21332" xr:uid="{00000000-0005-0000-0000-000084120000}"/>
    <cellStyle name="20% - Accent2 5 5 2 2 2" xfId="25764" xr:uid="{00000000-0005-0000-0000-000085120000}"/>
    <cellStyle name="20% - Accent2 5 5 2 2 3" xfId="30481" xr:uid="{00000000-0005-0000-0000-000086120000}"/>
    <cellStyle name="20% - Accent2 5 5 2 2 4" xfId="35194" xr:uid="{00000000-0005-0000-0000-000087120000}"/>
    <cellStyle name="20% - Accent2 5 5 2 3" xfId="19073" xr:uid="{00000000-0005-0000-0000-000088120000}"/>
    <cellStyle name="20% - Accent2 5 5 2 4" xfId="23548" xr:uid="{00000000-0005-0000-0000-000089120000}"/>
    <cellStyle name="20% - Accent2 5 5 2 5" xfId="28265" xr:uid="{00000000-0005-0000-0000-00008A120000}"/>
    <cellStyle name="20% - Accent2 5 5 2 6" xfId="32978" xr:uid="{00000000-0005-0000-0000-00008B120000}"/>
    <cellStyle name="20% - Accent2 5 5 3" xfId="15679" xr:uid="{00000000-0005-0000-0000-00008C120000}"/>
    <cellStyle name="20% - Accent2 5 5 3 2" xfId="20186" xr:uid="{00000000-0005-0000-0000-00008D120000}"/>
    <cellStyle name="20% - Accent2 5 5 3 3" xfId="24618" xr:uid="{00000000-0005-0000-0000-00008E120000}"/>
    <cellStyle name="20% - Accent2 5 5 3 4" xfId="29335" xr:uid="{00000000-0005-0000-0000-00008F120000}"/>
    <cellStyle name="20% - Accent2 5 5 3 5" xfId="34048" xr:uid="{00000000-0005-0000-0000-000090120000}"/>
    <cellStyle name="20% - Accent2 5 5 4" xfId="17927" xr:uid="{00000000-0005-0000-0000-000091120000}"/>
    <cellStyle name="20% - Accent2 5 5 5" xfId="22402" xr:uid="{00000000-0005-0000-0000-000092120000}"/>
    <cellStyle name="20% - Accent2 5 5 6" xfId="27119" xr:uid="{00000000-0005-0000-0000-000093120000}"/>
    <cellStyle name="20% - Accent2 5 5 7" xfId="31832" xr:uid="{00000000-0005-0000-0000-000094120000}"/>
    <cellStyle name="20% - Accent2 5 50" xfId="4705" xr:uid="{00000000-0005-0000-0000-000095120000}"/>
    <cellStyle name="20% - Accent2 5 51" xfId="4835" xr:uid="{00000000-0005-0000-0000-000096120000}"/>
    <cellStyle name="20% - Accent2 5 52" xfId="4965" xr:uid="{00000000-0005-0000-0000-000097120000}"/>
    <cellStyle name="20% - Accent2 5 53" xfId="5095" xr:uid="{00000000-0005-0000-0000-000098120000}"/>
    <cellStyle name="20% - Accent2 5 54" xfId="5225" xr:uid="{00000000-0005-0000-0000-000099120000}"/>
    <cellStyle name="20% - Accent2 5 55" xfId="5355" xr:uid="{00000000-0005-0000-0000-00009A120000}"/>
    <cellStyle name="20% - Accent2 5 56" xfId="5485" xr:uid="{00000000-0005-0000-0000-00009B120000}"/>
    <cellStyle name="20% - Accent2 5 57" xfId="5615" xr:uid="{00000000-0005-0000-0000-00009C120000}"/>
    <cellStyle name="20% - Accent2 5 58" xfId="5745" xr:uid="{00000000-0005-0000-0000-00009D120000}"/>
    <cellStyle name="20% - Accent2 5 59" xfId="5875" xr:uid="{00000000-0005-0000-0000-00009E120000}"/>
    <cellStyle name="20% - Accent2 5 6" xfId="882" xr:uid="{00000000-0005-0000-0000-00009F120000}"/>
    <cellStyle name="20% - Accent2 5 6 2" xfId="17081" xr:uid="{00000000-0005-0000-0000-0000A0120000}"/>
    <cellStyle name="20% - Accent2 5 6 2 2" xfId="21543" xr:uid="{00000000-0005-0000-0000-0000A1120000}"/>
    <cellStyle name="20% - Accent2 5 6 2 2 2" xfId="25975" xr:uid="{00000000-0005-0000-0000-0000A2120000}"/>
    <cellStyle name="20% - Accent2 5 6 2 2 3" xfId="30692" xr:uid="{00000000-0005-0000-0000-0000A3120000}"/>
    <cellStyle name="20% - Accent2 5 6 2 2 4" xfId="35405" xr:uid="{00000000-0005-0000-0000-0000A4120000}"/>
    <cellStyle name="20% - Accent2 5 6 2 3" xfId="19284" xr:uid="{00000000-0005-0000-0000-0000A5120000}"/>
    <cellStyle name="20% - Accent2 5 6 2 4" xfId="23759" xr:uid="{00000000-0005-0000-0000-0000A6120000}"/>
    <cellStyle name="20% - Accent2 5 6 2 5" xfId="28476" xr:uid="{00000000-0005-0000-0000-0000A7120000}"/>
    <cellStyle name="20% - Accent2 5 6 2 6" xfId="33189" xr:uid="{00000000-0005-0000-0000-0000A8120000}"/>
    <cellStyle name="20% - Accent2 5 6 3" xfId="15891" xr:uid="{00000000-0005-0000-0000-0000A9120000}"/>
    <cellStyle name="20% - Accent2 5 6 3 2" xfId="20397" xr:uid="{00000000-0005-0000-0000-0000AA120000}"/>
    <cellStyle name="20% - Accent2 5 6 3 3" xfId="24829" xr:uid="{00000000-0005-0000-0000-0000AB120000}"/>
    <cellStyle name="20% - Accent2 5 6 3 4" xfId="29546" xr:uid="{00000000-0005-0000-0000-0000AC120000}"/>
    <cellStyle name="20% - Accent2 5 6 3 5" xfId="34259" xr:uid="{00000000-0005-0000-0000-0000AD120000}"/>
    <cellStyle name="20% - Accent2 5 6 4" xfId="18138" xr:uid="{00000000-0005-0000-0000-0000AE120000}"/>
    <cellStyle name="20% - Accent2 5 6 5" xfId="22613" xr:uid="{00000000-0005-0000-0000-0000AF120000}"/>
    <cellStyle name="20% - Accent2 5 6 6" xfId="27330" xr:uid="{00000000-0005-0000-0000-0000B0120000}"/>
    <cellStyle name="20% - Accent2 5 6 7" xfId="32043" xr:uid="{00000000-0005-0000-0000-0000B1120000}"/>
    <cellStyle name="20% - Accent2 5 60" xfId="6005" xr:uid="{00000000-0005-0000-0000-0000B2120000}"/>
    <cellStyle name="20% - Accent2 5 61" xfId="6135" xr:uid="{00000000-0005-0000-0000-0000B3120000}"/>
    <cellStyle name="20% - Accent2 5 62" xfId="6265" xr:uid="{00000000-0005-0000-0000-0000B4120000}"/>
    <cellStyle name="20% - Accent2 5 63" xfId="6395" xr:uid="{00000000-0005-0000-0000-0000B5120000}"/>
    <cellStyle name="20% - Accent2 5 64" xfId="6526" xr:uid="{00000000-0005-0000-0000-0000B6120000}"/>
    <cellStyle name="20% - Accent2 5 65" xfId="6656" xr:uid="{00000000-0005-0000-0000-0000B7120000}"/>
    <cellStyle name="20% - Accent2 5 66" xfId="6786" xr:uid="{00000000-0005-0000-0000-0000B8120000}"/>
    <cellStyle name="20% - Accent2 5 67" xfId="6916" xr:uid="{00000000-0005-0000-0000-0000B9120000}"/>
    <cellStyle name="20% - Accent2 5 68" xfId="7046" xr:uid="{00000000-0005-0000-0000-0000BA120000}"/>
    <cellStyle name="20% - Accent2 5 69" xfId="7190" xr:uid="{00000000-0005-0000-0000-0000BB120000}"/>
    <cellStyle name="20% - Accent2 5 7" xfId="954" xr:uid="{00000000-0005-0000-0000-0000BC120000}"/>
    <cellStyle name="20% - Accent2 5 7 2" xfId="16133" xr:uid="{00000000-0005-0000-0000-0000BD120000}"/>
    <cellStyle name="20% - Accent2 5 7 2 2" xfId="20636" xr:uid="{00000000-0005-0000-0000-0000BE120000}"/>
    <cellStyle name="20% - Accent2 5 7 2 3" xfId="25068" xr:uid="{00000000-0005-0000-0000-0000BF120000}"/>
    <cellStyle name="20% - Accent2 5 7 2 4" xfId="29785" xr:uid="{00000000-0005-0000-0000-0000C0120000}"/>
    <cellStyle name="20% - Accent2 5 7 2 5" xfId="34498" xr:uid="{00000000-0005-0000-0000-0000C1120000}"/>
    <cellStyle name="20% - Accent2 5 7 3" xfId="18377" xr:uid="{00000000-0005-0000-0000-0000C2120000}"/>
    <cellStyle name="20% - Accent2 5 7 4" xfId="22852" xr:uid="{00000000-0005-0000-0000-0000C3120000}"/>
    <cellStyle name="20% - Accent2 5 7 5" xfId="27569" xr:uid="{00000000-0005-0000-0000-0000C4120000}"/>
    <cellStyle name="20% - Accent2 5 7 6" xfId="32282" xr:uid="{00000000-0005-0000-0000-0000C5120000}"/>
    <cellStyle name="20% - Accent2 5 70" xfId="7335" xr:uid="{00000000-0005-0000-0000-0000C6120000}"/>
    <cellStyle name="20% - Accent2 5 71" xfId="7479" xr:uid="{00000000-0005-0000-0000-0000C7120000}"/>
    <cellStyle name="20% - Accent2 5 72" xfId="7651" xr:uid="{00000000-0005-0000-0000-0000C8120000}"/>
    <cellStyle name="20% - Accent2 5 73" xfId="7823" xr:uid="{00000000-0005-0000-0000-0000C9120000}"/>
    <cellStyle name="20% - Accent2 5 74" xfId="7995" xr:uid="{00000000-0005-0000-0000-0000CA120000}"/>
    <cellStyle name="20% - Accent2 5 75" xfId="8167" xr:uid="{00000000-0005-0000-0000-0000CB120000}"/>
    <cellStyle name="20% - Accent2 5 76" xfId="8339" xr:uid="{00000000-0005-0000-0000-0000CC120000}"/>
    <cellStyle name="20% - Accent2 5 77" xfId="8581" xr:uid="{00000000-0005-0000-0000-0000CD120000}"/>
    <cellStyle name="20% - Accent2 5 8" xfId="1026" xr:uid="{00000000-0005-0000-0000-0000CE120000}"/>
    <cellStyle name="20% - Accent2 5 8 2" xfId="26245" xr:uid="{00000000-0005-0000-0000-0000CF120000}"/>
    <cellStyle name="20% - Accent2 5 8 3" xfId="30959" xr:uid="{00000000-0005-0000-0000-0000D0120000}"/>
    <cellStyle name="20% - Accent2 5 8 4" xfId="35672" xr:uid="{00000000-0005-0000-0000-0000D1120000}"/>
    <cellStyle name="20% - Accent2 5 9" xfId="1098" xr:uid="{00000000-0005-0000-0000-0000D2120000}"/>
    <cellStyle name="20% - Accent2 5 9 2" xfId="35939" xr:uid="{00000000-0005-0000-0000-0000D3120000}"/>
    <cellStyle name="20% - Accent2 6" xfId="235" xr:uid="{00000000-0005-0000-0000-0000D4120000}"/>
    <cellStyle name="20% - Accent2 6 10" xfId="1184" xr:uid="{00000000-0005-0000-0000-0000D5120000}"/>
    <cellStyle name="20% - Accent2 6 10 2" xfId="36248" xr:uid="{00000000-0005-0000-0000-0000D6120000}"/>
    <cellStyle name="20% - Accent2 6 11" xfId="1256" xr:uid="{00000000-0005-0000-0000-0000D7120000}"/>
    <cellStyle name="20% - Accent2 6 12" xfId="1328" xr:uid="{00000000-0005-0000-0000-0000D8120000}"/>
    <cellStyle name="20% - Accent2 6 13" xfId="1400" xr:uid="{00000000-0005-0000-0000-0000D9120000}"/>
    <cellStyle name="20% - Accent2 6 14" xfId="1475" xr:uid="{00000000-0005-0000-0000-0000DA120000}"/>
    <cellStyle name="20% - Accent2 6 15" xfId="1549" xr:uid="{00000000-0005-0000-0000-0000DB120000}"/>
    <cellStyle name="20% - Accent2 6 16" xfId="1624" xr:uid="{00000000-0005-0000-0000-0000DC120000}"/>
    <cellStyle name="20% - Accent2 6 17" xfId="1698" xr:uid="{00000000-0005-0000-0000-0000DD120000}"/>
    <cellStyle name="20% - Accent2 6 18" xfId="1772" xr:uid="{00000000-0005-0000-0000-0000DE120000}"/>
    <cellStyle name="20% - Accent2 6 19" xfId="1846" xr:uid="{00000000-0005-0000-0000-0000DF120000}"/>
    <cellStyle name="20% - Accent2 6 2" xfId="608" xr:uid="{00000000-0005-0000-0000-0000E0120000}"/>
    <cellStyle name="20% - Accent2 6 2 2" xfId="8914" xr:uid="{00000000-0005-0000-0000-0000E1120000}"/>
    <cellStyle name="20% - Accent2 6 20" xfId="1921" xr:uid="{00000000-0005-0000-0000-0000E2120000}"/>
    <cellStyle name="20% - Accent2 6 21" xfId="1995" xr:uid="{00000000-0005-0000-0000-0000E3120000}"/>
    <cellStyle name="20% - Accent2 6 22" xfId="2069" xr:uid="{00000000-0005-0000-0000-0000E4120000}"/>
    <cellStyle name="20% - Accent2 6 23" xfId="2143" xr:uid="{00000000-0005-0000-0000-0000E5120000}"/>
    <cellStyle name="20% - Accent2 6 24" xfId="2217" xr:uid="{00000000-0005-0000-0000-0000E6120000}"/>
    <cellStyle name="20% - Accent2 6 25" xfId="2291" xr:uid="{00000000-0005-0000-0000-0000E7120000}"/>
    <cellStyle name="20% - Accent2 6 26" xfId="2365" xr:uid="{00000000-0005-0000-0000-0000E8120000}"/>
    <cellStyle name="20% - Accent2 6 27" xfId="2439" xr:uid="{00000000-0005-0000-0000-0000E9120000}"/>
    <cellStyle name="20% - Accent2 6 28" xfId="2513" xr:uid="{00000000-0005-0000-0000-0000EA120000}"/>
    <cellStyle name="20% - Accent2 6 29" xfId="2587" xr:uid="{00000000-0005-0000-0000-0000EB120000}"/>
    <cellStyle name="20% - Accent2 6 3" xfId="680" xr:uid="{00000000-0005-0000-0000-0000EC120000}"/>
    <cellStyle name="20% - Accent2 6 3 2" xfId="10209" xr:uid="{00000000-0005-0000-0000-0000ED120000}"/>
    <cellStyle name="20% - Accent2 6 30" xfId="2675" xr:uid="{00000000-0005-0000-0000-0000EE120000}"/>
    <cellStyle name="20% - Accent2 6 31" xfId="2763" xr:uid="{00000000-0005-0000-0000-0000EF120000}"/>
    <cellStyle name="20% - Accent2 6 32" xfId="2851" xr:uid="{00000000-0005-0000-0000-0000F0120000}"/>
    <cellStyle name="20% - Accent2 6 33" xfId="2939" xr:uid="{00000000-0005-0000-0000-0000F1120000}"/>
    <cellStyle name="20% - Accent2 6 34" xfId="3027" xr:uid="{00000000-0005-0000-0000-0000F2120000}"/>
    <cellStyle name="20% - Accent2 6 35" xfId="3115" xr:uid="{00000000-0005-0000-0000-0000F3120000}"/>
    <cellStyle name="20% - Accent2 6 36" xfId="3203" xr:uid="{00000000-0005-0000-0000-0000F4120000}"/>
    <cellStyle name="20% - Accent2 6 37" xfId="3291" xr:uid="{00000000-0005-0000-0000-0000F5120000}"/>
    <cellStyle name="20% - Accent2 6 38" xfId="3379" xr:uid="{00000000-0005-0000-0000-0000F6120000}"/>
    <cellStyle name="20% - Accent2 6 39" xfId="3467" xr:uid="{00000000-0005-0000-0000-0000F7120000}"/>
    <cellStyle name="20% - Accent2 6 4" xfId="752" xr:uid="{00000000-0005-0000-0000-0000F8120000}"/>
    <cellStyle name="20% - Accent2 6 4 10" xfId="12434" xr:uid="{00000000-0005-0000-0000-0000F9120000}"/>
    <cellStyle name="20% - Accent2 6 4 11" xfId="12716" xr:uid="{00000000-0005-0000-0000-0000FA120000}"/>
    <cellStyle name="20% - Accent2 6 4 12" xfId="13339" xr:uid="{00000000-0005-0000-0000-0000FB120000}"/>
    <cellStyle name="20% - Accent2 6 4 13" xfId="13946" xr:uid="{00000000-0005-0000-0000-0000FC120000}"/>
    <cellStyle name="20% - Accent2 6 4 14" xfId="14552" xr:uid="{00000000-0005-0000-0000-0000FD120000}"/>
    <cellStyle name="20% - Accent2 6 4 15" xfId="15158" xr:uid="{00000000-0005-0000-0000-0000FE120000}"/>
    <cellStyle name="20% - Accent2 6 4 16" xfId="17406" xr:uid="{00000000-0005-0000-0000-0000FF120000}"/>
    <cellStyle name="20% - Accent2 6 4 17" xfId="21881" xr:uid="{00000000-0005-0000-0000-000000130000}"/>
    <cellStyle name="20% - Accent2 6 4 18" xfId="26598" xr:uid="{00000000-0005-0000-0000-000001130000}"/>
    <cellStyle name="20% - Accent2 6 4 19" xfId="31311" xr:uid="{00000000-0005-0000-0000-000002130000}"/>
    <cellStyle name="20% - Accent2 6 4 2" xfId="10120" xr:uid="{00000000-0005-0000-0000-000003130000}"/>
    <cellStyle name="20% - Accent2 6 4 2 10" xfId="31607" xr:uid="{00000000-0005-0000-0000-000004130000}"/>
    <cellStyle name="20% - Accent2 6 4 2 2" xfId="13054" xr:uid="{00000000-0005-0000-0000-000005130000}"/>
    <cellStyle name="20% - Accent2 6 4 2 2 2" xfId="16645" xr:uid="{00000000-0005-0000-0000-000006130000}"/>
    <cellStyle name="20% - Accent2 6 4 2 2 2 2" xfId="21107" xr:uid="{00000000-0005-0000-0000-000007130000}"/>
    <cellStyle name="20% - Accent2 6 4 2 2 2 3" xfId="25539" xr:uid="{00000000-0005-0000-0000-000008130000}"/>
    <cellStyle name="20% - Accent2 6 4 2 2 2 4" xfId="30256" xr:uid="{00000000-0005-0000-0000-000009130000}"/>
    <cellStyle name="20% - Accent2 6 4 2 2 2 5" xfId="34969" xr:uid="{00000000-0005-0000-0000-00000A130000}"/>
    <cellStyle name="20% - Accent2 6 4 2 2 3" xfId="18848" xr:uid="{00000000-0005-0000-0000-00000B130000}"/>
    <cellStyle name="20% - Accent2 6 4 2 2 4" xfId="23323" xr:uid="{00000000-0005-0000-0000-00000C130000}"/>
    <cellStyle name="20% - Accent2 6 4 2 2 5" xfId="28040" xr:uid="{00000000-0005-0000-0000-00000D130000}"/>
    <cellStyle name="20% - Accent2 6 4 2 2 6" xfId="32753" xr:uid="{00000000-0005-0000-0000-00000E130000}"/>
    <cellStyle name="20% - Accent2 6 4 2 3" xfId="13636" xr:uid="{00000000-0005-0000-0000-00000F130000}"/>
    <cellStyle name="20% - Accent2 6 4 2 3 2" xfId="19961" xr:uid="{00000000-0005-0000-0000-000010130000}"/>
    <cellStyle name="20% - Accent2 6 4 2 3 3" xfId="24393" xr:uid="{00000000-0005-0000-0000-000011130000}"/>
    <cellStyle name="20% - Accent2 6 4 2 3 4" xfId="29110" xr:uid="{00000000-0005-0000-0000-000012130000}"/>
    <cellStyle name="20% - Accent2 6 4 2 3 5" xfId="33823" xr:uid="{00000000-0005-0000-0000-000013130000}"/>
    <cellStyle name="20% - Accent2 6 4 2 4" xfId="14242" xr:uid="{00000000-0005-0000-0000-000014130000}"/>
    <cellStyle name="20% - Accent2 6 4 2 5" xfId="14848" xr:uid="{00000000-0005-0000-0000-000015130000}"/>
    <cellStyle name="20% - Accent2 6 4 2 6" xfId="15454" xr:uid="{00000000-0005-0000-0000-000016130000}"/>
    <cellStyle name="20% - Accent2 6 4 2 7" xfId="17702" xr:uid="{00000000-0005-0000-0000-000017130000}"/>
    <cellStyle name="20% - Accent2 6 4 2 8" xfId="22177" xr:uid="{00000000-0005-0000-0000-000018130000}"/>
    <cellStyle name="20% - Accent2 6 4 2 9" xfId="26894" xr:uid="{00000000-0005-0000-0000-000019130000}"/>
    <cellStyle name="20% - Accent2 6 4 3" xfId="10605" xr:uid="{00000000-0005-0000-0000-00001A130000}"/>
    <cellStyle name="20% - Accent2 6 4 3 2" xfId="16427" xr:uid="{00000000-0005-0000-0000-00001B130000}"/>
    <cellStyle name="20% - Accent2 6 4 3 2 2" xfId="20889" xr:uid="{00000000-0005-0000-0000-00001C130000}"/>
    <cellStyle name="20% - Accent2 6 4 3 2 3" xfId="25321" xr:uid="{00000000-0005-0000-0000-00001D130000}"/>
    <cellStyle name="20% - Accent2 6 4 3 2 4" xfId="30038" xr:uid="{00000000-0005-0000-0000-00001E130000}"/>
    <cellStyle name="20% - Accent2 6 4 3 2 5" xfId="34751" xr:uid="{00000000-0005-0000-0000-00001F130000}"/>
    <cellStyle name="20% - Accent2 6 4 3 3" xfId="18630" xr:uid="{00000000-0005-0000-0000-000020130000}"/>
    <cellStyle name="20% - Accent2 6 4 3 4" xfId="23105" xr:uid="{00000000-0005-0000-0000-000021130000}"/>
    <cellStyle name="20% - Accent2 6 4 3 5" xfId="27822" xr:uid="{00000000-0005-0000-0000-000022130000}"/>
    <cellStyle name="20% - Accent2 6 4 3 6" xfId="32535" xr:uid="{00000000-0005-0000-0000-000023130000}"/>
    <cellStyle name="20% - Accent2 6 4 4" xfId="10863" xr:uid="{00000000-0005-0000-0000-000024130000}"/>
    <cellStyle name="20% - Accent2 6 4 4 2" xfId="19665" xr:uid="{00000000-0005-0000-0000-000025130000}"/>
    <cellStyle name="20% - Accent2 6 4 4 3" xfId="24097" xr:uid="{00000000-0005-0000-0000-000026130000}"/>
    <cellStyle name="20% - Accent2 6 4 4 4" xfId="28814" xr:uid="{00000000-0005-0000-0000-000027130000}"/>
    <cellStyle name="20% - Accent2 6 4 4 5" xfId="33527" xr:uid="{00000000-0005-0000-0000-000028130000}"/>
    <cellStyle name="20% - Accent2 6 4 5" xfId="11117" xr:uid="{00000000-0005-0000-0000-000029130000}"/>
    <cellStyle name="20% - Accent2 6 4 6" xfId="11371" xr:uid="{00000000-0005-0000-0000-00002A130000}"/>
    <cellStyle name="20% - Accent2 6 4 7" xfId="11631" xr:uid="{00000000-0005-0000-0000-00002B130000}"/>
    <cellStyle name="20% - Accent2 6 4 8" xfId="11893" xr:uid="{00000000-0005-0000-0000-00002C130000}"/>
    <cellStyle name="20% - Accent2 6 4 9" xfId="12163" xr:uid="{00000000-0005-0000-0000-00002D130000}"/>
    <cellStyle name="20% - Accent2 6 40" xfId="3555" xr:uid="{00000000-0005-0000-0000-00002E130000}"/>
    <cellStyle name="20% - Accent2 6 41" xfId="3658" xr:uid="{00000000-0005-0000-0000-00002F130000}"/>
    <cellStyle name="20% - Accent2 6 42" xfId="3777" xr:uid="{00000000-0005-0000-0000-000030130000}"/>
    <cellStyle name="20% - Accent2 6 43" xfId="3893" xr:uid="{00000000-0005-0000-0000-000031130000}"/>
    <cellStyle name="20% - Accent2 6 44" xfId="4009" xr:uid="{00000000-0005-0000-0000-000032130000}"/>
    <cellStyle name="20% - Accent2 6 45" xfId="4125" xr:uid="{00000000-0005-0000-0000-000033130000}"/>
    <cellStyle name="20% - Accent2 6 46" xfId="4241" xr:uid="{00000000-0005-0000-0000-000034130000}"/>
    <cellStyle name="20% - Accent2 6 47" xfId="4357" xr:uid="{00000000-0005-0000-0000-000035130000}"/>
    <cellStyle name="20% - Accent2 6 48" xfId="4473" xr:uid="{00000000-0005-0000-0000-000036130000}"/>
    <cellStyle name="20% - Accent2 6 49" xfId="4589" xr:uid="{00000000-0005-0000-0000-000037130000}"/>
    <cellStyle name="20% - Accent2 6 5" xfId="824" xr:uid="{00000000-0005-0000-0000-000038130000}"/>
    <cellStyle name="20% - Accent2 6 5 2" xfId="16884" xr:uid="{00000000-0005-0000-0000-000039130000}"/>
    <cellStyle name="20% - Accent2 6 5 2 2" xfId="21346" xr:uid="{00000000-0005-0000-0000-00003A130000}"/>
    <cellStyle name="20% - Accent2 6 5 2 2 2" xfId="25778" xr:uid="{00000000-0005-0000-0000-00003B130000}"/>
    <cellStyle name="20% - Accent2 6 5 2 2 3" xfId="30495" xr:uid="{00000000-0005-0000-0000-00003C130000}"/>
    <cellStyle name="20% - Accent2 6 5 2 2 4" xfId="35208" xr:uid="{00000000-0005-0000-0000-00003D130000}"/>
    <cellStyle name="20% - Accent2 6 5 2 3" xfId="19087" xr:uid="{00000000-0005-0000-0000-00003E130000}"/>
    <cellStyle name="20% - Accent2 6 5 2 4" xfId="23562" xr:uid="{00000000-0005-0000-0000-00003F130000}"/>
    <cellStyle name="20% - Accent2 6 5 2 5" xfId="28279" xr:uid="{00000000-0005-0000-0000-000040130000}"/>
    <cellStyle name="20% - Accent2 6 5 2 6" xfId="32992" xr:uid="{00000000-0005-0000-0000-000041130000}"/>
    <cellStyle name="20% - Accent2 6 5 3" xfId="15693" xr:uid="{00000000-0005-0000-0000-000042130000}"/>
    <cellStyle name="20% - Accent2 6 5 3 2" xfId="20200" xr:uid="{00000000-0005-0000-0000-000043130000}"/>
    <cellStyle name="20% - Accent2 6 5 3 3" xfId="24632" xr:uid="{00000000-0005-0000-0000-000044130000}"/>
    <cellStyle name="20% - Accent2 6 5 3 4" xfId="29349" xr:uid="{00000000-0005-0000-0000-000045130000}"/>
    <cellStyle name="20% - Accent2 6 5 3 5" xfId="34062" xr:uid="{00000000-0005-0000-0000-000046130000}"/>
    <cellStyle name="20% - Accent2 6 5 4" xfId="17941" xr:uid="{00000000-0005-0000-0000-000047130000}"/>
    <cellStyle name="20% - Accent2 6 5 5" xfId="22416" xr:uid="{00000000-0005-0000-0000-000048130000}"/>
    <cellStyle name="20% - Accent2 6 5 6" xfId="27133" xr:uid="{00000000-0005-0000-0000-000049130000}"/>
    <cellStyle name="20% - Accent2 6 5 7" xfId="31846" xr:uid="{00000000-0005-0000-0000-00004A130000}"/>
    <cellStyle name="20% - Accent2 6 50" xfId="4719" xr:uid="{00000000-0005-0000-0000-00004B130000}"/>
    <cellStyle name="20% - Accent2 6 51" xfId="4849" xr:uid="{00000000-0005-0000-0000-00004C130000}"/>
    <cellStyle name="20% - Accent2 6 52" xfId="4979" xr:uid="{00000000-0005-0000-0000-00004D130000}"/>
    <cellStyle name="20% - Accent2 6 53" xfId="5109" xr:uid="{00000000-0005-0000-0000-00004E130000}"/>
    <cellStyle name="20% - Accent2 6 54" xfId="5239" xr:uid="{00000000-0005-0000-0000-00004F130000}"/>
    <cellStyle name="20% - Accent2 6 55" xfId="5369" xr:uid="{00000000-0005-0000-0000-000050130000}"/>
    <cellStyle name="20% - Accent2 6 56" xfId="5499" xr:uid="{00000000-0005-0000-0000-000051130000}"/>
    <cellStyle name="20% - Accent2 6 57" xfId="5629" xr:uid="{00000000-0005-0000-0000-000052130000}"/>
    <cellStyle name="20% - Accent2 6 58" xfId="5759" xr:uid="{00000000-0005-0000-0000-000053130000}"/>
    <cellStyle name="20% - Accent2 6 59" xfId="5889" xr:uid="{00000000-0005-0000-0000-000054130000}"/>
    <cellStyle name="20% - Accent2 6 6" xfId="896" xr:uid="{00000000-0005-0000-0000-000055130000}"/>
    <cellStyle name="20% - Accent2 6 6 2" xfId="17096" xr:uid="{00000000-0005-0000-0000-000056130000}"/>
    <cellStyle name="20% - Accent2 6 6 2 2" xfId="21557" xr:uid="{00000000-0005-0000-0000-000057130000}"/>
    <cellStyle name="20% - Accent2 6 6 2 2 2" xfId="25989" xr:uid="{00000000-0005-0000-0000-000058130000}"/>
    <cellStyle name="20% - Accent2 6 6 2 2 3" xfId="30706" xr:uid="{00000000-0005-0000-0000-000059130000}"/>
    <cellStyle name="20% - Accent2 6 6 2 2 4" xfId="35419" xr:uid="{00000000-0005-0000-0000-00005A130000}"/>
    <cellStyle name="20% - Accent2 6 6 2 3" xfId="19298" xr:uid="{00000000-0005-0000-0000-00005B130000}"/>
    <cellStyle name="20% - Accent2 6 6 2 4" xfId="23773" xr:uid="{00000000-0005-0000-0000-00005C130000}"/>
    <cellStyle name="20% - Accent2 6 6 2 5" xfId="28490" xr:uid="{00000000-0005-0000-0000-00005D130000}"/>
    <cellStyle name="20% - Accent2 6 6 2 6" xfId="33203" xr:uid="{00000000-0005-0000-0000-00005E130000}"/>
    <cellStyle name="20% - Accent2 6 6 3" xfId="15906" xr:uid="{00000000-0005-0000-0000-00005F130000}"/>
    <cellStyle name="20% - Accent2 6 6 3 2" xfId="20411" xr:uid="{00000000-0005-0000-0000-000060130000}"/>
    <cellStyle name="20% - Accent2 6 6 3 3" xfId="24843" xr:uid="{00000000-0005-0000-0000-000061130000}"/>
    <cellStyle name="20% - Accent2 6 6 3 4" xfId="29560" xr:uid="{00000000-0005-0000-0000-000062130000}"/>
    <cellStyle name="20% - Accent2 6 6 3 5" xfId="34273" xr:uid="{00000000-0005-0000-0000-000063130000}"/>
    <cellStyle name="20% - Accent2 6 6 4" xfId="18152" xr:uid="{00000000-0005-0000-0000-000064130000}"/>
    <cellStyle name="20% - Accent2 6 6 5" xfId="22627" xr:uid="{00000000-0005-0000-0000-000065130000}"/>
    <cellStyle name="20% - Accent2 6 6 6" xfId="27344" xr:uid="{00000000-0005-0000-0000-000066130000}"/>
    <cellStyle name="20% - Accent2 6 6 7" xfId="32057" xr:uid="{00000000-0005-0000-0000-000067130000}"/>
    <cellStyle name="20% - Accent2 6 60" xfId="6019" xr:uid="{00000000-0005-0000-0000-000068130000}"/>
    <cellStyle name="20% - Accent2 6 61" xfId="6149" xr:uid="{00000000-0005-0000-0000-000069130000}"/>
    <cellStyle name="20% - Accent2 6 62" xfId="6279" xr:uid="{00000000-0005-0000-0000-00006A130000}"/>
    <cellStyle name="20% - Accent2 6 63" xfId="6409" xr:uid="{00000000-0005-0000-0000-00006B130000}"/>
    <cellStyle name="20% - Accent2 6 64" xfId="6540" xr:uid="{00000000-0005-0000-0000-00006C130000}"/>
    <cellStyle name="20% - Accent2 6 65" xfId="6670" xr:uid="{00000000-0005-0000-0000-00006D130000}"/>
    <cellStyle name="20% - Accent2 6 66" xfId="6800" xr:uid="{00000000-0005-0000-0000-00006E130000}"/>
    <cellStyle name="20% - Accent2 6 67" xfId="6930" xr:uid="{00000000-0005-0000-0000-00006F130000}"/>
    <cellStyle name="20% - Accent2 6 68" xfId="7060" xr:uid="{00000000-0005-0000-0000-000070130000}"/>
    <cellStyle name="20% - Accent2 6 69" xfId="7204" xr:uid="{00000000-0005-0000-0000-000071130000}"/>
    <cellStyle name="20% - Accent2 6 7" xfId="968" xr:uid="{00000000-0005-0000-0000-000072130000}"/>
    <cellStyle name="20% - Accent2 6 7 2" xfId="16147" xr:uid="{00000000-0005-0000-0000-000073130000}"/>
    <cellStyle name="20% - Accent2 6 7 2 2" xfId="20650" xr:uid="{00000000-0005-0000-0000-000074130000}"/>
    <cellStyle name="20% - Accent2 6 7 2 3" xfId="25082" xr:uid="{00000000-0005-0000-0000-000075130000}"/>
    <cellStyle name="20% - Accent2 6 7 2 4" xfId="29799" xr:uid="{00000000-0005-0000-0000-000076130000}"/>
    <cellStyle name="20% - Accent2 6 7 2 5" xfId="34512" xr:uid="{00000000-0005-0000-0000-000077130000}"/>
    <cellStyle name="20% - Accent2 6 7 3" xfId="18391" xr:uid="{00000000-0005-0000-0000-000078130000}"/>
    <cellStyle name="20% - Accent2 6 7 4" xfId="22866" xr:uid="{00000000-0005-0000-0000-000079130000}"/>
    <cellStyle name="20% - Accent2 6 7 5" xfId="27583" xr:uid="{00000000-0005-0000-0000-00007A130000}"/>
    <cellStyle name="20% - Accent2 6 7 6" xfId="32296" xr:uid="{00000000-0005-0000-0000-00007B130000}"/>
    <cellStyle name="20% - Accent2 6 70" xfId="7349" xr:uid="{00000000-0005-0000-0000-00007C130000}"/>
    <cellStyle name="20% - Accent2 6 71" xfId="7493" xr:uid="{00000000-0005-0000-0000-00007D130000}"/>
    <cellStyle name="20% - Accent2 6 72" xfId="7665" xr:uid="{00000000-0005-0000-0000-00007E130000}"/>
    <cellStyle name="20% - Accent2 6 73" xfId="7837" xr:uid="{00000000-0005-0000-0000-00007F130000}"/>
    <cellStyle name="20% - Accent2 6 74" xfId="8009" xr:uid="{00000000-0005-0000-0000-000080130000}"/>
    <cellStyle name="20% - Accent2 6 75" xfId="8181" xr:uid="{00000000-0005-0000-0000-000081130000}"/>
    <cellStyle name="20% - Accent2 6 76" xfId="8353" xr:uid="{00000000-0005-0000-0000-000082130000}"/>
    <cellStyle name="20% - Accent2 6 77" xfId="8595" xr:uid="{00000000-0005-0000-0000-000083130000}"/>
    <cellStyle name="20% - Accent2 6 8" xfId="1040" xr:uid="{00000000-0005-0000-0000-000084130000}"/>
    <cellStyle name="20% - Accent2 6 8 2" xfId="26260" xr:uid="{00000000-0005-0000-0000-000085130000}"/>
    <cellStyle name="20% - Accent2 6 8 3" xfId="30973" xr:uid="{00000000-0005-0000-0000-000086130000}"/>
    <cellStyle name="20% - Accent2 6 8 4" xfId="35686" xr:uid="{00000000-0005-0000-0000-000087130000}"/>
    <cellStyle name="20% - Accent2 6 9" xfId="1112" xr:uid="{00000000-0005-0000-0000-000088130000}"/>
    <cellStyle name="20% - Accent2 6 9 2" xfId="35953" xr:uid="{00000000-0005-0000-0000-000089130000}"/>
    <cellStyle name="20% - Accent2 7" xfId="396" xr:uid="{00000000-0005-0000-0000-00008A130000}"/>
    <cellStyle name="20% - Accent2 7 2" xfId="438" xr:uid="{00000000-0005-0000-0000-00008B130000}"/>
    <cellStyle name="20% - Accent2 7 2 2" xfId="8973" xr:uid="{00000000-0005-0000-0000-00008C130000}"/>
    <cellStyle name="20% - Accent2 7 3" xfId="482" xr:uid="{00000000-0005-0000-0000-00008D130000}"/>
    <cellStyle name="20% - Accent2 7 3 2" xfId="10240" xr:uid="{00000000-0005-0000-0000-00008E130000}"/>
    <cellStyle name="20% - Accent2 7 4" xfId="524" xr:uid="{00000000-0005-0000-0000-00008F130000}"/>
    <cellStyle name="20% - Accent2 7 5" xfId="8655" xr:uid="{00000000-0005-0000-0000-000090130000}"/>
    <cellStyle name="20% - Accent2 8" xfId="410" xr:uid="{00000000-0005-0000-0000-000091130000}"/>
    <cellStyle name="20% - Accent2 8 2" xfId="452" xr:uid="{00000000-0005-0000-0000-000092130000}"/>
    <cellStyle name="20% - Accent2 8 2 2" xfId="8987" xr:uid="{00000000-0005-0000-0000-000093130000}"/>
    <cellStyle name="20% - Accent2 8 3" xfId="496" xr:uid="{00000000-0005-0000-0000-000094130000}"/>
    <cellStyle name="20% - Accent2 8 4" xfId="538" xr:uid="{00000000-0005-0000-0000-000095130000}"/>
    <cellStyle name="20% - Accent2 8 5" xfId="8669" xr:uid="{00000000-0005-0000-0000-000096130000}"/>
    <cellStyle name="20% - Accent2 9" xfId="2605" xr:uid="{00000000-0005-0000-0000-000097130000}"/>
    <cellStyle name="20% - Accent2 9 10" xfId="3397" xr:uid="{00000000-0005-0000-0000-000098130000}"/>
    <cellStyle name="20% - Accent2 9 11" xfId="3485" xr:uid="{00000000-0005-0000-0000-000099130000}"/>
    <cellStyle name="20% - Accent2 9 12" xfId="3573" xr:uid="{00000000-0005-0000-0000-00009A130000}"/>
    <cellStyle name="20% - Accent2 9 13" xfId="3678" xr:uid="{00000000-0005-0000-0000-00009B130000}"/>
    <cellStyle name="20% - Accent2 9 14" xfId="3795" xr:uid="{00000000-0005-0000-0000-00009C130000}"/>
    <cellStyle name="20% - Accent2 9 15" xfId="3911" xr:uid="{00000000-0005-0000-0000-00009D130000}"/>
    <cellStyle name="20% - Accent2 9 16" xfId="4027" xr:uid="{00000000-0005-0000-0000-00009E130000}"/>
    <cellStyle name="20% - Accent2 9 17" xfId="4143" xr:uid="{00000000-0005-0000-0000-00009F130000}"/>
    <cellStyle name="20% - Accent2 9 18" xfId="4259" xr:uid="{00000000-0005-0000-0000-0000A0130000}"/>
    <cellStyle name="20% - Accent2 9 19" xfId="4375" xr:uid="{00000000-0005-0000-0000-0000A1130000}"/>
    <cellStyle name="20% - Accent2 9 2" xfId="2693" xr:uid="{00000000-0005-0000-0000-0000A2130000}"/>
    <cellStyle name="20% - Accent2 9 2 2" xfId="9004" xr:uid="{00000000-0005-0000-0000-0000A3130000}"/>
    <cellStyle name="20% - Accent2 9 20" xfId="4491" xr:uid="{00000000-0005-0000-0000-0000A4130000}"/>
    <cellStyle name="20% - Accent2 9 21" xfId="4607" xr:uid="{00000000-0005-0000-0000-0000A5130000}"/>
    <cellStyle name="20% - Accent2 9 22" xfId="4737" xr:uid="{00000000-0005-0000-0000-0000A6130000}"/>
    <cellStyle name="20% - Accent2 9 23" xfId="4867" xr:uid="{00000000-0005-0000-0000-0000A7130000}"/>
    <cellStyle name="20% - Accent2 9 24" xfId="4997" xr:uid="{00000000-0005-0000-0000-0000A8130000}"/>
    <cellStyle name="20% - Accent2 9 25" xfId="5127" xr:uid="{00000000-0005-0000-0000-0000A9130000}"/>
    <cellStyle name="20% - Accent2 9 26" xfId="5257" xr:uid="{00000000-0005-0000-0000-0000AA130000}"/>
    <cellStyle name="20% - Accent2 9 27" xfId="5387" xr:uid="{00000000-0005-0000-0000-0000AB130000}"/>
    <cellStyle name="20% - Accent2 9 28" xfId="5517" xr:uid="{00000000-0005-0000-0000-0000AC130000}"/>
    <cellStyle name="20% - Accent2 9 29" xfId="5647" xr:uid="{00000000-0005-0000-0000-0000AD130000}"/>
    <cellStyle name="20% - Accent2 9 3" xfId="2781" xr:uid="{00000000-0005-0000-0000-0000AE130000}"/>
    <cellStyle name="20% - Accent2 9 3 2" xfId="10258" xr:uid="{00000000-0005-0000-0000-0000AF130000}"/>
    <cellStyle name="20% - Accent2 9 30" xfId="5777" xr:uid="{00000000-0005-0000-0000-0000B0130000}"/>
    <cellStyle name="20% - Accent2 9 31" xfId="5907" xr:uid="{00000000-0005-0000-0000-0000B1130000}"/>
    <cellStyle name="20% - Accent2 9 32" xfId="6037" xr:uid="{00000000-0005-0000-0000-0000B2130000}"/>
    <cellStyle name="20% - Accent2 9 33" xfId="6167" xr:uid="{00000000-0005-0000-0000-0000B3130000}"/>
    <cellStyle name="20% - Accent2 9 34" xfId="6297" xr:uid="{00000000-0005-0000-0000-0000B4130000}"/>
    <cellStyle name="20% - Accent2 9 35" xfId="6427" xr:uid="{00000000-0005-0000-0000-0000B5130000}"/>
    <cellStyle name="20% - Accent2 9 36" xfId="6558" xr:uid="{00000000-0005-0000-0000-0000B6130000}"/>
    <cellStyle name="20% - Accent2 9 37" xfId="6688" xr:uid="{00000000-0005-0000-0000-0000B7130000}"/>
    <cellStyle name="20% - Accent2 9 38" xfId="6818" xr:uid="{00000000-0005-0000-0000-0000B8130000}"/>
    <cellStyle name="20% - Accent2 9 39" xfId="6948" xr:uid="{00000000-0005-0000-0000-0000B9130000}"/>
    <cellStyle name="20% - Accent2 9 4" xfId="2869" xr:uid="{00000000-0005-0000-0000-0000BA130000}"/>
    <cellStyle name="20% - Accent2 9 40" xfId="7078" xr:uid="{00000000-0005-0000-0000-0000BB130000}"/>
    <cellStyle name="20% - Accent2 9 41" xfId="7222" xr:uid="{00000000-0005-0000-0000-0000BC130000}"/>
    <cellStyle name="20% - Accent2 9 42" xfId="7367" xr:uid="{00000000-0005-0000-0000-0000BD130000}"/>
    <cellStyle name="20% - Accent2 9 43" xfId="7511" xr:uid="{00000000-0005-0000-0000-0000BE130000}"/>
    <cellStyle name="20% - Accent2 9 44" xfId="7683" xr:uid="{00000000-0005-0000-0000-0000BF130000}"/>
    <cellStyle name="20% - Accent2 9 45" xfId="7855" xr:uid="{00000000-0005-0000-0000-0000C0130000}"/>
    <cellStyle name="20% - Accent2 9 46" xfId="8027" xr:uid="{00000000-0005-0000-0000-0000C1130000}"/>
    <cellStyle name="20% - Accent2 9 47" xfId="8199" xr:uid="{00000000-0005-0000-0000-0000C2130000}"/>
    <cellStyle name="20% - Accent2 9 48" xfId="8371" xr:uid="{00000000-0005-0000-0000-0000C3130000}"/>
    <cellStyle name="20% - Accent2 9 49" xfId="8689" xr:uid="{00000000-0005-0000-0000-0000C4130000}"/>
    <cellStyle name="20% - Accent2 9 5" xfId="2957" xr:uid="{00000000-0005-0000-0000-0000C5130000}"/>
    <cellStyle name="20% - Accent2 9 6" xfId="3045" xr:uid="{00000000-0005-0000-0000-0000C6130000}"/>
    <cellStyle name="20% - Accent2 9 7" xfId="3133" xr:uid="{00000000-0005-0000-0000-0000C7130000}"/>
    <cellStyle name="20% - Accent2 9 8" xfId="3221" xr:uid="{00000000-0005-0000-0000-0000C8130000}"/>
    <cellStyle name="20% - Accent2 9 9" xfId="3309" xr:uid="{00000000-0005-0000-0000-0000C9130000}"/>
    <cellStyle name="20% - Accent3" xfId="3" builtinId="38" customBuiltin="1"/>
    <cellStyle name="20% - Accent3 10" xfId="3589" xr:uid="{00000000-0005-0000-0000-0000CB130000}"/>
    <cellStyle name="20% - Accent3 10 10" xfId="4623" xr:uid="{00000000-0005-0000-0000-0000CC130000}"/>
    <cellStyle name="20% - Accent3 10 11" xfId="4753" xr:uid="{00000000-0005-0000-0000-0000CD130000}"/>
    <cellStyle name="20% - Accent3 10 12" xfId="4883" xr:uid="{00000000-0005-0000-0000-0000CE130000}"/>
    <cellStyle name="20% - Accent3 10 13" xfId="5013" xr:uid="{00000000-0005-0000-0000-0000CF130000}"/>
    <cellStyle name="20% - Accent3 10 14" xfId="5143" xr:uid="{00000000-0005-0000-0000-0000D0130000}"/>
    <cellStyle name="20% - Accent3 10 15" xfId="5273" xr:uid="{00000000-0005-0000-0000-0000D1130000}"/>
    <cellStyle name="20% - Accent3 10 16" xfId="5403" xr:uid="{00000000-0005-0000-0000-0000D2130000}"/>
    <cellStyle name="20% - Accent3 10 17" xfId="5533" xr:uid="{00000000-0005-0000-0000-0000D3130000}"/>
    <cellStyle name="20% - Accent3 10 18" xfId="5663" xr:uid="{00000000-0005-0000-0000-0000D4130000}"/>
    <cellStyle name="20% - Accent3 10 19" xfId="5793" xr:uid="{00000000-0005-0000-0000-0000D5130000}"/>
    <cellStyle name="20% - Accent3 10 2" xfId="3694" xr:uid="{00000000-0005-0000-0000-0000D6130000}"/>
    <cellStyle name="20% - Accent3 10 2 2" xfId="9020" xr:uid="{00000000-0005-0000-0000-0000D7130000}"/>
    <cellStyle name="20% - Accent3 10 20" xfId="5923" xr:uid="{00000000-0005-0000-0000-0000D8130000}"/>
    <cellStyle name="20% - Accent3 10 21" xfId="6053" xr:uid="{00000000-0005-0000-0000-0000D9130000}"/>
    <cellStyle name="20% - Accent3 10 22" xfId="6183" xr:uid="{00000000-0005-0000-0000-0000DA130000}"/>
    <cellStyle name="20% - Accent3 10 23" xfId="6313" xr:uid="{00000000-0005-0000-0000-0000DB130000}"/>
    <cellStyle name="20% - Accent3 10 24" xfId="6443" xr:uid="{00000000-0005-0000-0000-0000DC130000}"/>
    <cellStyle name="20% - Accent3 10 25" xfId="6574" xr:uid="{00000000-0005-0000-0000-0000DD130000}"/>
    <cellStyle name="20% - Accent3 10 26" xfId="6704" xr:uid="{00000000-0005-0000-0000-0000DE130000}"/>
    <cellStyle name="20% - Accent3 10 27" xfId="6834" xr:uid="{00000000-0005-0000-0000-0000DF130000}"/>
    <cellStyle name="20% - Accent3 10 28" xfId="6964" xr:uid="{00000000-0005-0000-0000-0000E0130000}"/>
    <cellStyle name="20% - Accent3 10 29" xfId="7094" xr:uid="{00000000-0005-0000-0000-0000E1130000}"/>
    <cellStyle name="20% - Accent3 10 3" xfId="3811" xr:uid="{00000000-0005-0000-0000-0000E2130000}"/>
    <cellStyle name="20% - Accent3 10 3 2" xfId="10274" xr:uid="{00000000-0005-0000-0000-0000E3130000}"/>
    <cellStyle name="20% - Accent3 10 30" xfId="7238" xr:uid="{00000000-0005-0000-0000-0000E4130000}"/>
    <cellStyle name="20% - Accent3 10 31" xfId="7383" xr:uid="{00000000-0005-0000-0000-0000E5130000}"/>
    <cellStyle name="20% - Accent3 10 32" xfId="7527" xr:uid="{00000000-0005-0000-0000-0000E6130000}"/>
    <cellStyle name="20% - Accent3 10 33" xfId="7699" xr:uid="{00000000-0005-0000-0000-0000E7130000}"/>
    <cellStyle name="20% - Accent3 10 34" xfId="7871" xr:uid="{00000000-0005-0000-0000-0000E8130000}"/>
    <cellStyle name="20% - Accent3 10 35" xfId="8043" xr:uid="{00000000-0005-0000-0000-0000E9130000}"/>
    <cellStyle name="20% - Accent3 10 36" xfId="8215" xr:uid="{00000000-0005-0000-0000-0000EA130000}"/>
    <cellStyle name="20% - Accent3 10 37" xfId="8387" xr:uid="{00000000-0005-0000-0000-0000EB130000}"/>
    <cellStyle name="20% - Accent3 10 38" xfId="8705" xr:uid="{00000000-0005-0000-0000-0000EC130000}"/>
    <cellStyle name="20% - Accent3 10 4" xfId="3927" xr:uid="{00000000-0005-0000-0000-0000ED130000}"/>
    <cellStyle name="20% - Accent3 10 5" xfId="4043" xr:uid="{00000000-0005-0000-0000-0000EE130000}"/>
    <cellStyle name="20% - Accent3 10 6" xfId="4159" xr:uid="{00000000-0005-0000-0000-0000EF130000}"/>
    <cellStyle name="20% - Accent3 10 7" xfId="4275" xr:uid="{00000000-0005-0000-0000-0000F0130000}"/>
    <cellStyle name="20% - Accent3 10 8" xfId="4391" xr:uid="{00000000-0005-0000-0000-0000F1130000}"/>
    <cellStyle name="20% - Accent3 10 9" xfId="4507" xr:uid="{00000000-0005-0000-0000-0000F2130000}"/>
    <cellStyle name="20% - Accent3 11" xfId="3708" xr:uid="{00000000-0005-0000-0000-0000F3130000}"/>
    <cellStyle name="20% - Accent3 11 10" xfId="4767" xr:uid="{00000000-0005-0000-0000-0000F4130000}"/>
    <cellStyle name="20% - Accent3 11 11" xfId="4897" xr:uid="{00000000-0005-0000-0000-0000F5130000}"/>
    <cellStyle name="20% - Accent3 11 12" xfId="5027" xr:uid="{00000000-0005-0000-0000-0000F6130000}"/>
    <cellStyle name="20% - Accent3 11 13" xfId="5157" xr:uid="{00000000-0005-0000-0000-0000F7130000}"/>
    <cellStyle name="20% - Accent3 11 14" xfId="5287" xr:uid="{00000000-0005-0000-0000-0000F8130000}"/>
    <cellStyle name="20% - Accent3 11 15" xfId="5417" xr:uid="{00000000-0005-0000-0000-0000F9130000}"/>
    <cellStyle name="20% - Accent3 11 16" xfId="5547" xr:uid="{00000000-0005-0000-0000-0000FA130000}"/>
    <cellStyle name="20% - Accent3 11 17" xfId="5677" xr:uid="{00000000-0005-0000-0000-0000FB130000}"/>
    <cellStyle name="20% - Accent3 11 18" xfId="5807" xr:uid="{00000000-0005-0000-0000-0000FC130000}"/>
    <cellStyle name="20% - Accent3 11 19" xfId="5937" xr:uid="{00000000-0005-0000-0000-0000FD130000}"/>
    <cellStyle name="20% - Accent3 11 2" xfId="3825" xr:uid="{00000000-0005-0000-0000-0000FE130000}"/>
    <cellStyle name="20% - Accent3 11 2 2" xfId="9034" xr:uid="{00000000-0005-0000-0000-0000FF130000}"/>
    <cellStyle name="20% - Accent3 11 20" xfId="6067" xr:uid="{00000000-0005-0000-0000-000000140000}"/>
    <cellStyle name="20% - Accent3 11 21" xfId="6197" xr:uid="{00000000-0005-0000-0000-000001140000}"/>
    <cellStyle name="20% - Accent3 11 22" xfId="6327" xr:uid="{00000000-0005-0000-0000-000002140000}"/>
    <cellStyle name="20% - Accent3 11 23" xfId="6457" xr:uid="{00000000-0005-0000-0000-000003140000}"/>
    <cellStyle name="20% - Accent3 11 24" xfId="6588" xr:uid="{00000000-0005-0000-0000-000004140000}"/>
    <cellStyle name="20% - Accent3 11 25" xfId="6718" xr:uid="{00000000-0005-0000-0000-000005140000}"/>
    <cellStyle name="20% - Accent3 11 26" xfId="6848" xr:uid="{00000000-0005-0000-0000-000006140000}"/>
    <cellStyle name="20% - Accent3 11 27" xfId="6978" xr:uid="{00000000-0005-0000-0000-000007140000}"/>
    <cellStyle name="20% - Accent3 11 28" xfId="7108" xr:uid="{00000000-0005-0000-0000-000008140000}"/>
    <cellStyle name="20% - Accent3 11 29" xfId="7252" xr:uid="{00000000-0005-0000-0000-000009140000}"/>
    <cellStyle name="20% - Accent3 11 3" xfId="3941" xr:uid="{00000000-0005-0000-0000-00000A140000}"/>
    <cellStyle name="20% - Accent3 11 3 2" xfId="10288" xr:uid="{00000000-0005-0000-0000-00000B140000}"/>
    <cellStyle name="20% - Accent3 11 30" xfId="7397" xr:uid="{00000000-0005-0000-0000-00000C140000}"/>
    <cellStyle name="20% - Accent3 11 31" xfId="7541" xr:uid="{00000000-0005-0000-0000-00000D140000}"/>
    <cellStyle name="20% - Accent3 11 32" xfId="7713" xr:uid="{00000000-0005-0000-0000-00000E140000}"/>
    <cellStyle name="20% - Accent3 11 33" xfId="7885" xr:uid="{00000000-0005-0000-0000-00000F140000}"/>
    <cellStyle name="20% - Accent3 11 34" xfId="8057" xr:uid="{00000000-0005-0000-0000-000010140000}"/>
    <cellStyle name="20% - Accent3 11 35" xfId="8229" xr:uid="{00000000-0005-0000-0000-000011140000}"/>
    <cellStyle name="20% - Accent3 11 36" xfId="8401" xr:uid="{00000000-0005-0000-0000-000012140000}"/>
    <cellStyle name="20% - Accent3 11 37" xfId="8719" xr:uid="{00000000-0005-0000-0000-000013140000}"/>
    <cellStyle name="20% - Accent3 11 4" xfId="4057" xr:uid="{00000000-0005-0000-0000-000014140000}"/>
    <cellStyle name="20% - Accent3 11 5" xfId="4173" xr:uid="{00000000-0005-0000-0000-000015140000}"/>
    <cellStyle name="20% - Accent3 11 6" xfId="4289" xr:uid="{00000000-0005-0000-0000-000016140000}"/>
    <cellStyle name="20% - Accent3 11 7" xfId="4405" xr:uid="{00000000-0005-0000-0000-000017140000}"/>
    <cellStyle name="20% - Accent3 11 8" xfId="4521" xr:uid="{00000000-0005-0000-0000-000018140000}"/>
    <cellStyle name="20% - Accent3 11 9" xfId="4637" xr:uid="{00000000-0005-0000-0000-000019140000}"/>
    <cellStyle name="20% - Accent3 12" xfId="4651" xr:uid="{00000000-0005-0000-0000-00001A140000}"/>
    <cellStyle name="20% - Accent3 12 10" xfId="5821" xr:uid="{00000000-0005-0000-0000-00001B140000}"/>
    <cellStyle name="20% - Accent3 12 11" xfId="5951" xr:uid="{00000000-0005-0000-0000-00001C140000}"/>
    <cellStyle name="20% - Accent3 12 12" xfId="6081" xr:uid="{00000000-0005-0000-0000-00001D140000}"/>
    <cellStyle name="20% - Accent3 12 13" xfId="6211" xr:uid="{00000000-0005-0000-0000-00001E140000}"/>
    <cellStyle name="20% - Accent3 12 14" xfId="6341" xr:uid="{00000000-0005-0000-0000-00001F140000}"/>
    <cellStyle name="20% - Accent3 12 15" xfId="6471" xr:uid="{00000000-0005-0000-0000-000020140000}"/>
    <cellStyle name="20% - Accent3 12 16" xfId="6602" xr:uid="{00000000-0005-0000-0000-000021140000}"/>
    <cellStyle name="20% - Accent3 12 17" xfId="6732" xr:uid="{00000000-0005-0000-0000-000022140000}"/>
    <cellStyle name="20% - Accent3 12 18" xfId="6862" xr:uid="{00000000-0005-0000-0000-000023140000}"/>
    <cellStyle name="20% - Accent3 12 19" xfId="6992" xr:uid="{00000000-0005-0000-0000-000024140000}"/>
    <cellStyle name="20% - Accent3 12 2" xfId="4781" xr:uid="{00000000-0005-0000-0000-000025140000}"/>
    <cellStyle name="20% - Accent3 12 2 2" xfId="9048" xr:uid="{00000000-0005-0000-0000-000026140000}"/>
    <cellStyle name="20% - Accent3 12 20" xfId="7122" xr:uid="{00000000-0005-0000-0000-000027140000}"/>
    <cellStyle name="20% - Accent3 12 21" xfId="7266" xr:uid="{00000000-0005-0000-0000-000028140000}"/>
    <cellStyle name="20% - Accent3 12 22" xfId="7411" xr:uid="{00000000-0005-0000-0000-000029140000}"/>
    <cellStyle name="20% - Accent3 12 23" xfId="7555" xr:uid="{00000000-0005-0000-0000-00002A140000}"/>
    <cellStyle name="20% - Accent3 12 24" xfId="7727" xr:uid="{00000000-0005-0000-0000-00002B140000}"/>
    <cellStyle name="20% - Accent3 12 25" xfId="7899" xr:uid="{00000000-0005-0000-0000-00002C140000}"/>
    <cellStyle name="20% - Accent3 12 26" xfId="8071" xr:uid="{00000000-0005-0000-0000-00002D140000}"/>
    <cellStyle name="20% - Accent3 12 27" xfId="8243" xr:uid="{00000000-0005-0000-0000-00002E140000}"/>
    <cellStyle name="20% - Accent3 12 28" xfId="8415" xr:uid="{00000000-0005-0000-0000-00002F140000}"/>
    <cellStyle name="20% - Accent3 12 29" xfId="8733" xr:uid="{00000000-0005-0000-0000-000030140000}"/>
    <cellStyle name="20% - Accent3 12 3" xfId="4911" xr:uid="{00000000-0005-0000-0000-000031140000}"/>
    <cellStyle name="20% - Accent3 12 3 2" xfId="10302" xr:uid="{00000000-0005-0000-0000-000032140000}"/>
    <cellStyle name="20% - Accent3 12 4" xfId="5041" xr:uid="{00000000-0005-0000-0000-000033140000}"/>
    <cellStyle name="20% - Accent3 12 5" xfId="5171" xr:uid="{00000000-0005-0000-0000-000034140000}"/>
    <cellStyle name="20% - Accent3 12 6" xfId="5301" xr:uid="{00000000-0005-0000-0000-000035140000}"/>
    <cellStyle name="20% - Accent3 12 7" xfId="5431" xr:uid="{00000000-0005-0000-0000-000036140000}"/>
    <cellStyle name="20% - Accent3 12 8" xfId="5561" xr:uid="{00000000-0005-0000-0000-000037140000}"/>
    <cellStyle name="20% - Accent3 12 9" xfId="5691" xr:uid="{00000000-0005-0000-0000-000038140000}"/>
    <cellStyle name="20% - Accent3 13" xfId="7136" xr:uid="{00000000-0005-0000-0000-000039140000}"/>
    <cellStyle name="20% - Accent3 13 10" xfId="8747" xr:uid="{00000000-0005-0000-0000-00003A140000}"/>
    <cellStyle name="20% - Accent3 13 2" xfId="7280" xr:uid="{00000000-0005-0000-0000-00003B140000}"/>
    <cellStyle name="20% - Accent3 13 2 2" xfId="9062" xr:uid="{00000000-0005-0000-0000-00003C140000}"/>
    <cellStyle name="20% - Accent3 13 3" xfId="7425" xr:uid="{00000000-0005-0000-0000-00003D140000}"/>
    <cellStyle name="20% - Accent3 13 3 2" xfId="10316" xr:uid="{00000000-0005-0000-0000-00003E140000}"/>
    <cellStyle name="20% - Accent3 13 4" xfId="7569" xr:uid="{00000000-0005-0000-0000-00003F140000}"/>
    <cellStyle name="20% - Accent3 13 5" xfId="7741" xr:uid="{00000000-0005-0000-0000-000040140000}"/>
    <cellStyle name="20% - Accent3 13 6" xfId="7913" xr:uid="{00000000-0005-0000-0000-000041140000}"/>
    <cellStyle name="20% - Accent3 13 7" xfId="8085" xr:uid="{00000000-0005-0000-0000-000042140000}"/>
    <cellStyle name="20% - Accent3 13 8" xfId="8257" xr:uid="{00000000-0005-0000-0000-000043140000}"/>
    <cellStyle name="20% - Accent3 13 9" xfId="8429" xr:uid="{00000000-0005-0000-0000-000044140000}"/>
    <cellStyle name="20% - Accent3 14" xfId="7583" xr:uid="{00000000-0005-0000-0000-000045140000}"/>
    <cellStyle name="20% - Accent3 14 2" xfId="7755" xr:uid="{00000000-0005-0000-0000-000046140000}"/>
    <cellStyle name="20% - Accent3 14 2 2" xfId="9077" xr:uid="{00000000-0005-0000-0000-000047140000}"/>
    <cellStyle name="20% - Accent3 14 3" xfId="7927" xr:uid="{00000000-0005-0000-0000-000048140000}"/>
    <cellStyle name="20% - Accent3 14 3 2" xfId="10330" xr:uid="{00000000-0005-0000-0000-000049140000}"/>
    <cellStyle name="20% - Accent3 14 4" xfId="8099" xr:uid="{00000000-0005-0000-0000-00004A140000}"/>
    <cellStyle name="20% - Accent3 14 5" xfId="8271" xr:uid="{00000000-0005-0000-0000-00004B140000}"/>
    <cellStyle name="20% - Accent3 14 6" xfId="8443" xr:uid="{00000000-0005-0000-0000-00004C140000}"/>
    <cellStyle name="20% - Accent3 14 7" xfId="8762" xr:uid="{00000000-0005-0000-0000-00004D140000}"/>
    <cellStyle name="20% - Accent3 15" xfId="7597" xr:uid="{00000000-0005-0000-0000-00004E140000}"/>
    <cellStyle name="20% - Accent3 15 2" xfId="7769" xr:uid="{00000000-0005-0000-0000-00004F140000}"/>
    <cellStyle name="20% - Accent3 15 2 2" xfId="9091" xr:uid="{00000000-0005-0000-0000-000050140000}"/>
    <cellStyle name="20% - Accent3 15 3" xfId="7941" xr:uid="{00000000-0005-0000-0000-000051140000}"/>
    <cellStyle name="20% - Accent3 15 3 2" xfId="10344" xr:uid="{00000000-0005-0000-0000-000052140000}"/>
    <cellStyle name="20% - Accent3 15 4" xfId="8113" xr:uid="{00000000-0005-0000-0000-000053140000}"/>
    <cellStyle name="20% - Accent3 15 5" xfId="8285" xr:uid="{00000000-0005-0000-0000-000054140000}"/>
    <cellStyle name="20% - Accent3 15 6" xfId="8457" xr:uid="{00000000-0005-0000-0000-000055140000}"/>
    <cellStyle name="20% - Accent3 15 7" xfId="8776" xr:uid="{00000000-0005-0000-0000-000056140000}"/>
    <cellStyle name="20% - Accent3 16" xfId="8787" xr:uid="{00000000-0005-0000-0000-000057140000}"/>
    <cellStyle name="20% - Accent3 17" xfId="8468" xr:uid="{00000000-0005-0000-0000-000058140000}"/>
    <cellStyle name="20% - Accent3 17 2" xfId="9120" xr:uid="{00000000-0005-0000-0000-000059140000}"/>
    <cellStyle name="20% - Accent3 18" xfId="9150" xr:uid="{00000000-0005-0000-0000-00005A140000}"/>
    <cellStyle name="20% - Accent3 18 10" xfId="9811" xr:uid="{00000000-0005-0000-0000-00005B140000}"/>
    <cellStyle name="20% - Accent3 18 10 2" xfId="36264" xr:uid="{00000000-0005-0000-0000-00005C140000}"/>
    <cellStyle name="20% - Accent3 18 11" xfId="9882" xr:uid="{00000000-0005-0000-0000-00005D140000}"/>
    <cellStyle name="20% - Accent3 18 12" xfId="9953" xr:uid="{00000000-0005-0000-0000-00005E140000}"/>
    <cellStyle name="20% - Accent3 18 13" xfId="10480" xr:uid="{00000000-0005-0000-0000-00005F140000}"/>
    <cellStyle name="20% - Accent3 18 14" xfId="10738" xr:uid="{00000000-0005-0000-0000-000060140000}"/>
    <cellStyle name="20% - Accent3 18 15" xfId="10992" xr:uid="{00000000-0005-0000-0000-000061140000}"/>
    <cellStyle name="20% - Accent3 18 16" xfId="11246" xr:uid="{00000000-0005-0000-0000-000062140000}"/>
    <cellStyle name="20% - Accent3 18 17" xfId="11506" xr:uid="{00000000-0005-0000-0000-000063140000}"/>
    <cellStyle name="20% - Accent3 18 18" xfId="11760" xr:uid="{00000000-0005-0000-0000-000064140000}"/>
    <cellStyle name="20% - Accent3 18 19" xfId="12038" xr:uid="{00000000-0005-0000-0000-000065140000}"/>
    <cellStyle name="20% - Accent3 18 2" xfId="9222" xr:uid="{00000000-0005-0000-0000-000066140000}"/>
    <cellStyle name="20% - Accent3 18 2 10" xfId="12450" xr:uid="{00000000-0005-0000-0000-000067140000}"/>
    <cellStyle name="20% - Accent3 18 2 11" xfId="12732" xr:uid="{00000000-0005-0000-0000-000068140000}"/>
    <cellStyle name="20% - Accent3 18 2 12" xfId="13355" xr:uid="{00000000-0005-0000-0000-000069140000}"/>
    <cellStyle name="20% - Accent3 18 2 13" xfId="13962" xr:uid="{00000000-0005-0000-0000-00006A140000}"/>
    <cellStyle name="20% - Accent3 18 2 14" xfId="14568" xr:uid="{00000000-0005-0000-0000-00006B140000}"/>
    <cellStyle name="20% - Accent3 18 2 15" xfId="15174" xr:uid="{00000000-0005-0000-0000-00006C140000}"/>
    <cellStyle name="20% - Accent3 18 2 16" xfId="17422" xr:uid="{00000000-0005-0000-0000-00006D140000}"/>
    <cellStyle name="20% - Accent3 18 2 17" xfId="21897" xr:uid="{00000000-0005-0000-0000-00006E140000}"/>
    <cellStyle name="20% - Accent3 18 2 18" xfId="26614" xr:uid="{00000000-0005-0000-0000-00006F140000}"/>
    <cellStyle name="20% - Accent3 18 2 19" xfId="31327" xr:uid="{00000000-0005-0000-0000-000070140000}"/>
    <cellStyle name="20% - Accent3 18 2 2" xfId="10361" xr:uid="{00000000-0005-0000-0000-000071140000}"/>
    <cellStyle name="20% - Accent3 18 2 2 10" xfId="31623" xr:uid="{00000000-0005-0000-0000-000072140000}"/>
    <cellStyle name="20% - Accent3 18 2 2 2" xfId="13070" xr:uid="{00000000-0005-0000-0000-000073140000}"/>
    <cellStyle name="20% - Accent3 18 2 2 2 2" xfId="16661" xr:uid="{00000000-0005-0000-0000-000074140000}"/>
    <cellStyle name="20% - Accent3 18 2 2 2 2 2" xfId="21123" xr:uid="{00000000-0005-0000-0000-000075140000}"/>
    <cellStyle name="20% - Accent3 18 2 2 2 2 3" xfId="25555" xr:uid="{00000000-0005-0000-0000-000076140000}"/>
    <cellStyle name="20% - Accent3 18 2 2 2 2 4" xfId="30272" xr:uid="{00000000-0005-0000-0000-000077140000}"/>
    <cellStyle name="20% - Accent3 18 2 2 2 2 5" xfId="34985" xr:uid="{00000000-0005-0000-0000-000078140000}"/>
    <cellStyle name="20% - Accent3 18 2 2 2 3" xfId="18864" xr:uid="{00000000-0005-0000-0000-000079140000}"/>
    <cellStyle name="20% - Accent3 18 2 2 2 4" xfId="23339" xr:uid="{00000000-0005-0000-0000-00007A140000}"/>
    <cellStyle name="20% - Accent3 18 2 2 2 5" xfId="28056" xr:uid="{00000000-0005-0000-0000-00007B140000}"/>
    <cellStyle name="20% - Accent3 18 2 2 2 6" xfId="32769" xr:uid="{00000000-0005-0000-0000-00007C140000}"/>
    <cellStyle name="20% - Accent3 18 2 2 3" xfId="13652" xr:uid="{00000000-0005-0000-0000-00007D140000}"/>
    <cellStyle name="20% - Accent3 18 2 2 3 2" xfId="19977" xr:uid="{00000000-0005-0000-0000-00007E140000}"/>
    <cellStyle name="20% - Accent3 18 2 2 3 3" xfId="24409" xr:uid="{00000000-0005-0000-0000-00007F140000}"/>
    <cellStyle name="20% - Accent3 18 2 2 3 4" xfId="29126" xr:uid="{00000000-0005-0000-0000-000080140000}"/>
    <cellStyle name="20% - Accent3 18 2 2 3 5" xfId="33839" xr:uid="{00000000-0005-0000-0000-000081140000}"/>
    <cellStyle name="20% - Accent3 18 2 2 4" xfId="14258" xr:uid="{00000000-0005-0000-0000-000082140000}"/>
    <cellStyle name="20% - Accent3 18 2 2 5" xfId="14864" xr:uid="{00000000-0005-0000-0000-000083140000}"/>
    <cellStyle name="20% - Accent3 18 2 2 6" xfId="15470" xr:uid="{00000000-0005-0000-0000-000084140000}"/>
    <cellStyle name="20% - Accent3 18 2 2 7" xfId="17718" xr:uid="{00000000-0005-0000-0000-000085140000}"/>
    <cellStyle name="20% - Accent3 18 2 2 8" xfId="22193" xr:uid="{00000000-0005-0000-0000-000086140000}"/>
    <cellStyle name="20% - Accent3 18 2 2 9" xfId="26910" xr:uid="{00000000-0005-0000-0000-000087140000}"/>
    <cellStyle name="20% - Accent3 18 2 3" xfId="10621" xr:uid="{00000000-0005-0000-0000-000088140000}"/>
    <cellStyle name="20% - Accent3 18 2 3 2" xfId="16443" xr:uid="{00000000-0005-0000-0000-000089140000}"/>
    <cellStyle name="20% - Accent3 18 2 3 2 2" xfId="20905" xr:uid="{00000000-0005-0000-0000-00008A140000}"/>
    <cellStyle name="20% - Accent3 18 2 3 2 3" xfId="25337" xr:uid="{00000000-0005-0000-0000-00008B140000}"/>
    <cellStyle name="20% - Accent3 18 2 3 2 4" xfId="30054" xr:uid="{00000000-0005-0000-0000-00008C140000}"/>
    <cellStyle name="20% - Accent3 18 2 3 2 5" xfId="34767" xr:uid="{00000000-0005-0000-0000-00008D140000}"/>
    <cellStyle name="20% - Accent3 18 2 3 3" xfId="18646" xr:uid="{00000000-0005-0000-0000-00008E140000}"/>
    <cellStyle name="20% - Accent3 18 2 3 4" xfId="23121" xr:uid="{00000000-0005-0000-0000-00008F140000}"/>
    <cellStyle name="20% - Accent3 18 2 3 5" xfId="27838" xr:uid="{00000000-0005-0000-0000-000090140000}"/>
    <cellStyle name="20% - Accent3 18 2 3 6" xfId="32551" xr:uid="{00000000-0005-0000-0000-000091140000}"/>
    <cellStyle name="20% - Accent3 18 2 4" xfId="10879" xr:uid="{00000000-0005-0000-0000-000092140000}"/>
    <cellStyle name="20% - Accent3 18 2 4 2" xfId="19681" xr:uid="{00000000-0005-0000-0000-000093140000}"/>
    <cellStyle name="20% - Accent3 18 2 4 3" xfId="24113" xr:uid="{00000000-0005-0000-0000-000094140000}"/>
    <cellStyle name="20% - Accent3 18 2 4 4" xfId="28830" xr:uid="{00000000-0005-0000-0000-000095140000}"/>
    <cellStyle name="20% - Accent3 18 2 4 5" xfId="33543" xr:uid="{00000000-0005-0000-0000-000096140000}"/>
    <cellStyle name="20% - Accent3 18 2 5" xfId="11133" xr:uid="{00000000-0005-0000-0000-000097140000}"/>
    <cellStyle name="20% - Accent3 18 2 6" xfId="11387" xr:uid="{00000000-0005-0000-0000-000098140000}"/>
    <cellStyle name="20% - Accent3 18 2 7" xfId="11647" xr:uid="{00000000-0005-0000-0000-000099140000}"/>
    <cellStyle name="20% - Accent3 18 2 8" xfId="11909" xr:uid="{00000000-0005-0000-0000-00009A140000}"/>
    <cellStyle name="20% - Accent3 18 2 9" xfId="12179" xr:uid="{00000000-0005-0000-0000-00009B140000}"/>
    <cellStyle name="20% - Accent3 18 20" xfId="12309" xr:uid="{00000000-0005-0000-0000-00009C140000}"/>
    <cellStyle name="20% - Accent3 18 21" xfId="12591" xr:uid="{00000000-0005-0000-0000-00009D140000}"/>
    <cellStyle name="20% - Accent3 18 22" xfId="13214" xr:uid="{00000000-0005-0000-0000-00009E140000}"/>
    <cellStyle name="20% - Accent3 18 23" xfId="13821" xr:uid="{00000000-0005-0000-0000-00009F140000}"/>
    <cellStyle name="20% - Accent3 18 24" xfId="14427" xr:uid="{00000000-0005-0000-0000-0000A0140000}"/>
    <cellStyle name="20% - Accent3 18 25" xfId="15033" xr:uid="{00000000-0005-0000-0000-0000A1140000}"/>
    <cellStyle name="20% - Accent3 18 26" xfId="17281" xr:uid="{00000000-0005-0000-0000-0000A2140000}"/>
    <cellStyle name="20% - Accent3 18 27" xfId="21756" xr:uid="{00000000-0005-0000-0000-0000A3140000}"/>
    <cellStyle name="20% - Accent3 18 28" xfId="26473" xr:uid="{00000000-0005-0000-0000-0000A4140000}"/>
    <cellStyle name="20% - Accent3 18 29" xfId="31186" xr:uid="{00000000-0005-0000-0000-0000A5140000}"/>
    <cellStyle name="20% - Accent3 18 3" xfId="9304" xr:uid="{00000000-0005-0000-0000-0000A6140000}"/>
    <cellStyle name="20% - Accent3 18 3 10" xfId="31482" xr:uid="{00000000-0005-0000-0000-0000A7140000}"/>
    <cellStyle name="20% - Accent3 18 3 2" xfId="12929" xr:uid="{00000000-0005-0000-0000-0000A8140000}"/>
    <cellStyle name="20% - Accent3 18 3 2 2" xfId="16520" xr:uid="{00000000-0005-0000-0000-0000A9140000}"/>
    <cellStyle name="20% - Accent3 18 3 2 2 2" xfId="20982" xr:uid="{00000000-0005-0000-0000-0000AA140000}"/>
    <cellStyle name="20% - Accent3 18 3 2 2 3" xfId="25414" xr:uid="{00000000-0005-0000-0000-0000AB140000}"/>
    <cellStyle name="20% - Accent3 18 3 2 2 4" xfId="30131" xr:uid="{00000000-0005-0000-0000-0000AC140000}"/>
    <cellStyle name="20% - Accent3 18 3 2 2 5" xfId="34844" xr:uid="{00000000-0005-0000-0000-0000AD140000}"/>
    <cellStyle name="20% - Accent3 18 3 2 3" xfId="18723" xr:uid="{00000000-0005-0000-0000-0000AE140000}"/>
    <cellStyle name="20% - Accent3 18 3 2 4" xfId="23198" xr:uid="{00000000-0005-0000-0000-0000AF140000}"/>
    <cellStyle name="20% - Accent3 18 3 2 5" xfId="27915" xr:uid="{00000000-0005-0000-0000-0000B0140000}"/>
    <cellStyle name="20% - Accent3 18 3 2 6" xfId="32628" xr:uid="{00000000-0005-0000-0000-0000B1140000}"/>
    <cellStyle name="20% - Accent3 18 3 3" xfId="13511" xr:uid="{00000000-0005-0000-0000-0000B2140000}"/>
    <cellStyle name="20% - Accent3 18 3 3 2" xfId="19836" xr:uid="{00000000-0005-0000-0000-0000B3140000}"/>
    <cellStyle name="20% - Accent3 18 3 3 3" xfId="24268" xr:uid="{00000000-0005-0000-0000-0000B4140000}"/>
    <cellStyle name="20% - Accent3 18 3 3 4" xfId="28985" xr:uid="{00000000-0005-0000-0000-0000B5140000}"/>
    <cellStyle name="20% - Accent3 18 3 3 5" xfId="33698" xr:uid="{00000000-0005-0000-0000-0000B6140000}"/>
    <cellStyle name="20% - Accent3 18 3 4" xfId="14117" xr:uid="{00000000-0005-0000-0000-0000B7140000}"/>
    <cellStyle name="20% - Accent3 18 3 5" xfId="14723" xr:uid="{00000000-0005-0000-0000-0000B8140000}"/>
    <cellStyle name="20% - Accent3 18 3 6" xfId="15329" xr:uid="{00000000-0005-0000-0000-0000B9140000}"/>
    <cellStyle name="20% - Accent3 18 3 7" xfId="17577" xr:uid="{00000000-0005-0000-0000-0000BA140000}"/>
    <cellStyle name="20% - Accent3 18 3 8" xfId="22052" xr:uid="{00000000-0005-0000-0000-0000BB140000}"/>
    <cellStyle name="20% - Accent3 18 3 9" xfId="26769" xr:uid="{00000000-0005-0000-0000-0000BC140000}"/>
    <cellStyle name="20% - Accent3 18 4" xfId="9375" xr:uid="{00000000-0005-0000-0000-0000BD140000}"/>
    <cellStyle name="20% - Accent3 18 4 2" xfId="16900" xr:uid="{00000000-0005-0000-0000-0000BE140000}"/>
    <cellStyle name="20% - Accent3 18 4 2 2" xfId="21362" xr:uid="{00000000-0005-0000-0000-0000BF140000}"/>
    <cellStyle name="20% - Accent3 18 4 2 2 2" xfId="25794" xr:uid="{00000000-0005-0000-0000-0000C0140000}"/>
    <cellStyle name="20% - Accent3 18 4 2 2 3" xfId="30511" xr:uid="{00000000-0005-0000-0000-0000C1140000}"/>
    <cellStyle name="20% - Accent3 18 4 2 2 4" xfId="35224" xr:uid="{00000000-0005-0000-0000-0000C2140000}"/>
    <cellStyle name="20% - Accent3 18 4 2 3" xfId="19103" xr:uid="{00000000-0005-0000-0000-0000C3140000}"/>
    <cellStyle name="20% - Accent3 18 4 2 4" xfId="23578" xr:uid="{00000000-0005-0000-0000-0000C4140000}"/>
    <cellStyle name="20% - Accent3 18 4 2 5" xfId="28295" xr:uid="{00000000-0005-0000-0000-0000C5140000}"/>
    <cellStyle name="20% - Accent3 18 4 2 6" xfId="33008" xr:uid="{00000000-0005-0000-0000-0000C6140000}"/>
    <cellStyle name="20% - Accent3 18 4 3" xfId="15709" xr:uid="{00000000-0005-0000-0000-0000C7140000}"/>
    <cellStyle name="20% - Accent3 18 4 3 2" xfId="20216" xr:uid="{00000000-0005-0000-0000-0000C8140000}"/>
    <cellStyle name="20% - Accent3 18 4 3 3" xfId="24648" xr:uid="{00000000-0005-0000-0000-0000C9140000}"/>
    <cellStyle name="20% - Accent3 18 4 3 4" xfId="29365" xr:uid="{00000000-0005-0000-0000-0000CA140000}"/>
    <cellStyle name="20% - Accent3 18 4 3 5" xfId="34078" xr:uid="{00000000-0005-0000-0000-0000CB140000}"/>
    <cellStyle name="20% - Accent3 18 4 4" xfId="17957" xr:uid="{00000000-0005-0000-0000-0000CC140000}"/>
    <cellStyle name="20% - Accent3 18 4 5" xfId="22432" xr:uid="{00000000-0005-0000-0000-0000CD140000}"/>
    <cellStyle name="20% - Accent3 18 4 6" xfId="27149" xr:uid="{00000000-0005-0000-0000-0000CE140000}"/>
    <cellStyle name="20% - Accent3 18 4 7" xfId="31862" xr:uid="{00000000-0005-0000-0000-0000CF140000}"/>
    <cellStyle name="20% - Accent3 18 5" xfId="9449" xr:uid="{00000000-0005-0000-0000-0000D0140000}"/>
    <cellStyle name="20% - Accent3 18 5 2" xfId="17112" xr:uid="{00000000-0005-0000-0000-0000D1140000}"/>
    <cellStyle name="20% - Accent3 18 5 2 2" xfId="21573" xr:uid="{00000000-0005-0000-0000-0000D2140000}"/>
    <cellStyle name="20% - Accent3 18 5 2 2 2" xfId="26005" xr:uid="{00000000-0005-0000-0000-0000D3140000}"/>
    <cellStyle name="20% - Accent3 18 5 2 2 3" xfId="30722" xr:uid="{00000000-0005-0000-0000-0000D4140000}"/>
    <cellStyle name="20% - Accent3 18 5 2 2 4" xfId="35435" xr:uid="{00000000-0005-0000-0000-0000D5140000}"/>
    <cellStyle name="20% - Accent3 18 5 2 3" xfId="19314" xr:uid="{00000000-0005-0000-0000-0000D6140000}"/>
    <cellStyle name="20% - Accent3 18 5 2 4" xfId="23789" xr:uid="{00000000-0005-0000-0000-0000D7140000}"/>
    <cellStyle name="20% - Accent3 18 5 2 5" xfId="28506" xr:uid="{00000000-0005-0000-0000-0000D8140000}"/>
    <cellStyle name="20% - Accent3 18 5 2 6" xfId="33219" xr:uid="{00000000-0005-0000-0000-0000D9140000}"/>
    <cellStyle name="20% - Accent3 18 5 3" xfId="15922" xr:uid="{00000000-0005-0000-0000-0000DA140000}"/>
    <cellStyle name="20% - Accent3 18 5 3 2" xfId="20427" xr:uid="{00000000-0005-0000-0000-0000DB140000}"/>
    <cellStyle name="20% - Accent3 18 5 3 3" xfId="24859" xr:uid="{00000000-0005-0000-0000-0000DC140000}"/>
    <cellStyle name="20% - Accent3 18 5 3 4" xfId="29576" xr:uid="{00000000-0005-0000-0000-0000DD140000}"/>
    <cellStyle name="20% - Accent3 18 5 3 5" xfId="34289" xr:uid="{00000000-0005-0000-0000-0000DE140000}"/>
    <cellStyle name="20% - Accent3 18 5 4" xfId="18168" xr:uid="{00000000-0005-0000-0000-0000DF140000}"/>
    <cellStyle name="20% - Accent3 18 5 5" xfId="22643" xr:uid="{00000000-0005-0000-0000-0000E0140000}"/>
    <cellStyle name="20% - Accent3 18 5 6" xfId="27360" xr:uid="{00000000-0005-0000-0000-0000E1140000}"/>
    <cellStyle name="20% - Accent3 18 5 7" xfId="32073" xr:uid="{00000000-0005-0000-0000-0000E2140000}"/>
    <cellStyle name="20% - Accent3 18 6" xfId="9520" xr:uid="{00000000-0005-0000-0000-0000E3140000}"/>
    <cellStyle name="20% - Accent3 18 6 2" xfId="16203" xr:uid="{00000000-0005-0000-0000-0000E4140000}"/>
    <cellStyle name="20% - Accent3 18 6 2 2" xfId="20666" xr:uid="{00000000-0005-0000-0000-0000E5140000}"/>
    <cellStyle name="20% - Accent3 18 6 2 3" xfId="25098" xr:uid="{00000000-0005-0000-0000-0000E6140000}"/>
    <cellStyle name="20% - Accent3 18 6 2 4" xfId="29815" xr:uid="{00000000-0005-0000-0000-0000E7140000}"/>
    <cellStyle name="20% - Accent3 18 6 2 5" xfId="34528" xr:uid="{00000000-0005-0000-0000-0000E8140000}"/>
    <cellStyle name="20% - Accent3 18 6 3" xfId="18407" xr:uid="{00000000-0005-0000-0000-0000E9140000}"/>
    <cellStyle name="20% - Accent3 18 6 4" xfId="22882" xr:uid="{00000000-0005-0000-0000-0000EA140000}"/>
    <cellStyle name="20% - Accent3 18 6 5" xfId="27599" xr:uid="{00000000-0005-0000-0000-0000EB140000}"/>
    <cellStyle name="20% - Accent3 18 6 6" xfId="32312" xr:uid="{00000000-0005-0000-0000-0000EC140000}"/>
    <cellStyle name="20% - Accent3 18 7" xfId="9591" xr:uid="{00000000-0005-0000-0000-0000ED140000}"/>
    <cellStyle name="20% - Accent3 18 7 2" xfId="19540" xr:uid="{00000000-0005-0000-0000-0000EE140000}"/>
    <cellStyle name="20% - Accent3 18 7 3" xfId="23972" xr:uid="{00000000-0005-0000-0000-0000EF140000}"/>
    <cellStyle name="20% - Accent3 18 7 4" xfId="28689" xr:uid="{00000000-0005-0000-0000-0000F0140000}"/>
    <cellStyle name="20% - Accent3 18 7 5" xfId="33402" xr:uid="{00000000-0005-0000-0000-0000F1140000}"/>
    <cellStyle name="20% - Accent3 18 8" xfId="9662" xr:uid="{00000000-0005-0000-0000-0000F2140000}"/>
    <cellStyle name="20% - Accent3 18 8 2" xfId="26276" xr:uid="{00000000-0005-0000-0000-0000F3140000}"/>
    <cellStyle name="20% - Accent3 18 8 3" xfId="30989" xr:uid="{00000000-0005-0000-0000-0000F4140000}"/>
    <cellStyle name="20% - Accent3 18 8 4" xfId="35702" xr:uid="{00000000-0005-0000-0000-0000F5140000}"/>
    <cellStyle name="20% - Accent3 18 9" xfId="9740" xr:uid="{00000000-0005-0000-0000-0000F6140000}"/>
    <cellStyle name="20% - Accent3 18 9 2" xfId="35969" xr:uid="{00000000-0005-0000-0000-0000F7140000}"/>
    <cellStyle name="20% - Accent3 19" xfId="9171" xr:uid="{00000000-0005-0000-0000-0000F8140000}"/>
    <cellStyle name="20% - Accent3 19 10" xfId="9825" xr:uid="{00000000-0005-0000-0000-0000F9140000}"/>
    <cellStyle name="20% - Accent3 19 10 2" xfId="36278" xr:uid="{00000000-0005-0000-0000-0000FA140000}"/>
    <cellStyle name="20% - Accent3 19 11" xfId="9896" xr:uid="{00000000-0005-0000-0000-0000FB140000}"/>
    <cellStyle name="20% - Accent3 19 12" xfId="9967" xr:uid="{00000000-0005-0000-0000-0000FC140000}"/>
    <cellStyle name="20% - Accent3 19 13" xfId="10494" xr:uid="{00000000-0005-0000-0000-0000FD140000}"/>
    <cellStyle name="20% - Accent3 19 14" xfId="10752" xr:uid="{00000000-0005-0000-0000-0000FE140000}"/>
    <cellStyle name="20% - Accent3 19 15" xfId="11006" xr:uid="{00000000-0005-0000-0000-0000FF140000}"/>
    <cellStyle name="20% - Accent3 19 16" xfId="11260" xr:uid="{00000000-0005-0000-0000-000000150000}"/>
    <cellStyle name="20% - Accent3 19 17" xfId="11520" xr:uid="{00000000-0005-0000-0000-000001150000}"/>
    <cellStyle name="20% - Accent3 19 18" xfId="11774" xr:uid="{00000000-0005-0000-0000-000002150000}"/>
    <cellStyle name="20% - Accent3 19 19" xfId="12052" xr:uid="{00000000-0005-0000-0000-000003150000}"/>
    <cellStyle name="20% - Accent3 19 2" xfId="9236" xr:uid="{00000000-0005-0000-0000-000004150000}"/>
    <cellStyle name="20% - Accent3 19 2 10" xfId="12464" xr:uid="{00000000-0005-0000-0000-000005150000}"/>
    <cellStyle name="20% - Accent3 19 2 11" xfId="12746" xr:uid="{00000000-0005-0000-0000-000006150000}"/>
    <cellStyle name="20% - Accent3 19 2 12" xfId="13369" xr:uid="{00000000-0005-0000-0000-000007150000}"/>
    <cellStyle name="20% - Accent3 19 2 13" xfId="13976" xr:uid="{00000000-0005-0000-0000-000008150000}"/>
    <cellStyle name="20% - Accent3 19 2 14" xfId="14582" xr:uid="{00000000-0005-0000-0000-000009150000}"/>
    <cellStyle name="20% - Accent3 19 2 15" xfId="15188" xr:uid="{00000000-0005-0000-0000-00000A150000}"/>
    <cellStyle name="20% - Accent3 19 2 16" xfId="17436" xr:uid="{00000000-0005-0000-0000-00000B150000}"/>
    <cellStyle name="20% - Accent3 19 2 17" xfId="21911" xr:uid="{00000000-0005-0000-0000-00000C150000}"/>
    <cellStyle name="20% - Accent3 19 2 18" xfId="26628" xr:uid="{00000000-0005-0000-0000-00000D150000}"/>
    <cellStyle name="20% - Accent3 19 2 19" xfId="31341" xr:uid="{00000000-0005-0000-0000-00000E150000}"/>
    <cellStyle name="20% - Accent3 19 2 2" xfId="10375" xr:uid="{00000000-0005-0000-0000-00000F150000}"/>
    <cellStyle name="20% - Accent3 19 2 2 10" xfId="31637" xr:uid="{00000000-0005-0000-0000-000010150000}"/>
    <cellStyle name="20% - Accent3 19 2 2 2" xfId="13084" xr:uid="{00000000-0005-0000-0000-000011150000}"/>
    <cellStyle name="20% - Accent3 19 2 2 2 2" xfId="16675" xr:uid="{00000000-0005-0000-0000-000012150000}"/>
    <cellStyle name="20% - Accent3 19 2 2 2 2 2" xfId="21137" xr:uid="{00000000-0005-0000-0000-000013150000}"/>
    <cellStyle name="20% - Accent3 19 2 2 2 2 3" xfId="25569" xr:uid="{00000000-0005-0000-0000-000014150000}"/>
    <cellStyle name="20% - Accent3 19 2 2 2 2 4" xfId="30286" xr:uid="{00000000-0005-0000-0000-000015150000}"/>
    <cellStyle name="20% - Accent3 19 2 2 2 2 5" xfId="34999" xr:uid="{00000000-0005-0000-0000-000016150000}"/>
    <cellStyle name="20% - Accent3 19 2 2 2 3" xfId="18878" xr:uid="{00000000-0005-0000-0000-000017150000}"/>
    <cellStyle name="20% - Accent3 19 2 2 2 4" xfId="23353" xr:uid="{00000000-0005-0000-0000-000018150000}"/>
    <cellStyle name="20% - Accent3 19 2 2 2 5" xfId="28070" xr:uid="{00000000-0005-0000-0000-000019150000}"/>
    <cellStyle name="20% - Accent3 19 2 2 2 6" xfId="32783" xr:uid="{00000000-0005-0000-0000-00001A150000}"/>
    <cellStyle name="20% - Accent3 19 2 2 3" xfId="13666" xr:uid="{00000000-0005-0000-0000-00001B150000}"/>
    <cellStyle name="20% - Accent3 19 2 2 3 2" xfId="19991" xr:uid="{00000000-0005-0000-0000-00001C150000}"/>
    <cellStyle name="20% - Accent3 19 2 2 3 3" xfId="24423" xr:uid="{00000000-0005-0000-0000-00001D150000}"/>
    <cellStyle name="20% - Accent3 19 2 2 3 4" xfId="29140" xr:uid="{00000000-0005-0000-0000-00001E150000}"/>
    <cellStyle name="20% - Accent3 19 2 2 3 5" xfId="33853" xr:uid="{00000000-0005-0000-0000-00001F150000}"/>
    <cellStyle name="20% - Accent3 19 2 2 4" xfId="14272" xr:uid="{00000000-0005-0000-0000-000020150000}"/>
    <cellStyle name="20% - Accent3 19 2 2 5" xfId="14878" xr:uid="{00000000-0005-0000-0000-000021150000}"/>
    <cellStyle name="20% - Accent3 19 2 2 6" xfId="15484" xr:uid="{00000000-0005-0000-0000-000022150000}"/>
    <cellStyle name="20% - Accent3 19 2 2 7" xfId="17732" xr:uid="{00000000-0005-0000-0000-000023150000}"/>
    <cellStyle name="20% - Accent3 19 2 2 8" xfId="22207" xr:uid="{00000000-0005-0000-0000-000024150000}"/>
    <cellStyle name="20% - Accent3 19 2 2 9" xfId="26924" xr:uid="{00000000-0005-0000-0000-000025150000}"/>
    <cellStyle name="20% - Accent3 19 2 3" xfId="10635" xr:uid="{00000000-0005-0000-0000-000026150000}"/>
    <cellStyle name="20% - Accent3 19 2 3 2" xfId="16457" xr:uid="{00000000-0005-0000-0000-000027150000}"/>
    <cellStyle name="20% - Accent3 19 2 3 2 2" xfId="20919" xr:uid="{00000000-0005-0000-0000-000028150000}"/>
    <cellStyle name="20% - Accent3 19 2 3 2 3" xfId="25351" xr:uid="{00000000-0005-0000-0000-000029150000}"/>
    <cellStyle name="20% - Accent3 19 2 3 2 4" xfId="30068" xr:uid="{00000000-0005-0000-0000-00002A150000}"/>
    <cellStyle name="20% - Accent3 19 2 3 2 5" xfId="34781" xr:uid="{00000000-0005-0000-0000-00002B150000}"/>
    <cellStyle name="20% - Accent3 19 2 3 3" xfId="18660" xr:uid="{00000000-0005-0000-0000-00002C150000}"/>
    <cellStyle name="20% - Accent3 19 2 3 4" xfId="23135" xr:uid="{00000000-0005-0000-0000-00002D150000}"/>
    <cellStyle name="20% - Accent3 19 2 3 5" xfId="27852" xr:uid="{00000000-0005-0000-0000-00002E150000}"/>
    <cellStyle name="20% - Accent3 19 2 3 6" xfId="32565" xr:uid="{00000000-0005-0000-0000-00002F150000}"/>
    <cellStyle name="20% - Accent3 19 2 4" xfId="10893" xr:uid="{00000000-0005-0000-0000-000030150000}"/>
    <cellStyle name="20% - Accent3 19 2 4 2" xfId="19695" xr:uid="{00000000-0005-0000-0000-000031150000}"/>
    <cellStyle name="20% - Accent3 19 2 4 3" xfId="24127" xr:uid="{00000000-0005-0000-0000-000032150000}"/>
    <cellStyle name="20% - Accent3 19 2 4 4" xfId="28844" xr:uid="{00000000-0005-0000-0000-000033150000}"/>
    <cellStyle name="20% - Accent3 19 2 4 5" xfId="33557" xr:uid="{00000000-0005-0000-0000-000034150000}"/>
    <cellStyle name="20% - Accent3 19 2 5" xfId="11147" xr:uid="{00000000-0005-0000-0000-000035150000}"/>
    <cellStyle name="20% - Accent3 19 2 6" xfId="11401" xr:uid="{00000000-0005-0000-0000-000036150000}"/>
    <cellStyle name="20% - Accent3 19 2 7" xfId="11661" xr:uid="{00000000-0005-0000-0000-000037150000}"/>
    <cellStyle name="20% - Accent3 19 2 8" xfId="11923" xr:uid="{00000000-0005-0000-0000-000038150000}"/>
    <cellStyle name="20% - Accent3 19 2 9" xfId="12193" xr:uid="{00000000-0005-0000-0000-000039150000}"/>
    <cellStyle name="20% - Accent3 19 20" xfId="12323" xr:uid="{00000000-0005-0000-0000-00003A150000}"/>
    <cellStyle name="20% - Accent3 19 21" xfId="12605" xr:uid="{00000000-0005-0000-0000-00003B150000}"/>
    <cellStyle name="20% - Accent3 19 22" xfId="13228" xr:uid="{00000000-0005-0000-0000-00003C150000}"/>
    <cellStyle name="20% - Accent3 19 23" xfId="13835" xr:uid="{00000000-0005-0000-0000-00003D150000}"/>
    <cellStyle name="20% - Accent3 19 24" xfId="14441" xr:uid="{00000000-0005-0000-0000-00003E150000}"/>
    <cellStyle name="20% - Accent3 19 25" xfId="15047" xr:uid="{00000000-0005-0000-0000-00003F150000}"/>
    <cellStyle name="20% - Accent3 19 26" xfId="17295" xr:uid="{00000000-0005-0000-0000-000040150000}"/>
    <cellStyle name="20% - Accent3 19 27" xfId="21770" xr:uid="{00000000-0005-0000-0000-000041150000}"/>
    <cellStyle name="20% - Accent3 19 28" xfId="26487" xr:uid="{00000000-0005-0000-0000-000042150000}"/>
    <cellStyle name="20% - Accent3 19 29" xfId="31200" xr:uid="{00000000-0005-0000-0000-000043150000}"/>
    <cellStyle name="20% - Accent3 19 3" xfId="9318" xr:uid="{00000000-0005-0000-0000-000044150000}"/>
    <cellStyle name="20% - Accent3 19 3 10" xfId="31496" xr:uid="{00000000-0005-0000-0000-000045150000}"/>
    <cellStyle name="20% - Accent3 19 3 2" xfId="12943" xr:uid="{00000000-0005-0000-0000-000046150000}"/>
    <cellStyle name="20% - Accent3 19 3 2 2" xfId="16534" xr:uid="{00000000-0005-0000-0000-000047150000}"/>
    <cellStyle name="20% - Accent3 19 3 2 2 2" xfId="20996" xr:uid="{00000000-0005-0000-0000-000048150000}"/>
    <cellStyle name="20% - Accent3 19 3 2 2 3" xfId="25428" xr:uid="{00000000-0005-0000-0000-000049150000}"/>
    <cellStyle name="20% - Accent3 19 3 2 2 4" xfId="30145" xr:uid="{00000000-0005-0000-0000-00004A150000}"/>
    <cellStyle name="20% - Accent3 19 3 2 2 5" xfId="34858" xr:uid="{00000000-0005-0000-0000-00004B150000}"/>
    <cellStyle name="20% - Accent3 19 3 2 3" xfId="18737" xr:uid="{00000000-0005-0000-0000-00004C150000}"/>
    <cellStyle name="20% - Accent3 19 3 2 4" xfId="23212" xr:uid="{00000000-0005-0000-0000-00004D150000}"/>
    <cellStyle name="20% - Accent3 19 3 2 5" xfId="27929" xr:uid="{00000000-0005-0000-0000-00004E150000}"/>
    <cellStyle name="20% - Accent3 19 3 2 6" xfId="32642" xr:uid="{00000000-0005-0000-0000-00004F150000}"/>
    <cellStyle name="20% - Accent3 19 3 3" xfId="13525" xr:uid="{00000000-0005-0000-0000-000050150000}"/>
    <cellStyle name="20% - Accent3 19 3 3 2" xfId="19850" xr:uid="{00000000-0005-0000-0000-000051150000}"/>
    <cellStyle name="20% - Accent3 19 3 3 3" xfId="24282" xr:uid="{00000000-0005-0000-0000-000052150000}"/>
    <cellStyle name="20% - Accent3 19 3 3 4" xfId="28999" xr:uid="{00000000-0005-0000-0000-000053150000}"/>
    <cellStyle name="20% - Accent3 19 3 3 5" xfId="33712" xr:uid="{00000000-0005-0000-0000-000054150000}"/>
    <cellStyle name="20% - Accent3 19 3 4" xfId="14131" xr:uid="{00000000-0005-0000-0000-000055150000}"/>
    <cellStyle name="20% - Accent3 19 3 5" xfId="14737" xr:uid="{00000000-0005-0000-0000-000056150000}"/>
    <cellStyle name="20% - Accent3 19 3 6" xfId="15343" xr:uid="{00000000-0005-0000-0000-000057150000}"/>
    <cellStyle name="20% - Accent3 19 3 7" xfId="17591" xr:uid="{00000000-0005-0000-0000-000058150000}"/>
    <cellStyle name="20% - Accent3 19 3 8" xfId="22066" xr:uid="{00000000-0005-0000-0000-000059150000}"/>
    <cellStyle name="20% - Accent3 19 3 9" xfId="26783" xr:uid="{00000000-0005-0000-0000-00005A150000}"/>
    <cellStyle name="20% - Accent3 19 4" xfId="9389" xr:uid="{00000000-0005-0000-0000-00005B150000}"/>
    <cellStyle name="20% - Accent3 19 4 2" xfId="16914" xr:uid="{00000000-0005-0000-0000-00005C150000}"/>
    <cellStyle name="20% - Accent3 19 4 2 2" xfId="21376" xr:uid="{00000000-0005-0000-0000-00005D150000}"/>
    <cellStyle name="20% - Accent3 19 4 2 2 2" xfId="25808" xr:uid="{00000000-0005-0000-0000-00005E150000}"/>
    <cellStyle name="20% - Accent3 19 4 2 2 3" xfId="30525" xr:uid="{00000000-0005-0000-0000-00005F150000}"/>
    <cellStyle name="20% - Accent3 19 4 2 2 4" xfId="35238" xr:uid="{00000000-0005-0000-0000-000060150000}"/>
    <cellStyle name="20% - Accent3 19 4 2 3" xfId="19117" xr:uid="{00000000-0005-0000-0000-000061150000}"/>
    <cellStyle name="20% - Accent3 19 4 2 4" xfId="23592" xr:uid="{00000000-0005-0000-0000-000062150000}"/>
    <cellStyle name="20% - Accent3 19 4 2 5" xfId="28309" xr:uid="{00000000-0005-0000-0000-000063150000}"/>
    <cellStyle name="20% - Accent3 19 4 2 6" xfId="33022" xr:uid="{00000000-0005-0000-0000-000064150000}"/>
    <cellStyle name="20% - Accent3 19 4 3" xfId="15723" xr:uid="{00000000-0005-0000-0000-000065150000}"/>
    <cellStyle name="20% - Accent3 19 4 3 2" xfId="20230" xr:uid="{00000000-0005-0000-0000-000066150000}"/>
    <cellStyle name="20% - Accent3 19 4 3 3" xfId="24662" xr:uid="{00000000-0005-0000-0000-000067150000}"/>
    <cellStyle name="20% - Accent3 19 4 3 4" xfId="29379" xr:uid="{00000000-0005-0000-0000-000068150000}"/>
    <cellStyle name="20% - Accent3 19 4 3 5" xfId="34092" xr:uid="{00000000-0005-0000-0000-000069150000}"/>
    <cellStyle name="20% - Accent3 19 4 4" xfId="17971" xr:uid="{00000000-0005-0000-0000-00006A150000}"/>
    <cellStyle name="20% - Accent3 19 4 5" xfId="22446" xr:uid="{00000000-0005-0000-0000-00006B150000}"/>
    <cellStyle name="20% - Accent3 19 4 6" xfId="27163" xr:uid="{00000000-0005-0000-0000-00006C150000}"/>
    <cellStyle name="20% - Accent3 19 4 7" xfId="31876" xr:uid="{00000000-0005-0000-0000-00006D150000}"/>
    <cellStyle name="20% - Accent3 19 5" xfId="9463" xr:uid="{00000000-0005-0000-0000-00006E150000}"/>
    <cellStyle name="20% - Accent3 19 5 2" xfId="17126" xr:uid="{00000000-0005-0000-0000-00006F150000}"/>
    <cellStyle name="20% - Accent3 19 5 2 2" xfId="21587" xr:uid="{00000000-0005-0000-0000-000070150000}"/>
    <cellStyle name="20% - Accent3 19 5 2 2 2" xfId="26019" xr:uid="{00000000-0005-0000-0000-000071150000}"/>
    <cellStyle name="20% - Accent3 19 5 2 2 3" xfId="30736" xr:uid="{00000000-0005-0000-0000-000072150000}"/>
    <cellStyle name="20% - Accent3 19 5 2 2 4" xfId="35449" xr:uid="{00000000-0005-0000-0000-000073150000}"/>
    <cellStyle name="20% - Accent3 19 5 2 3" xfId="19328" xr:uid="{00000000-0005-0000-0000-000074150000}"/>
    <cellStyle name="20% - Accent3 19 5 2 4" xfId="23803" xr:uid="{00000000-0005-0000-0000-000075150000}"/>
    <cellStyle name="20% - Accent3 19 5 2 5" xfId="28520" xr:uid="{00000000-0005-0000-0000-000076150000}"/>
    <cellStyle name="20% - Accent3 19 5 2 6" xfId="33233" xr:uid="{00000000-0005-0000-0000-000077150000}"/>
    <cellStyle name="20% - Accent3 19 5 3" xfId="15936" xr:uid="{00000000-0005-0000-0000-000078150000}"/>
    <cellStyle name="20% - Accent3 19 5 3 2" xfId="20441" xr:uid="{00000000-0005-0000-0000-000079150000}"/>
    <cellStyle name="20% - Accent3 19 5 3 3" xfId="24873" xr:uid="{00000000-0005-0000-0000-00007A150000}"/>
    <cellStyle name="20% - Accent3 19 5 3 4" xfId="29590" xr:uid="{00000000-0005-0000-0000-00007B150000}"/>
    <cellStyle name="20% - Accent3 19 5 3 5" xfId="34303" xr:uid="{00000000-0005-0000-0000-00007C150000}"/>
    <cellStyle name="20% - Accent3 19 5 4" xfId="18182" xr:uid="{00000000-0005-0000-0000-00007D150000}"/>
    <cellStyle name="20% - Accent3 19 5 5" xfId="22657" xr:uid="{00000000-0005-0000-0000-00007E150000}"/>
    <cellStyle name="20% - Accent3 19 5 6" xfId="27374" xr:uid="{00000000-0005-0000-0000-00007F150000}"/>
    <cellStyle name="20% - Accent3 19 5 7" xfId="32087" xr:uid="{00000000-0005-0000-0000-000080150000}"/>
    <cellStyle name="20% - Accent3 19 6" xfId="9534" xr:uid="{00000000-0005-0000-0000-000081150000}"/>
    <cellStyle name="20% - Accent3 19 6 2" xfId="16217" xr:uid="{00000000-0005-0000-0000-000082150000}"/>
    <cellStyle name="20% - Accent3 19 6 2 2" xfId="20680" xr:uid="{00000000-0005-0000-0000-000083150000}"/>
    <cellStyle name="20% - Accent3 19 6 2 3" xfId="25112" xr:uid="{00000000-0005-0000-0000-000084150000}"/>
    <cellStyle name="20% - Accent3 19 6 2 4" xfId="29829" xr:uid="{00000000-0005-0000-0000-000085150000}"/>
    <cellStyle name="20% - Accent3 19 6 2 5" xfId="34542" xr:uid="{00000000-0005-0000-0000-000086150000}"/>
    <cellStyle name="20% - Accent3 19 6 3" xfId="18421" xr:uid="{00000000-0005-0000-0000-000087150000}"/>
    <cellStyle name="20% - Accent3 19 6 4" xfId="22896" xr:uid="{00000000-0005-0000-0000-000088150000}"/>
    <cellStyle name="20% - Accent3 19 6 5" xfId="27613" xr:uid="{00000000-0005-0000-0000-000089150000}"/>
    <cellStyle name="20% - Accent3 19 6 6" xfId="32326" xr:uid="{00000000-0005-0000-0000-00008A150000}"/>
    <cellStyle name="20% - Accent3 19 7" xfId="9605" xr:uid="{00000000-0005-0000-0000-00008B150000}"/>
    <cellStyle name="20% - Accent3 19 7 2" xfId="19554" xr:uid="{00000000-0005-0000-0000-00008C150000}"/>
    <cellStyle name="20% - Accent3 19 7 3" xfId="23986" xr:uid="{00000000-0005-0000-0000-00008D150000}"/>
    <cellStyle name="20% - Accent3 19 7 4" xfId="28703" xr:uid="{00000000-0005-0000-0000-00008E150000}"/>
    <cellStyle name="20% - Accent3 19 7 5" xfId="33416" xr:uid="{00000000-0005-0000-0000-00008F150000}"/>
    <cellStyle name="20% - Accent3 19 8" xfId="9676" xr:uid="{00000000-0005-0000-0000-000090150000}"/>
    <cellStyle name="20% - Accent3 19 8 2" xfId="26290" xr:uid="{00000000-0005-0000-0000-000091150000}"/>
    <cellStyle name="20% - Accent3 19 8 3" xfId="31003" xr:uid="{00000000-0005-0000-0000-000092150000}"/>
    <cellStyle name="20% - Accent3 19 8 4" xfId="35716" xr:uid="{00000000-0005-0000-0000-000093150000}"/>
    <cellStyle name="20% - Accent3 19 9" xfId="9754" xr:uid="{00000000-0005-0000-0000-000094150000}"/>
    <cellStyle name="20% - Accent3 19 9 2" xfId="35983" xr:uid="{00000000-0005-0000-0000-000095150000}"/>
    <cellStyle name="20% - Accent3 2" xfId="76" xr:uid="{00000000-0005-0000-0000-000096150000}"/>
    <cellStyle name="20% - Accent3 2 10" xfId="914" xr:uid="{00000000-0005-0000-0000-000097150000}"/>
    <cellStyle name="20% - Accent3 2 10 2" xfId="35899" xr:uid="{00000000-0005-0000-0000-000098150000}"/>
    <cellStyle name="20% - Accent3 2 11" xfId="986" xr:uid="{00000000-0005-0000-0000-000099150000}"/>
    <cellStyle name="20% - Accent3 2 11 2" xfId="36194" xr:uid="{00000000-0005-0000-0000-00009A150000}"/>
    <cellStyle name="20% - Accent3 2 12" xfId="1058" xr:uid="{00000000-0005-0000-0000-00009B150000}"/>
    <cellStyle name="20% - Accent3 2 13" xfId="1130" xr:uid="{00000000-0005-0000-0000-00009C150000}"/>
    <cellStyle name="20% - Accent3 2 14" xfId="1202" xr:uid="{00000000-0005-0000-0000-00009D150000}"/>
    <cellStyle name="20% - Accent3 2 15" xfId="1274" xr:uid="{00000000-0005-0000-0000-00009E150000}"/>
    <cellStyle name="20% - Accent3 2 16" xfId="1346" xr:uid="{00000000-0005-0000-0000-00009F150000}"/>
    <cellStyle name="20% - Accent3 2 17" xfId="1421" xr:uid="{00000000-0005-0000-0000-0000A0150000}"/>
    <cellStyle name="20% - Accent3 2 18" xfId="1495" xr:uid="{00000000-0005-0000-0000-0000A1150000}"/>
    <cellStyle name="20% - Accent3 2 19" xfId="1570" xr:uid="{00000000-0005-0000-0000-0000A2150000}"/>
    <cellStyle name="20% - Accent3 2 2" xfId="111" xr:uid="{00000000-0005-0000-0000-0000A3150000}"/>
    <cellStyle name="20% - Accent3 2 2 10" xfId="426" xr:uid="{00000000-0005-0000-0000-0000A4150000}"/>
    <cellStyle name="20% - Accent3 2 2 11" xfId="469" xr:uid="{00000000-0005-0000-0000-0000A5150000}"/>
    <cellStyle name="20% - Accent3 2 2 12" xfId="512" xr:uid="{00000000-0005-0000-0000-0000A6150000}"/>
    <cellStyle name="20% - Accent3 2 2 13" xfId="8635" xr:uid="{00000000-0005-0000-0000-0000A7150000}"/>
    <cellStyle name="20% - Accent3 2 2 2" xfId="277" xr:uid="{00000000-0005-0000-0000-0000A8150000}"/>
    <cellStyle name="20% - Accent3 2 2 2 2" xfId="8954" xr:uid="{00000000-0005-0000-0000-0000A9150000}"/>
    <cellStyle name="20% - Accent3 2 2 3" xfId="298" xr:uid="{00000000-0005-0000-0000-0000AA150000}"/>
    <cellStyle name="20% - Accent3 2 2 3 2" xfId="10227" xr:uid="{00000000-0005-0000-0000-0000AB150000}"/>
    <cellStyle name="20% - Accent3 2 2 4" xfId="313" xr:uid="{00000000-0005-0000-0000-0000AC150000}"/>
    <cellStyle name="20% - Accent3 2 2 5" xfId="327" xr:uid="{00000000-0005-0000-0000-0000AD150000}"/>
    <cellStyle name="20% - Accent3 2 2 6" xfId="341" xr:uid="{00000000-0005-0000-0000-0000AE150000}"/>
    <cellStyle name="20% - Accent3 2 2 7" xfId="355" xr:uid="{00000000-0005-0000-0000-0000AF150000}"/>
    <cellStyle name="20% - Accent3 2 2 8" xfId="369" xr:uid="{00000000-0005-0000-0000-0000B0150000}"/>
    <cellStyle name="20% - Accent3 2 2 9" xfId="383" xr:uid="{00000000-0005-0000-0000-0000B1150000}"/>
    <cellStyle name="20% - Accent3 2 20" xfId="1644" xr:uid="{00000000-0005-0000-0000-0000B2150000}"/>
    <cellStyle name="20% - Accent3 2 21" xfId="1718" xr:uid="{00000000-0005-0000-0000-0000B3150000}"/>
    <cellStyle name="20% - Accent3 2 22" xfId="1792" xr:uid="{00000000-0005-0000-0000-0000B4150000}"/>
    <cellStyle name="20% - Accent3 2 23" xfId="1867" xr:uid="{00000000-0005-0000-0000-0000B5150000}"/>
    <cellStyle name="20% - Accent3 2 24" xfId="1941" xr:uid="{00000000-0005-0000-0000-0000B6150000}"/>
    <cellStyle name="20% - Accent3 2 25" xfId="2015" xr:uid="{00000000-0005-0000-0000-0000B7150000}"/>
    <cellStyle name="20% - Accent3 2 26" xfId="2089" xr:uid="{00000000-0005-0000-0000-0000B8150000}"/>
    <cellStyle name="20% - Accent3 2 27" xfId="2163" xr:uid="{00000000-0005-0000-0000-0000B9150000}"/>
    <cellStyle name="20% - Accent3 2 28" xfId="2237" xr:uid="{00000000-0005-0000-0000-0000BA150000}"/>
    <cellStyle name="20% - Accent3 2 29" xfId="2311" xr:uid="{00000000-0005-0000-0000-0000BB150000}"/>
    <cellStyle name="20% - Accent3 2 3" xfId="139" xr:uid="{00000000-0005-0000-0000-0000BC150000}"/>
    <cellStyle name="20% - Accent3 2 3 2" xfId="8853" xr:uid="{00000000-0005-0000-0000-0000BD150000}"/>
    <cellStyle name="20% - Accent3 2 30" xfId="2385" xr:uid="{00000000-0005-0000-0000-0000BE150000}"/>
    <cellStyle name="20% - Accent3 2 31" xfId="2459" xr:uid="{00000000-0005-0000-0000-0000BF150000}"/>
    <cellStyle name="20% - Accent3 2 32" xfId="2533" xr:uid="{00000000-0005-0000-0000-0000C0150000}"/>
    <cellStyle name="20% - Accent3 2 33" xfId="2621" xr:uid="{00000000-0005-0000-0000-0000C1150000}"/>
    <cellStyle name="20% - Accent3 2 34" xfId="2709" xr:uid="{00000000-0005-0000-0000-0000C2150000}"/>
    <cellStyle name="20% - Accent3 2 35" xfId="2797" xr:uid="{00000000-0005-0000-0000-0000C3150000}"/>
    <cellStyle name="20% - Accent3 2 36" xfId="2885" xr:uid="{00000000-0005-0000-0000-0000C4150000}"/>
    <cellStyle name="20% - Accent3 2 37" xfId="2973" xr:uid="{00000000-0005-0000-0000-0000C5150000}"/>
    <cellStyle name="20% - Accent3 2 38" xfId="3061" xr:uid="{00000000-0005-0000-0000-0000C6150000}"/>
    <cellStyle name="20% - Accent3 2 39" xfId="3149" xr:uid="{00000000-0005-0000-0000-0000C7150000}"/>
    <cellStyle name="20% - Accent3 2 4" xfId="181" xr:uid="{00000000-0005-0000-0000-0000C8150000}"/>
    <cellStyle name="20% - Accent3 2 4 2" xfId="10155" xr:uid="{00000000-0005-0000-0000-0000C9150000}"/>
    <cellStyle name="20% - Accent3 2 40" xfId="3237" xr:uid="{00000000-0005-0000-0000-0000CA150000}"/>
    <cellStyle name="20% - Accent3 2 41" xfId="3325" xr:uid="{00000000-0005-0000-0000-0000CB150000}"/>
    <cellStyle name="20% - Accent3 2 42" xfId="3413" xr:uid="{00000000-0005-0000-0000-0000CC150000}"/>
    <cellStyle name="20% - Accent3 2 43" xfId="3501" xr:uid="{00000000-0005-0000-0000-0000CD150000}"/>
    <cellStyle name="20% - Accent3 2 44" xfId="3604" xr:uid="{00000000-0005-0000-0000-0000CE150000}"/>
    <cellStyle name="20% - Accent3 2 45" xfId="3723" xr:uid="{00000000-0005-0000-0000-0000CF150000}"/>
    <cellStyle name="20% - Accent3 2 46" xfId="3839" xr:uid="{00000000-0005-0000-0000-0000D0150000}"/>
    <cellStyle name="20% - Accent3 2 47" xfId="3955" xr:uid="{00000000-0005-0000-0000-0000D1150000}"/>
    <cellStyle name="20% - Accent3 2 48" xfId="4071" xr:uid="{00000000-0005-0000-0000-0000D2150000}"/>
    <cellStyle name="20% - Accent3 2 49" xfId="4187" xr:uid="{00000000-0005-0000-0000-0000D3150000}"/>
    <cellStyle name="20% - Accent3 2 5" xfId="554" xr:uid="{00000000-0005-0000-0000-0000D4150000}"/>
    <cellStyle name="20% - Accent3 2 5 10" xfId="12380" xr:uid="{00000000-0005-0000-0000-0000D5150000}"/>
    <cellStyle name="20% - Accent3 2 5 11" xfId="12662" xr:uid="{00000000-0005-0000-0000-0000D6150000}"/>
    <cellStyle name="20% - Accent3 2 5 12" xfId="13285" xr:uid="{00000000-0005-0000-0000-0000D7150000}"/>
    <cellStyle name="20% - Accent3 2 5 13" xfId="13892" xr:uid="{00000000-0005-0000-0000-0000D8150000}"/>
    <cellStyle name="20% - Accent3 2 5 14" xfId="14498" xr:uid="{00000000-0005-0000-0000-0000D9150000}"/>
    <cellStyle name="20% - Accent3 2 5 15" xfId="15104" xr:uid="{00000000-0005-0000-0000-0000DA150000}"/>
    <cellStyle name="20% - Accent3 2 5 16" xfId="17352" xr:uid="{00000000-0005-0000-0000-0000DB150000}"/>
    <cellStyle name="20% - Accent3 2 5 17" xfId="21827" xr:uid="{00000000-0005-0000-0000-0000DC150000}"/>
    <cellStyle name="20% - Accent3 2 5 18" xfId="26544" xr:uid="{00000000-0005-0000-0000-0000DD150000}"/>
    <cellStyle name="20% - Accent3 2 5 19" xfId="31257" xr:uid="{00000000-0005-0000-0000-0000DE150000}"/>
    <cellStyle name="20% - Accent3 2 5 2" xfId="10040" xr:uid="{00000000-0005-0000-0000-0000DF150000}"/>
    <cellStyle name="20% - Accent3 2 5 2 10" xfId="31553" xr:uid="{00000000-0005-0000-0000-0000E0150000}"/>
    <cellStyle name="20% - Accent3 2 5 2 2" xfId="13000" xr:uid="{00000000-0005-0000-0000-0000E1150000}"/>
    <cellStyle name="20% - Accent3 2 5 2 2 2" xfId="16591" xr:uid="{00000000-0005-0000-0000-0000E2150000}"/>
    <cellStyle name="20% - Accent3 2 5 2 2 2 2" xfId="21053" xr:uid="{00000000-0005-0000-0000-0000E3150000}"/>
    <cellStyle name="20% - Accent3 2 5 2 2 2 3" xfId="25485" xr:uid="{00000000-0005-0000-0000-0000E4150000}"/>
    <cellStyle name="20% - Accent3 2 5 2 2 2 4" xfId="30202" xr:uid="{00000000-0005-0000-0000-0000E5150000}"/>
    <cellStyle name="20% - Accent3 2 5 2 2 2 5" xfId="34915" xr:uid="{00000000-0005-0000-0000-0000E6150000}"/>
    <cellStyle name="20% - Accent3 2 5 2 2 3" xfId="18794" xr:uid="{00000000-0005-0000-0000-0000E7150000}"/>
    <cellStyle name="20% - Accent3 2 5 2 2 4" xfId="23269" xr:uid="{00000000-0005-0000-0000-0000E8150000}"/>
    <cellStyle name="20% - Accent3 2 5 2 2 5" xfId="27986" xr:uid="{00000000-0005-0000-0000-0000E9150000}"/>
    <cellStyle name="20% - Accent3 2 5 2 2 6" xfId="32699" xr:uid="{00000000-0005-0000-0000-0000EA150000}"/>
    <cellStyle name="20% - Accent3 2 5 2 3" xfId="13582" xr:uid="{00000000-0005-0000-0000-0000EB150000}"/>
    <cellStyle name="20% - Accent3 2 5 2 3 2" xfId="19907" xr:uid="{00000000-0005-0000-0000-0000EC150000}"/>
    <cellStyle name="20% - Accent3 2 5 2 3 3" xfId="24339" xr:uid="{00000000-0005-0000-0000-0000ED150000}"/>
    <cellStyle name="20% - Accent3 2 5 2 3 4" xfId="29056" xr:uid="{00000000-0005-0000-0000-0000EE150000}"/>
    <cellStyle name="20% - Accent3 2 5 2 3 5" xfId="33769" xr:uid="{00000000-0005-0000-0000-0000EF150000}"/>
    <cellStyle name="20% - Accent3 2 5 2 4" xfId="14188" xr:uid="{00000000-0005-0000-0000-0000F0150000}"/>
    <cellStyle name="20% - Accent3 2 5 2 5" xfId="14794" xr:uid="{00000000-0005-0000-0000-0000F1150000}"/>
    <cellStyle name="20% - Accent3 2 5 2 6" xfId="15400" xr:uid="{00000000-0005-0000-0000-0000F2150000}"/>
    <cellStyle name="20% - Accent3 2 5 2 7" xfId="17648" xr:uid="{00000000-0005-0000-0000-0000F3150000}"/>
    <cellStyle name="20% - Accent3 2 5 2 8" xfId="22123" xr:uid="{00000000-0005-0000-0000-0000F4150000}"/>
    <cellStyle name="20% - Accent3 2 5 2 9" xfId="26840" xr:uid="{00000000-0005-0000-0000-0000F5150000}"/>
    <cellStyle name="20% - Accent3 2 5 3" xfId="10551" xr:uid="{00000000-0005-0000-0000-0000F6150000}"/>
    <cellStyle name="20% - Accent3 2 5 3 2" xfId="16373" xr:uid="{00000000-0005-0000-0000-0000F7150000}"/>
    <cellStyle name="20% - Accent3 2 5 3 2 2" xfId="20835" xr:uid="{00000000-0005-0000-0000-0000F8150000}"/>
    <cellStyle name="20% - Accent3 2 5 3 2 3" xfId="25267" xr:uid="{00000000-0005-0000-0000-0000F9150000}"/>
    <cellStyle name="20% - Accent3 2 5 3 2 4" xfId="29984" xr:uid="{00000000-0005-0000-0000-0000FA150000}"/>
    <cellStyle name="20% - Accent3 2 5 3 2 5" xfId="34697" xr:uid="{00000000-0005-0000-0000-0000FB150000}"/>
    <cellStyle name="20% - Accent3 2 5 3 3" xfId="18576" xr:uid="{00000000-0005-0000-0000-0000FC150000}"/>
    <cellStyle name="20% - Accent3 2 5 3 4" xfId="23051" xr:uid="{00000000-0005-0000-0000-0000FD150000}"/>
    <cellStyle name="20% - Accent3 2 5 3 5" xfId="27768" xr:uid="{00000000-0005-0000-0000-0000FE150000}"/>
    <cellStyle name="20% - Accent3 2 5 3 6" xfId="32481" xr:uid="{00000000-0005-0000-0000-0000FF150000}"/>
    <cellStyle name="20% - Accent3 2 5 4" xfId="10809" xr:uid="{00000000-0005-0000-0000-000000160000}"/>
    <cellStyle name="20% - Accent3 2 5 4 2" xfId="19611" xr:uid="{00000000-0005-0000-0000-000001160000}"/>
    <cellStyle name="20% - Accent3 2 5 4 3" xfId="24043" xr:uid="{00000000-0005-0000-0000-000002160000}"/>
    <cellStyle name="20% - Accent3 2 5 4 4" xfId="28760" xr:uid="{00000000-0005-0000-0000-000003160000}"/>
    <cellStyle name="20% - Accent3 2 5 4 5" xfId="33473" xr:uid="{00000000-0005-0000-0000-000004160000}"/>
    <cellStyle name="20% - Accent3 2 5 5" xfId="11063" xr:uid="{00000000-0005-0000-0000-000005160000}"/>
    <cellStyle name="20% - Accent3 2 5 6" xfId="11317" xr:uid="{00000000-0005-0000-0000-000006160000}"/>
    <cellStyle name="20% - Accent3 2 5 7" xfId="11577" xr:uid="{00000000-0005-0000-0000-000007160000}"/>
    <cellStyle name="20% - Accent3 2 5 8" xfId="11838" xr:uid="{00000000-0005-0000-0000-000008160000}"/>
    <cellStyle name="20% - Accent3 2 5 9" xfId="12109" xr:uid="{00000000-0005-0000-0000-000009160000}"/>
    <cellStyle name="20% - Accent3 2 50" xfId="4303" xr:uid="{00000000-0005-0000-0000-00000A160000}"/>
    <cellStyle name="20% - Accent3 2 51" xfId="4419" xr:uid="{00000000-0005-0000-0000-00000B160000}"/>
    <cellStyle name="20% - Accent3 2 52" xfId="4535" xr:uid="{00000000-0005-0000-0000-00000C160000}"/>
    <cellStyle name="20% - Accent3 2 53" xfId="4665" xr:uid="{00000000-0005-0000-0000-00000D160000}"/>
    <cellStyle name="20% - Accent3 2 54" xfId="4795" xr:uid="{00000000-0005-0000-0000-00000E160000}"/>
    <cellStyle name="20% - Accent3 2 55" xfId="4925" xr:uid="{00000000-0005-0000-0000-00000F160000}"/>
    <cellStyle name="20% - Accent3 2 56" xfId="5055" xr:uid="{00000000-0005-0000-0000-000010160000}"/>
    <cellStyle name="20% - Accent3 2 57" xfId="5185" xr:uid="{00000000-0005-0000-0000-000011160000}"/>
    <cellStyle name="20% - Accent3 2 58" xfId="5315" xr:uid="{00000000-0005-0000-0000-000012160000}"/>
    <cellStyle name="20% - Accent3 2 59" xfId="5445" xr:uid="{00000000-0005-0000-0000-000013160000}"/>
    <cellStyle name="20% - Accent3 2 6" xfId="626" xr:uid="{00000000-0005-0000-0000-000014160000}"/>
    <cellStyle name="20% - Accent3 2 6 2" xfId="16830" xr:uid="{00000000-0005-0000-0000-000015160000}"/>
    <cellStyle name="20% - Accent3 2 6 2 2" xfId="21292" xr:uid="{00000000-0005-0000-0000-000016160000}"/>
    <cellStyle name="20% - Accent3 2 6 2 2 2" xfId="25724" xr:uid="{00000000-0005-0000-0000-000017160000}"/>
    <cellStyle name="20% - Accent3 2 6 2 2 3" xfId="30441" xr:uid="{00000000-0005-0000-0000-000018160000}"/>
    <cellStyle name="20% - Accent3 2 6 2 2 4" xfId="35154" xr:uid="{00000000-0005-0000-0000-000019160000}"/>
    <cellStyle name="20% - Accent3 2 6 2 3" xfId="19033" xr:uid="{00000000-0005-0000-0000-00001A160000}"/>
    <cellStyle name="20% - Accent3 2 6 2 4" xfId="23508" xr:uid="{00000000-0005-0000-0000-00001B160000}"/>
    <cellStyle name="20% - Accent3 2 6 2 5" xfId="28225" xr:uid="{00000000-0005-0000-0000-00001C160000}"/>
    <cellStyle name="20% - Accent3 2 6 2 6" xfId="32938" xr:uid="{00000000-0005-0000-0000-00001D160000}"/>
    <cellStyle name="20% - Accent3 2 6 3" xfId="15639" xr:uid="{00000000-0005-0000-0000-00001E160000}"/>
    <cellStyle name="20% - Accent3 2 6 3 2" xfId="20146" xr:uid="{00000000-0005-0000-0000-00001F160000}"/>
    <cellStyle name="20% - Accent3 2 6 3 3" xfId="24578" xr:uid="{00000000-0005-0000-0000-000020160000}"/>
    <cellStyle name="20% - Accent3 2 6 3 4" xfId="29295" xr:uid="{00000000-0005-0000-0000-000021160000}"/>
    <cellStyle name="20% - Accent3 2 6 3 5" xfId="34008" xr:uid="{00000000-0005-0000-0000-000022160000}"/>
    <cellStyle name="20% - Accent3 2 6 4" xfId="17887" xr:uid="{00000000-0005-0000-0000-000023160000}"/>
    <cellStyle name="20% - Accent3 2 6 5" xfId="22362" xr:uid="{00000000-0005-0000-0000-000024160000}"/>
    <cellStyle name="20% - Accent3 2 6 6" xfId="27079" xr:uid="{00000000-0005-0000-0000-000025160000}"/>
    <cellStyle name="20% - Accent3 2 6 7" xfId="31792" xr:uid="{00000000-0005-0000-0000-000026160000}"/>
    <cellStyle name="20% - Accent3 2 60" xfId="5575" xr:uid="{00000000-0005-0000-0000-000027160000}"/>
    <cellStyle name="20% - Accent3 2 61" xfId="5705" xr:uid="{00000000-0005-0000-0000-000028160000}"/>
    <cellStyle name="20% - Accent3 2 62" xfId="5835" xr:uid="{00000000-0005-0000-0000-000029160000}"/>
    <cellStyle name="20% - Accent3 2 63" xfId="5965" xr:uid="{00000000-0005-0000-0000-00002A160000}"/>
    <cellStyle name="20% - Accent3 2 64" xfId="6095" xr:uid="{00000000-0005-0000-0000-00002B160000}"/>
    <cellStyle name="20% - Accent3 2 65" xfId="6225" xr:uid="{00000000-0005-0000-0000-00002C160000}"/>
    <cellStyle name="20% - Accent3 2 66" xfId="6355" xr:uid="{00000000-0005-0000-0000-00002D160000}"/>
    <cellStyle name="20% - Accent3 2 67" xfId="6486" xr:uid="{00000000-0005-0000-0000-00002E160000}"/>
    <cellStyle name="20% - Accent3 2 68" xfId="6616" xr:uid="{00000000-0005-0000-0000-00002F160000}"/>
    <cellStyle name="20% - Accent3 2 69" xfId="6746" xr:uid="{00000000-0005-0000-0000-000030160000}"/>
    <cellStyle name="20% - Accent3 2 7" xfId="698" xr:uid="{00000000-0005-0000-0000-000031160000}"/>
    <cellStyle name="20% - Accent3 2 7 2" xfId="17041" xr:uid="{00000000-0005-0000-0000-000032160000}"/>
    <cellStyle name="20% - Accent3 2 7 2 2" xfId="21503" xr:uid="{00000000-0005-0000-0000-000033160000}"/>
    <cellStyle name="20% - Accent3 2 7 2 2 2" xfId="25935" xr:uid="{00000000-0005-0000-0000-000034160000}"/>
    <cellStyle name="20% - Accent3 2 7 2 2 3" xfId="30652" xr:uid="{00000000-0005-0000-0000-000035160000}"/>
    <cellStyle name="20% - Accent3 2 7 2 2 4" xfId="35365" xr:uid="{00000000-0005-0000-0000-000036160000}"/>
    <cellStyle name="20% - Accent3 2 7 2 3" xfId="19244" xr:uid="{00000000-0005-0000-0000-000037160000}"/>
    <cellStyle name="20% - Accent3 2 7 2 4" xfId="23719" xr:uid="{00000000-0005-0000-0000-000038160000}"/>
    <cellStyle name="20% - Accent3 2 7 2 5" xfId="28436" xr:uid="{00000000-0005-0000-0000-000039160000}"/>
    <cellStyle name="20% - Accent3 2 7 2 6" xfId="33149" xr:uid="{00000000-0005-0000-0000-00003A160000}"/>
    <cellStyle name="20% - Accent3 2 7 3" xfId="15851" xr:uid="{00000000-0005-0000-0000-00003B160000}"/>
    <cellStyle name="20% - Accent3 2 7 3 2" xfId="20357" xr:uid="{00000000-0005-0000-0000-00003C160000}"/>
    <cellStyle name="20% - Accent3 2 7 3 3" xfId="24789" xr:uid="{00000000-0005-0000-0000-00003D160000}"/>
    <cellStyle name="20% - Accent3 2 7 3 4" xfId="29506" xr:uid="{00000000-0005-0000-0000-00003E160000}"/>
    <cellStyle name="20% - Accent3 2 7 3 5" xfId="34219" xr:uid="{00000000-0005-0000-0000-00003F160000}"/>
    <cellStyle name="20% - Accent3 2 7 4" xfId="18098" xr:uid="{00000000-0005-0000-0000-000040160000}"/>
    <cellStyle name="20% - Accent3 2 7 5" xfId="22573" xr:uid="{00000000-0005-0000-0000-000041160000}"/>
    <cellStyle name="20% - Accent3 2 7 6" xfId="27290" xr:uid="{00000000-0005-0000-0000-000042160000}"/>
    <cellStyle name="20% - Accent3 2 7 7" xfId="32003" xr:uid="{00000000-0005-0000-0000-000043160000}"/>
    <cellStyle name="20% - Accent3 2 70" xfId="6876" xr:uid="{00000000-0005-0000-0000-000044160000}"/>
    <cellStyle name="20% - Accent3 2 71" xfId="7006" xr:uid="{00000000-0005-0000-0000-000045160000}"/>
    <cellStyle name="20% - Accent3 2 72" xfId="7150" xr:uid="{00000000-0005-0000-0000-000046160000}"/>
    <cellStyle name="20% - Accent3 2 73" xfId="7295" xr:uid="{00000000-0005-0000-0000-000047160000}"/>
    <cellStyle name="20% - Accent3 2 74" xfId="7439" xr:uid="{00000000-0005-0000-0000-000048160000}"/>
    <cellStyle name="20% - Accent3 2 75" xfId="7611" xr:uid="{00000000-0005-0000-0000-000049160000}"/>
    <cellStyle name="20% - Accent3 2 76" xfId="7783" xr:uid="{00000000-0005-0000-0000-00004A160000}"/>
    <cellStyle name="20% - Accent3 2 77" xfId="7955" xr:uid="{00000000-0005-0000-0000-00004B160000}"/>
    <cellStyle name="20% - Accent3 2 78" xfId="8127" xr:uid="{00000000-0005-0000-0000-00004C160000}"/>
    <cellStyle name="20% - Accent3 2 79" xfId="8299" xr:uid="{00000000-0005-0000-0000-00004D160000}"/>
    <cellStyle name="20% - Accent3 2 8" xfId="770" xr:uid="{00000000-0005-0000-0000-00004E160000}"/>
    <cellStyle name="20% - Accent3 2 8 2" xfId="16093" xr:uid="{00000000-0005-0000-0000-00004F160000}"/>
    <cellStyle name="20% - Accent3 2 8 2 2" xfId="20596" xr:uid="{00000000-0005-0000-0000-000050160000}"/>
    <cellStyle name="20% - Accent3 2 8 2 3" xfId="25028" xr:uid="{00000000-0005-0000-0000-000051160000}"/>
    <cellStyle name="20% - Accent3 2 8 2 4" xfId="29745" xr:uid="{00000000-0005-0000-0000-000052160000}"/>
    <cellStyle name="20% - Accent3 2 8 2 5" xfId="34458" xr:uid="{00000000-0005-0000-0000-000053160000}"/>
    <cellStyle name="20% - Accent3 2 8 3" xfId="18337" xr:uid="{00000000-0005-0000-0000-000054160000}"/>
    <cellStyle name="20% - Accent3 2 8 4" xfId="22812" xr:uid="{00000000-0005-0000-0000-000055160000}"/>
    <cellStyle name="20% - Accent3 2 8 5" xfId="27529" xr:uid="{00000000-0005-0000-0000-000056160000}"/>
    <cellStyle name="20% - Accent3 2 8 6" xfId="32242" xr:uid="{00000000-0005-0000-0000-000057160000}"/>
    <cellStyle name="20% - Accent3 2 80" xfId="8534" xr:uid="{00000000-0005-0000-0000-000058160000}"/>
    <cellStyle name="20% - Accent3 2 9" xfId="842" xr:uid="{00000000-0005-0000-0000-000059160000}"/>
    <cellStyle name="20% - Accent3 2 9 2" xfId="26205" xr:uid="{00000000-0005-0000-0000-00005A160000}"/>
    <cellStyle name="20% - Accent3 2 9 3" xfId="30919" xr:uid="{00000000-0005-0000-0000-00005B160000}"/>
    <cellStyle name="20% - Accent3 2 9 4" xfId="35632" xr:uid="{00000000-0005-0000-0000-00005C160000}"/>
    <cellStyle name="20% - Accent3 20" xfId="9185" xr:uid="{00000000-0005-0000-0000-00005D160000}"/>
    <cellStyle name="20% - Accent3 20 10" xfId="9839" xr:uid="{00000000-0005-0000-0000-00005E160000}"/>
    <cellStyle name="20% - Accent3 20 10 2" xfId="36292" xr:uid="{00000000-0005-0000-0000-00005F160000}"/>
    <cellStyle name="20% - Accent3 20 11" xfId="9910" xr:uid="{00000000-0005-0000-0000-000060160000}"/>
    <cellStyle name="20% - Accent3 20 12" xfId="9981" xr:uid="{00000000-0005-0000-0000-000061160000}"/>
    <cellStyle name="20% - Accent3 20 13" xfId="10508" xr:uid="{00000000-0005-0000-0000-000062160000}"/>
    <cellStyle name="20% - Accent3 20 14" xfId="10766" xr:uid="{00000000-0005-0000-0000-000063160000}"/>
    <cellStyle name="20% - Accent3 20 15" xfId="11020" xr:uid="{00000000-0005-0000-0000-000064160000}"/>
    <cellStyle name="20% - Accent3 20 16" xfId="11274" xr:uid="{00000000-0005-0000-0000-000065160000}"/>
    <cellStyle name="20% - Accent3 20 17" xfId="11534" xr:uid="{00000000-0005-0000-0000-000066160000}"/>
    <cellStyle name="20% - Accent3 20 18" xfId="11788" xr:uid="{00000000-0005-0000-0000-000067160000}"/>
    <cellStyle name="20% - Accent3 20 19" xfId="12066" xr:uid="{00000000-0005-0000-0000-000068160000}"/>
    <cellStyle name="20% - Accent3 20 2" xfId="9250" xr:uid="{00000000-0005-0000-0000-000069160000}"/>
    <cellStyle name="20% - Accent3 20 2 10" xfId="12478" xr:uid="{00000000-0005-0000-0000-00006A160000}"/>
    <cellStyle name="20% - Accent3 20 2 11" xfId="12760" xr:uid="{00000000-0005-0000-0000-00006B160000}"/>
    <cellStyle name="20% - Accent3 20 2 12" xfId="13383" xr:uid="{00000000-0005-0000-0000-00006C160000}"/>
    <cellStyle name="20% - Accent3 20 2 13" xfId="13990" xr:uid="{00000000-0005-0000-0000-00006D160000}"/>
    <cellStyle name="20% - Accent3 20 2 14" xfId="14596" xr:uid="{00000000-0005-0000-0000-00006E160000}"/>
    <cellStyle name="20% - Accent3 20 2 15" xfId="15202" xr:uid="{00000000-0005-0000-0000-00006F160000}"/>
    <cellStyle name="20% - Accent3 20 2 16" xfId="17450" xr:uid="{00000000-0005-0000-0000-000070160000}"/>
    <cellStyle name="20% - Accent3 20 2 17" xfId="21925" xr:uid="{00000000-0005-0000-0000-000071160000}"/>
    <cellStyle name="20% - Accent3 20 2 18" xfId="26642" xr:uid="{00000000-0005-0000-0000-000072160000}"/>
    <cellStyle name="20% - Accent3 20 2 19" xfId="31355" xr:uid="{00000000-0005-0000-0000-000073160000}"/>
    <cellStyle name="20% - Accent3 20 2 2" xfId="10389" xr:uid="{00000000-0005-0000-0000-000074160000}"/>
    <cellStyle name="20% - Accent3 20 2 2 10" xfId="31651" xr:uid="{00000000-0005-0000-0000-000075160000}"/>
    <cellStyle name="20% - Accent3 20 2 2 2" xfId="13098" xr:uid="{00000000-0005-0000-0000-000076160000}"/>
    <cellStyle name="20% - Accent3 20 2 2 2 2" xfId="16689" xr:uid="{00000000-0005-0000-0000-000077160000}"/>
    <cellStyle name="20% - Accent3 20 2 2 2 2 2" xfId="21151" xr:uid="{00000000-0005-0000-0000-000078160000}"/>
    <cellStyle name="20% - Accent3 20 2 2 2 2 3" xfId="25583" xr:uid="{00000000-0005-0000-0000-000079160000}"/>
    <cellStyle name="20% - Accent3 20 2 2 2 2 4" xfId="30300" xr:uid="{00000000-0005-0000-0000-00007A160000}"/>
    <cellStyle name="20% - Accent3 20 2 2 2 2 5" xfId="35013" xr:uid="{00000000-0005-0000-0000-00007B160000}"/>
    <cellStyle name="20% - Accent3 20 2 2 2 3" xfId="18892" xr:uid="{00000000-0005-0000-0000-00007C160000}"/>
    <cellStyle name="20% - Accent3 20 2 2 2 4" xfId="23367" xr:uid="{00000000-0005-0000-0000-00007D160000}"/>
    <cellStyle name="20% - Accent3 20 2 2 2 5" xfId="28084" xr:uid="{00000000-0005-0000-0000-00007E160000}"/>
    <cellStyle name="20% - Accent3 20 2 2 2 6" xfId="32797" xr:uid="{00000000-0005-0000-0000-00007F160000}"/>
    <cellStyle name="20% - Accent3 20 2 2 3" xfId="13680" xr:uid="{00000000-0005-0000-0000-000080160000}"/>
    <cellStyle name="20% - Accent3 20 2 2 3 2" xfId="20005" xr:uid="{00000000-0005-0000-0000-000081160000}"/>
    <cellStyle name="20% - Accent3 20 2 2 3 3" xfId="24437" xr:uid="{00000000-0005-0000-0000-000082160000}"/>
    <cellStyle name="20% - Accent3 20 2 2 3 4" xfId="29154" xr:uid="{00000000-0005-0000-0000-000083160000}"/>
    <cellStyle name="20% - Accent3 20 2 2 3 5" xfId="33867" xr:uid="{00000000-0005-0000-0000-000084160000}"/>
    <cellStyle name="20% - Accent3 20 2 2 4" xfId="14286" xr:uid="{00000000-0005-0000-0000-000085160000}"/>
    <cellStyle name="20% - Accent3 20 2 2 5" xfId="14892" xr:uid="{00000000-0005-0000-0000-000086160000}"/>
    <cellStyle name="20% - Accent3 20 2 2 6" xfId="15498" xr:uid="{00000000-0005-0000-0000-000087160000}"/>
    <cellStyle name="20% - Accent3 20 2 2 7" xfId="17746" xr:uid="{00000000-0005-0000-0000-000088160000}"/>
    <cellStyle name="20% - Accent3 20 2 2 8" xfId="22221" xr:uid="{00000000-0005-0000-0000-000089160000}"/>
    <cellStyle name="20% - Accent3 20 2 2 9" xfId="26938" xr:uid="{00000000-0005-0000-0000-00008A160000}"/>
    <cellStyle name="20% - Accent3 20 2 3" xfId="10649" xr:uid="{00000000-0005-0000-0000-00008B160000}"/>
    <cellStyle name="20% - Accent3 20 2 3 2" xfId="16471" xr:uid="{00000000-0005-0000-0000-00008C160000}"/>
    <cellStyle name="20% - Accent3 20 2 3 2 2" xfId="20933" xr:uid="{00000000-0005-0000-0000-00008D160000}"/>
    <cellStyle name="20% - Accent3 20 2 3 2 3" xfId="25365" xr:uid="{00000000-0005-0000-0000-00008E160000}"/>
    <cellStyle name="20% - Accent3 20 2 3 2 4" xfId="30082" xr:uid="{00000000-0005-0000-0000-00008F160000}"/>
    <cellStyle name="20% - Accent3 20 2 3 2 5" xfId="34795" xr:uid="{00000000-0005-0000-0000-000090160000}"/>
    <cellStyle name="20% - Accent3 20 2 3 3" xfId="18674" xr:uid="{00000000-0005-0000-0000-000091160000}"/>
    <cellStyle name="20% - Accent3 20 2 3 4" xfId="23149" xr:uid="{00000000-0005-0000-0000-000092160000}"/>
    <cellStyle name="20% - Accent3 20 2 3 5" xfId="27866" xr:uid="{00000000-0005-0000-0000-000093160000}"/>
    <cellStyle name="20% - Accent3 20 2 3 6" xfId="32579" xr:uid="{00000000-0005-0000-0000-000094160000}"/>
    <cellStyle name="20% - Accent3 20 2 4" xfId="10907" xr:uid="{00000000-0005-0000-0000-000095160000}"/>
    <cellStyle name="20% - Accent3 20 2 4 2" xfId="19709" xr:uid="{00000000-0005-0000-0000-000096160000}"/>
    <cellStyle name="20% - Accent3 20 2 4 3" xfId="24141" xr:uid="{00000000-0005-0000-0000-000097160000}"/>
    <cellStyle name="20% - Accent3 20 2 4 4" xfId="28858" xr:uid="{00000000-0005-0000-0000-000098160000}"/>
    <cellStyle name="20% - Accent3 20 2 4 5" xfId="33571" xr:uid="{00000000-0005-0000-0000-000099160000}"/>
    <cellStyle name="20% - Accent3 20 2 5" xfId="11161" xr:uid="{00000000-0005-0000-0000-00009A160000}"/>
    <cellStyle name="20% - Accent3 20 2 6" xfId="11415" xr:uid="{00000000-0005-0000-0000-00009B160000}"/>
    <cellStyle name="20% - Accent3 20 2 7" xfId="11675" xr:uid="{00000000-0005-0000-0000-00009C160000}"/>
    <cellStyle name="20% - Accent3 20 2 8" xfId="11937" xr:uid="{00000000-0005-0000-0000-00009D160000}"/>
    <cellStyle name="20% - Accent3 20 2 9" xfId="12207" xr:uid="{00000000-0005-0000-0000-00009E160000}"/>
    <cellStyle name="20% - Accent3 20 20" xfId="12337" xr:uid="{00000000-0005-0000-0000-00009F160000}"/>
    <cellStyle name="20% - Accent3 20 21" xfId="12619" xr:uid="{00000000-0005-0000-0000-0000A0160000}"/>
    <cellStyle name="20% - Accent3 20 22" xfId="13242" xr:uid="{00000000-0005-0000-0000-0000A1160000}"/>
    <cellStyle name="20% - Accent3 20 23" xfId="13849" xr:uid="{00000000-0005-0000-0000-0000A2160000}"/>
    <cellStyle name="20% - Accent3 20 24" xfId="14455" xr:uid="{00000000-0005-0000-0000-0000A3160000}"/>
    <cellStyle name="20% - Accent3 20 25" xfId="15061" xr:uid="{00000000-0005-0000-0000-0000A4160000}"/>
    <cellStyle name="20% - Accent3 20 26" xfId="17309" xr:uid="{00000000-0005-0000-0000-0000A5160000}"/>
    <cellStyle name="20% - Accent3 20 27" xfId="21784" xr:uid="{00000000-0005-0000-0000-0000A6160000}"/>
    <cellStyle name="20% - Accent3 20 28" xfId="26501" xr:uid="{00000000-0005-0000-0000-0000A7160000}"/>
    <cellStyle name="20% - Accent3 20 29" xfId="31214" xr:uid="{00000000-0005-0000-0000-0000A8160000}"/>
    <cellStyle name="20% - Accent3 20 3" xfId="9332" xr:uid="{00000000-0005-0000-0000-0000A9160000}"/>
    <cellStyle name="20% - Accent3 20 3 10" xfId="31510" xr:uid="{00000000-0005-0000-0000-0000AA160000}"/>
    <cellStyle name="20% - Accent3 20 3 2" xfId="12957" xr:uid="{00000000-0005-0000-0000-0000AB160000}"/>
    <cellStyle name="20% - Accent3 20 3 2 2" xfId="16548" xr:uid="{00000000-0005-0000-0000-0000AC160000}"/>
    <cellStyle name="20% - Accent3 20 3 2 2 2" xfId="21010" xr:uid="{00000000-0005-0000-0000-0000AD160000}"/>
    <cellStyle name="20% - Accent3 20 3 2 2 3" xfId="25442" xr:uid="{00000000-0005-0000-0000-0000AE160000}"/>
    <cellStyle name="20% - Accent3 20 3 2 2 4" xfId="30159" xr:uid="{00000000-0005-0000-0000-0000AF160000}"/>
    <cellStyle name="20% - Accent3 20 3 2 2 5" xfId="34872" xr:uid="{00000000-0005-0000-0000-0000B0160000}"/>
    <cellStyle name="20% - Accent3 20 3 2 3" xfId="18751" xr:uid="{00000000-0005-0000-0000-0000B1160000}"/>
    <cellStyle name="20% - Accent3 20 3 2 4" xfId="23226" xr:uid="{00000000-0005-0000-0000-0000B2160000}"/>
    <cellStyle name="20% - Accent3 20 3 2 5" xfId="27943" xr:uid="{00000000-0005-0000-0000-0000B3160000}"/>
    <cellStyle name="20% - Accent3 20 3 2 6" xfId="32656" xr:uid="{00000000-0005-0000-0000-0000B4160000}"/>
    <cellStyle name="20% - Accent3 20 3 3" xfId="13539" xr:uid="{00000000-0005-0000-0000-0000B5160000}"/>
    <cellStyle name="20% - Accent3 20 3 3 2" xfId="19864" xr:uid="{00000000-0005-0000-0000-0000B6160000}"/>
    <cellStyle name="20% - Accent3 20 3 3 3" xfId="24296" xr:uid="{00000000-0005-0000-0000-0000B7160000}"/>
    <cellStyle name="20% - Accent3 20 3 3 4" xfId="29013" xr:uid="{00000000-0005-0000-0000-0000B8160000}"/>
    <cellStyle name="20% - Accent3 20 3 3 5" xfId="33726" xr:uid="{00000000-0005-0000-0000-0000B9160000}"/>
    <cellStyle name="20% - Accent3 20 3 4" xfId="14145" xr:uid="{00000000-0005-0000-0000-0000BA160000}"/>
    <cellStyle name="20% - Accent3 20 3 5" xfId="14751" xr:uid="{00000000-0005-0000-0000-0000BB160000}"/>
    <cellStyle name="20% - Accent3 20 3 6" xfId="15357" xr:uid="{00000000-0005-0000-0000-0000BC160000}"/>
    <cellStyle name="20% - Accent3 20 3 7" xfId="17605" xr:uid="{00000000-0005-0000-0000-0000BD160000}"/>
    <cellStyle name="20% - Accent3 20 3 8" xfId="22080" xr:uid="{00000000-0005-0000-0000-0000BE160000}"/>
    <cellStyle name="20% - Accent3 20 3 9" xfId="26797" xr:uid="{00000000-0005-0000-0000-0000BF160000}"/>
    <cellStyle name="20% - Accent3 20 4" xfId="9403" xr:uid="{00000000-0005-0000-0000-0000C0160000}"/>
    <cellStyle name="20% - Accent3 20 4 2" xfId="16928" xr:uid="{00000000-0005-0000-0000-0000C1160000}"/>
    <cellStyle name="20% - Accent3 20 4 2 2" xfId="21390" xr:uid="{00000000-0005-0000-0000-0000C2160000}"/>
    <cellStyle name="20% - Accent3 20 4 2 2 2" xfId="25822" xr:uid="{00000000-0005-0000-0000-0000C3160000}"/>
    <cellStyle name="20% - Accent3 20 4 2 2 3" xfId="30539" xr:uid="{00000000-0005-0000-0000-0000C4160000}"/>
    <cellStyle name="20% - Accent3 20 4 2 2 4" xfId="35252" xr:uid="{00000000-0005-0000-0000-0000C5160000}"/>
    <cellStyle name="20% - Accent3 20 4 2 3" xfId="19131" xr:uid="{00000000-0005-0000-0000-0000C6160000}"/>
    <cellStyle name="20% - Accent3 20 4 2 4" xfId="23606" xr:uid="{00000000-0005-0000-0000-0000C7160000}"/>
    <cellStyle name="20% - Accent3 20 4 2 5" xfId="28323" xr:uid="{00000000-0005-0000-0000-0000C8160000}"/>
    <cellStyle name="20% - Accent3 20 4 2 6" xfId="33036" xr:uid="{00000000-0005-0000-0000-0000C9160000}"/>
    <cellStyle name="20% - Accent3 20 4 3" xfId="15737" xr:uid="{00000000-0005-0000-0000-0000CA160000}"/>
    <cellStyle name="20% - Accent3 20 4 3 2" xfId="20244" xr:uid="{00000000-0005-0000-0000-0000CB160000}"/>
    <cellStyle name="20% - Accent3 20 4 3 3" xfId="24676" xr:uid="{00000000-0005-0000-0000-0000CC160000}"/>
    <cellStyle name="20% - Accent3 20 4 3 4" xfId="29393" xr:uid="{00000000-0005-0000-0000-0000CD160000}"/>
    <cellStyle name="20% - Accent3 20 4 3 5" xfId="34106" xr:uid="{00000000-0005-0000-0000-0000CE160000}"/>
    <cellStyle name="20% - Accent3 20 4 4" xfId="17985" xr:uid="{00000000-0005-0000-0000-0000CF160000}"/>
    <cellStyle name="20% - Accent3 20 4 5" xfId="22460" xr:uid="{00000000-0005-0000-0000-0000D0160000}"/>
    <cellStyle name="20% - Accent3 20 4 6" xfId="27177" xr:uid="{00000000-0005-0000-0000-0000D1160000}"/>
    <cellStyle name="20% - Accent3 20 4 7" xfId="31890" xr:uid="{00000000-0005-0000-0000-0000D2160000}"/>
    <cellStyle name="20% - Accent3 20 5" xfId="9477" xr:uid="{00000000-0005-0000-0000-0000D3160000}"/>
    <cellStyle name="20% - Accent3 20 5 2" xfId="17140" xr:uid="{00000000-0005-0000-0000-0000D4160000}"/>
    <cellStyle name="20% - Accent3 20 5 2 2" xfId="21601" xr:uid="{00000000-0005-0000-0000-0000D5160000}"/>
    <cellStyle name="20% - Accent3 20 5 2 2 2" xfId="26033" xr:uid="{00000000-0005-0000-0000-0000D6160000}"/>
    <cellStyle name="20% - Accent3 20 5 2 2 3" xfId="30750" xr:uid="{00000000-0005-0000-0000-0000D7160000}"/>
    <cellStyle name="20% - Accent3 20 5 2 2 4" xfId="35463" xr:uid="{00000000-0005-0000-0000-0000D8160000}"/>
    <cellStyle name="20% - Accent3 20 5 2 3" xfId="19342" xr:uid="{00000000-0005-0000-0000-0000D9160000}"/>
    <cellStyle name="20% - Accent3 20 5 2 4" xfId="23817" xr:uid="{00000000-0005-0000-0000-0000DA160000}"/>
    <cellStyle name="20% - Accent3 20 5 2 5" xfId="28534" xr:uid="{00000000-0005-0000-0000-0000DB160000}"/>
    <cellStyle name="20% - Accent3 20 5 2 6" xfId="33247" xr:uid="{00000000-0005-0000-0000-0000DC160000}"/>
    <cellStyle name="20% - Accent3 20 5 3" xfId="15950" xr:uid="{00000000-0005-0000-0000-0000DD160000}"/>
    <cellStyle name="20% - Accent3 20 5 3 2" xfId="20455" xr:uid="{00000000-0005-0000-0000-0000DE160000}"/>
    <cellStyle name="20% - Accent3 20 5 3 3" xfId="24887" xr:uid="{00000000-0005-0000-0000-0000DF160000}"/>
    <cellStyle name="20% - Accent3 20 5 3 4" xfId="29604" xr:uid="{00000000-0005-0000-0000-0000E0160000}"/>
    <cellStyle name="20% - Accent3 20 5 3 5" xfId="34317" xr:uid="{00000000-0005-0000-0000-0000E1160000}"/>
    <cellStyle name="20% - Accent3 20 5 4" xfId="18196" xr:uid="{00000000-0005-0000-0000-0000E2160000}"/>
    <cellStyle name="20% - Accent3 20 5 5" xfId="22671" xr:uid="{00000000-0005-0000-0000-0000E3160000}"/>
    <cellStyle name="20% - Accent3 20 5 6" xfId="27388" xr:uid="{00000000-0005-0000-0000-0000E4160000}"/>
    <cellStyle name="20% - Accent3 20 5 7" xfId="32101" xr:uid="{00000000-0005-0000-0000-0000E5160000}"/>
    <cellStyle name="20% - Accent3 20 6" xfId="9548" xr:uid="{00000000-0005-0000-0000-0000E6160000}"/>
    <cellStyle name="20% - Accent3 20 6 2" xfId="16231" xr:uid="{00000000-0005-0000-0000-0000E7160000}"/>
    <cellStyle name="20% - Accent3 20 6 2 2" xfId="20694" xr:uid="{00000000-0005-0000-0000-0000E8160000}"/>
    <cellStyle name="20% - Accent3 20 6 2 3" xfId="25126" xr:uid="{00000000-0005-0000-0000-0000E9160000}"/>
    <cellStyle name="20% - Accent3 20 6 2 4" xfId="29843" xr:uid="{00000000-0005-0000-0000-0000EA160000}"/>
    <cellStyle name="20% - Accent3 20 6 2 5" xfId="34556" xr:uid="{00000000-0005-0000-0000-0000EB160000}"/>
    <cellStyle name="20% - Accent3 20 6 3" xfId="18435" xr:uid="{00000000-0005-0000-0000-0000EC160000}"/>
    <cellStyle name="20% - Accent3 20 6 4" xfId="22910" xr:uid="{00000000-0005-0000-0000-0000ED160000}"/>
    <cellStyle name="20% - Accent3 20 6 5" xfId="27627" xr:uid="{00000000-0005-0000-0000-0000EE160000}"/>
    <cellStyle name="20% - Accent3 20 6 6" xfId="32340" xr:uid="{00000000-0005-0000-0000-0000EF160000}"/>
    <cellStyle name="20% - Accent3 20 7" xfId="9619" xr:uid="{00000000-0005-0000-0000-0000F0160000}"/>
    <cellStyle name="20% - Accent3 20 7 2" xfId="19568" xr:uid="{00000000-0005-0000-0000-0000F1160000}"/>
    <cellStyle name="20% - Accent3 20 7 3" xfId="24000" xr:uid="{00000000-0005-0000-0000-0000F2160000}"/>
    <cellStyle name="20% - Accent3 20 7 4" xfId="28717" xr:uid="{00000000-0005-0000-0000-0000F3160000}"/>
    <cellStyle name="20% - Accent3 20 7 5" xfId="33430" xr:uid="{00000000-0005-0000-0000-0000F4160000}"/>
    <cellStyle name="20% - Accent3 20 8" xfId="9690" xr:uid="{00000000-0005-0000-0000-0000F5160000}"/>
    <cellStyle name="20% - Accent3 20 8 2" xfId="26304" xr:uid="{00000000-0005-0000-0000-0000F6160000}"/>
    <cellStyle name="20% - Accent3 20 8 3" xfId="31017" xr:uid="{00000000-0005-0000-0000-0000F7160000}"/>
    <cellStyle name="20% - Accent3 20 8 4" xfId="35730" xr:uid="{00000000-0005-0000-0000-0000F8160000}"/>
    <cellStyle name="20% - Accent3 20 9" xfId="9768" xr:uid="{00000000-0005-0000-0000-0000F9160000}"/>
    <cellStyle name="20% - Accent3 20 9 2" xfId="35997" xr:uid="{00000000-0005-0000-0000-0000FA160000}"/>
    <cellStyle name="20% - Accent3 21" xfId="9203" xr:uid="{00000000-0005-0000-0000-0000FB160000}"/>
    <cellStyle name="20% - Accent3 21 10" xfId="9853" xr:uid="{00000000-0005-0000-0000-0000FC160000}"/>
    <cellStyle name="20% - Accent3 21 10 2" xfId="36306" xr:uid="{00000000-0005-0000-0000-0000FD160000}"/>
    <cellStyle name="20% - Accent3 21 11" xfId="9924" xr:uid="{00000000-0005-0000-0000-0000FE160000}"/>
    <cellStyle name="20% - Accent3 21 12" xfId="9995" xr:uid="{00000000-0005-0000-0000-0000FF160000}"/>
    <cellStyle name="20% - Accent3 21 13" xfId="10522" xr:uid="{00000000-0005-0000-0000-000000170000}"/>
    <cellStyle name="20% - Accent3 21 14" xfId="10780" xr:uid="{00000000-0005-0000-0000-000001170000}"/>
    <cellStyle name="20% - Accent3 21 15" xfId="11034" xr:uid="{00000000-0005-0000-0000-000002170000}"/>
    <cellStyle name="20% - Accent3 21 16" xfId="11288" xr:uid="{00000000-0005-0000-0000-000003170000}"/>
    <cellStyle name="20% - Accent3 21 17" xfId="11548" xr:uid="{00000000-0005-0000-0000-000004170000}"/>
    <cellStyle name="20% - Accent3 21 18" xfId="11802" xr:uid="{00000000-0005-0000-0000-000005170000}"/>
    <cellStyle name="20% - Accent3 21 19" xfId="12080" xr:uid="{00000000-0005-0000-0000-000006170000}"/>
    <cellStyle name="20% - Accent3 21 2" xfId="9268" xr:uid="{00000000-0005-0000-0000-000007170000}"/>
    <cellStyle name="20% - Accent3 21 2 10" xfId="12492" xr:uid="{00000000-0005-0000-0000-000008170000}"/>
    <cellStyle name="20% - Accent3 21 2 11" xfId="12774" xr:uid="{00000000-0005-0000-0000-000009170000}"/>
    <cellStyle name="20% - Accent3 21 2 12" xfId="13397" xr:uid="{00000000-0005-0000-0000-00000A170000}"/>
    <cellStyle name="20% - Accent3 21 2 13" xfId="14004" xr:uid="{00000000-0005-0000-0000-00000B170000}"/>
    <cellStyle name="20% - Accent3 21 2 14" xfId="14610" xr:uid="{00000000-0005-0000-0000-00000C170000}"/>
    <cellStyle name="20% - Accent3 21 2 15" xfId="15216" xr:uid="{00000000-0005-0000-0000-00000D170000}"/>
    <cellStyle name="20% - Accent3 21 2 16" xfId="17464" xr:uid="{00000000-0005-0000-0000-00000E170000}"/>
    <cellStyle name="20% - Accent3 21 2 17" xfId="21939" xr:uid="{00000000-0005-0000-0000-00000F170000}"/>
    <cellStyle name="20% - Accent3 21 2 18" xfId="26656" xr:uid="{00000000-0005-0000-0000-000010170000}"/>
    <cellStyle name="20% - Accent3 21 2 19" xfId="31369" xr:uid="{00000000-0005-0000-0000-000011170000}"/>
    <cellStyle name="20% - Accent3 21 2 2" xfId="10403" xr:uid="{00000000-0005-0000-0000-000012170000}"/>
    <cellStyle name="20% - Accent3 21 2 2 10" xfId="31665" xr:uid="{00000000-0005-0000-0000-000013170000}"/>
    <cellStyle name="20% - Accent3 21 2 2 2" xfId="13112" xr:uid="{00000000-0005-0000-0000-000014170000}"/>
    <cellStyle name="20% - Accent3 21 2 2 2 2" xfId="16703" xr:uid="{00000000-0005-0000-0000-000015170000}"/>
    <cellStyle name="20% - Accent3 21 2 2 2 2 2" xfId="21165" xr:uid="{00000000-0005-0000-0000-000016170000}"/>
    <cellStyle name="20% - Accent3 21 2 2 2 2 3" xfId="25597" xr:uid="{00000000-0005-0000-0000-000017170000}"/>
    <cellStyle name="20% - Accent3 21 2 2 2 2 4" xfId="30314" xr:uid="{00000000-0005-0000-0000-000018170000}"/>
    <cellStyle name="20% - Accent3 21 2 2 2 2 5" xfId="35027" xr:uid="{00000000-0005-0000-0000-000019170000}"/>
    <cellStyle name="20% - Accent3 21 2 2 2 3" xfId="18906" xr:uid="{00000000-0005-0000-0000-00001A170000}"/>
    <cellStyle name="20% - Accent3 21 2 2 2 4" xfId="23381" xr:uid="{00000000-0005-0000-0000-00001B170000}"/>
    <cellStyle name="20% - Accent3 21 2 2 2 5" xfId="28098" xr:uid="{00000000-0005-0000-0000-00001C170000}"/>
    <cellStyle name="20% - Accent3 21 2 2 2 6" xfId="32811" xr:uid="{00000000-0005-0000-0000-00001D170000}"/>
    <cellStyle name="20% - Accent3 21 2 2 3" xfId="13694" xr:uid="{00000000-0005-0000-0000-00001E170000}"/>
    <cellStyle name="20% - Accent3 21 2 2 3 2" xfId="20019" xr:uid="{00000000-0005-0000-0000-00001F170000}"/>
    <cellStyle name="20% - Accent3 21 2 2 3 3" xfId="24451" xr:uid="{00000000-0005-0000-0000-000020170000}"/>
    <cellStyle name="20% - Accent3 21 2 2 3 4" xfId="29168" xr:uid="{00000000-0005-0000-0000-000021170000}"/>
    <cellStyle name="20% - Accent3 21 2 2 3 5" xfId="33881" xr:uid="{00000000-0005-0000-0000-000022170000}"/>
    <cellStyle name="20% - Accent3 21 2 2 4" xfId="14300" xr:uid="{00000000-0005-0000-0000-000023170000}"/>
    <cellStyle name="20% - Accent3 21 2 2 5" xfId="14906" xr:uid="{00000000-0005-0000-0000-000024170000}"/>
    <cellStyle name="20% - Accent3 21 2 2 6" xfId="15512" xr:uid="{00000000-0005-0000-0000-000025170000}"/>
    <cellStyle name="20% - Accent3 21 2 2 7" xfId="17760" xr:uid="{00000000-0005-0000-0000-000026170000}"/>
    <cellStyle name="20% - Accent3 21 2 2 8" xfId="22235" xr:uid="{00000000-0005-0000-0000-000027170000}"/>
    <cellStyle name="20% - Accent3 21 2 2 9" xfId="26952" xr:uid="{00000000-0005-0000-0000-000028170000}"/>
    <cellStyle name="20% - Accent3 21 2 3" xfId="10663" xr:uid="{00000000-0005-0000-0000-000029170000}"/>
    <cellStyle name="20% - Accent3 21 2 3 2" xfId="16485" xr:uid="{00000000-0005-0000-0000-00002A170000}"/>
    <cellStyle name="20% - Accent3 21 2 3 2 2" xfId="20947" xr:uid="{00000000-0005-0000-0000-00002B170000}"/>
    <cellStyle name="20% - Accent3 21 2 3 2 3" xfId="25379" xr:uid="{00000000-0005-0000-0000-00002C170000}"/>
    <cellStyle name="20% - Accent3 21 2 3 2 4" xfId="30096" xr:uid="{00000000-0005-0000-0000-00002D170000}"/>
    <cellStyle name="20% - Accent3 21 2 3 2 5" xfId="34809" xr:uid="{00000000-0005-0000-0000-00002E170000}"/>
    <cellStyle name="20% - Accent3 21 2 3 3" xfId="18688" xr:uid="{00000000-0005-0000-0000-00002F170000}"/>
    <cellStyle name="20% - Accent3 21 2 3 4" xfId="23163" xr:uid="{00000000-0005-0000-0000-000030170000}"/>
    <cellStyle name="20% - Accent3 21 2 3 5" xfId="27880" xr:uid="{00000000-0005-0000-0000-000031170000}"/>
    <cellStyle name="20% - Accent3 21 2 3 6" xfId="32593" xr:uid="{00000000-0005-0000-0000-000032170000}"/>
    <cellStyle name="20% - Accent3 21 2 4" xfId="10921" xr:uid="{00000000-0005-0000-0000-000033170000}"/>
    <cellStyle name="20% - Accent3 21 2 4 2" xfId="19723" xr:uid="{00000000-0005-0000-0000-000034170000}"/>
    <cellStyle name="20% - Accent3 21 2 4 3" xfId="24155" xr:uid="{00000000-0005-0000-0000-000035170000}"/>
    <cellStyle name="20% - Accent3 21 2 4 4" xfId="28872" xr:uid="{00000000-0005-0000-0000-000036170000}"/>
    <cellStyle name="20% - Accent3 21 2 4 5" xfId="33585" xr:uid="{00000000-0005-0000-0000-000037170000}"/>
    <cellStyle name="20% - Accent3 21 2 5" xfId="11175" xr:uid="{00000000-0005-0000-0000-000038170000}"/>
    <cellStyle name="20% - Accent3 21 2 6" xfId="11429" xr:uid="{00000000-0005-0000-0000-000039170000}"/>
    <cellStyle name="20% - Accent3 21 2 7" xfId="11689" xr:uid="{00000000-0005-0000-0000-00003A170000}"/>
    <cellStyle name="20% - Accent3 21 2 8" xfId="11951" xr:uid="{00000000-0005-0000-0000-00003B170000}"/>
    <cellStyle name="20% - Accent3 21 2 9" xfId="12221" xr:uid="{00000000-0005-0000-0000-00003C170000}"/>
    <cellStyle name="20% - Accent3 21 20" xfId="12351" xr:uid="{00000000-0005-0000-0000-00003D170000}"/>
    <cellStyle name="20% - Accent3 21 21" xfId="12633" xr:uid="{00000000-0005-0000-0000-00003E170000}"/>
    <cellStyle name="20% - Accent3 21 22" xfId="13256" xr:uid="{00000000-0005-0000-0000-00003F170000}"/>
    <cellStyle name="20% - Accent3 21 23" xfId="13863" xr:uid="{00000000-0005-0000-0000-000040170000}"/>
    <cellStyle name="20% - Accent3 21 24" xfId="14469" xr:uid="{00000000-0005-0000-0000-000041170000}"/>
    <cellStyle name="20% - Accent3 21 25" xfId="15075" xr:uid="{00000000-0005-0000-0000-000042170000}"/>
    <cellStyle name="20% - Accent3 21 26" xfId="17323" xr:uid="{00000000-0005-0000-0000-000043170000}"/>
    <cellStyle name="20% - Accent3 21 27" xfId="21798" xr:uid="{00000000-0005-0000-0000-000044170000}"/>
    <cellStyle name="20% - Accent3 21 28" xfId="26515" xr:uid="{00000000-0005-0000-0000-000045170000}"/>
    <cellStyle name="20% - Accent3 21 29" xfId="31228" xr:uid="{00000000-0005-0000-0000-000046170000}"/>
    <cellStyle name="20% - Accent3 21 3" xfId="9346" xr:uid="{00000000-0005-0000-0000-000047170000}"/>
    <cellStyle name="20% - Accent3 21 3 10" xfId="31524" xr:uid="{00000000-0005-0000-0000-000048170000}"/>
    <cellStyle name="20% - Accent3 21 3 2" xfId="12971" xr:uid="{00000000-0005-0000-0000-000049170000}"/>
    <cellStyle name="20% - Accent3 21 3 2 2" xfId="16562" xr:uid="{00000000-0005-0000-0000-00004A170000}"/>
    <cellStyle name="20% - Accent3 21 3 2 2 2" xfId="21024" xr:uid="{00000000-0005-0000-0000-00004B170000}"/>
    <cellStyle name="20% - Accent3 21 3 2 2 3" xfId="25456" xr:uid="{00000000-0005-0000-0000-00004C170000}"/>
    <cellStyle name="20% - Accent3 21 3 2 2 4" xfId="30173" xr:uid="{00000000-0005-0000-0000-00004D170000}"/>
    <cellStyle name="20% - Accent3 21 3 2 2 5" xfId="34886" xr:uid="{00000000-0005-0000-0000-00004E170000}"/>
    <cellStyle name="20% - Accent3 21 3 2 3" xfId="18765" xr:uid="{00000000-0005-0000-0000-00004F170000}"/>
    <cellStyle name="20% - Accent3 21 3 2 4" xfId="23240" xr:uid="{00000000-0005-0000-0000-000050170000}"/>
    <cellStyle name="20% - Accent3 21 3 2 5" xfId="27957" xr:uid="{00000000-0005-0000-0000-000051170000}"/>
    <cellStyle name="20% - Accent3 21 3 2 6" xfId="32670" xr:uid="{00000000-0005-0000-0000-000052170000}"/>
    <cellStyle name="20% - Accent3 21 3 3" xfId="13553" xr:uid="{00000000-0005-0000-0000-000053170000}"/>
    <cellStyle name="20% - Accent3 21 3 3 2" xfId="19878" xr:uid="{00000000-0005-0000-0000-000054170000}"/>
    <cellStyle name="20% - Accent3 21 3 3 3" xfId="24310" xr:uid="{00000000-0005-0000-0000-000055170000}"/>
    <cellStyle name="20% - Accent3 21 3 3 4" xfId="29027" xr:uid="{00000000-0005-0000-0000-000056170000}"/>
    <cellStyle name="20% - Accent3 21 3 3 5" xfId="33740" xr:uid="{00000000-0005-0000-0000-000057170000}"/>
    <cellStyle name="20% - Accent3 21 3 4" xfId="14159" xr:uid="{00000000-0005-0000-0000-000058170000}"/>
    <cellStyle name="20% - Accent3 21 3 5" xfId="14765" xr:uid="{00000000-0005-0000-0000-000059170000}"/>
    <cellStyle name="20% - Accent3 21 3 6" xfId="15371" xr:uid="{00000000-0005-0000-0000-00005A170000}"/>
    <cellStyle name="20% - Accent3 21 3 7" xfId="17619" xr:uid="{00000000-0005-0000-0000-00005B170000}"/>
    <cellStyle name="20% - Accent3 21 3 8" xfId="22094" xr:uid="{00000000-0005-0000-0000-00005C170000}"/>
    <cellStyle name="20% - Accent3 21 3 9" xfId="26811" xr:uid="{00000000-0005-0000-0000-00005D170000}"/>
    <cellStyle name="20% - Accent3 21 4" xfId="9417" xr:uid="{00000000-0005-0000-0000-00005E170000}"/>
    <cellStyle name="20% - Accent3 21 4 2" xfId="16942" xr:uid="{00000000-0005-0000-0000-00005F170000}"/>
    <cellStyle name="20% - Accent3 21 4 2 2" xfId="21404" xr:uid="{00000000-0005-0000-0000-000060170000}"/>
    <cellStyle name="20% - Accent3 21 4 2 2 2" xfId="25836" xr:uid="{00000000-0005-0000-0000-000061170000}"/>
    <cellStyle name="20% - Accent3 21 4 2 2 3" xfId="30553" xr:uid="{00000000-0005-0000-0000-000062170000}"/>
    <cellStyle name="20% - Accent3 21 4 2 2 4" xfId="35266" xr:uid="{00000000-0005-0000-0000-000063170000}"/>
    <cellStyle name="20% - Accent3 21 4 2 3" xfId="19145" xr:uid="{00000000-0005-0000-0000-000064170000}"/>
    <cellStyle name="20% - Accent3 21 4 2 4" xfId="23620" xr:uid="{00000000-0005-0000-0000-000065170000}"/>
    <cellStyle name="20% - Accent3 21 4 2 5" xfId="28337" xr:uid="{00000000-0005-0000-0000-000066170000}"/>
    <cellStyle name="20% - Accent3 21 4 2 6" xfId="33050" xr:uid="{00000000-0005-0000-0000-000067170000}"/>
    <cellStyle name="20% - Accent3 21 4 3" xfId="15751" xr:uid="{00000000-0005-0000-0000-000068170000}"/>
    <cellStyle name="20% - Accent3 21 4 3 2" xfId="20258" xr:uid="{00000000-0005-0000-0000-000069170000}"/>
    <cellStyle name="20% - Accent3 21 4 3 3" xfId="24690" xr:uid="{00000000-0005-0000-0000-00006A170000}"/>
    <cellStyle name="20% - Accent3 21 4 3 4" xfId="29407" xr:uid="{00000000-0005-0000-0000-00006B170000}"/>
    <cellStyle name="20% - Accent3 21 4 3 5" xfId="34120" xr:uid="{00000000-0005-0000-0000-00006C170000}"/>
    <cellStyle name="20% - Accent3 21 4 4" xfId="17999" xr:uid="{00000000-0005-0000-0000-00006D170000}"/>
    <cellStyle name="20% - Accent3 21 4 5" xfId="22474" xr:uid="{00000000-0005-0000-0000-00006E170000}"/>
    <cellStyle name="20% - Accent3 21 4 6" xfId="27191" xr:uid="{00000000-0005-0000-0000-00006F170000}"/>
    <cellStyle name="20% - Accent3 21 4 7" xfId="31904" xr:uid="{00000000-0005-0000-0000-000070170000}"/>
    <cellStyle name="20% - Accent3 21 5" xfId="9491" xr:uid="{00000000-0005-0000-0000-000071170000}"/>
    <cellStyle name="20% - Accent3 21 5 2" xfId="17154" xr:uid="{00000000-0005-0000-0000-000072170000}"/>
    <cellStyle name="20% - Accent3 21 5 2 2" xfId="21615" xr:uid="{00000000-0005-0000-0000-000073170000}"/>
    <cellStyle name="20% - Accent3 21 5 2 2 2" xfId="26047" xr:uid="{00000000-0005-0000-0000-000074170000}"/>
    <cellStyle name="20% - Accent3 21 5 2 2 3" xfId="30764" xr:uid="{00000000-0005-0000-0000-000075170000}"/>
    <cellStyle name="20% - Accent3 21 5 2 2 4" xfId="35477" xr:uid="{00000000-0005-0000-0000-000076170000}"/>
    <cellStyle name="20% - Accent3 21 5 2 3" xfId="19356" xr:uid="{00000000-0005-0000-0000-000077170000}"/>
    <cellStyle name="20% - Accent3 21 5 2 4" xfId="23831" xr:uid="{00000000-0005-0000-0000-000078170000}"/>
    <cellStyle name="20% - Accent3 21 5 2 5" xfId="28548" xr:uid="{00000000-0005-0000-0000-000079170000}"/>
    <cellStyle name="20% - Accent3 21 5 2 6" xfId="33261" xr:uid="{00000000-0005-0000-0000-00007A170000}"/>
    <cellStyle name="20% - Accent3 21 5 3" xfId="15964" xr:uid="{00000000-0005-0000-0000-00007B170000}"/>
    <cellStyle name="20% - Accent3 21 5 3 2" xfId="20469" xr:uid="{00000000-0005-0000-0000-00007C170000}"/>
    <cellStyle name="20% - Accent3 21 5 3 3" xfId="24901" xr:uid="{00000000-0005-0000-0000-00007D170000}"/>
    <cellStyle name="20% - Accent3 21 5 3 4" xfId="29618" xr:uid="{00000000-0005-0000-0000-00007E170000}"/>
    <cellStyle name="20% - Accent3 21 5 3 5" xfId="34331" xr:uid="{00000000-0005-0000-0000-00007F170000}"/>
    <cellStyle name="20% - Accent3 21 5 4" xfId="18210" xr:uid="{00000000-0005-0000-0000-000080170000}"/>
    <cellStyle name="20% - Accent3 21 5 5" xfId="22685" xr:uid="{00000000-0005-0000-0000-000081170000}"/>
    <cellStyle name="20% - Accent3 21 5 6" xfId="27402" xr:uid="{00000000-0005-0000-0000-000082170000}"/>
    <cellStyle name="20% - Accent3 21 5 7" xfId="32115" xr:uid="{00000000-0005-0000-0000-000083170000}"/>
    <cellStyle name="20% - Accent3 21 6" xfId="9562" xr:uid="{00000000-0005-0000-0000-000084170000}"/>
    <cellStyle name="20% - Accent3 21 6 2" xfId="16245" xr:uid="{00000000-0005-0000-0000-000085170000}"/>
    <cellStyle name="20% - Accent3 21 6 2 2" xfId="20708" xr:uid="{00000000-0005-0000-0000-000086170000}"/>
    <cellStyle name="20% - Accent3 21 6 2 3" xfId="25140" xr:uid="{00000000-0005-0000-0000-000087170000}"/>
    <cellStyle name="20% - Accent3 21 6 2 4" xfId="29857" xr:uid="{00000000-0005-0000-0000-000088170000}"/>
    <cellStyle name="20% - Accent3 21 6 2 5" xfId="34570" xr:uid="{00000000-0005-0000-0000-000089170000}"/>
    <cellStyle name="20% - Accent3 21 6 3" xfId="18449" xr:uid="{00000000-0005-0000-0000-00008A170000}"/>
    <cellStyle name="20% - Accent3 21 6 4" xfId="22924" xr:uid="{00000000-0005-0000-0000-00008B170000}"/>
    <cellStyle name="20% - Accent3 21 6 5" xfId="27641" xr:uid="{00000000-0005-0000-0000-00008C170000}"/>
    <cellStyle name="20% - Accent3 21 6 6" xfId="32354" xr:uid="{00000000-0005-0000-0000-00008D170000}"/>
    <cellStyle name="20% - Accent3 21 7" xfId="9633" xr:uid="{00000000-0005-0000-0000-00008E170000}"/>
    <cellStyle name="20% - Accent3 21 7 2" xfId="19582" xr:uid="{00000000-0005-0000-0000-00008F170000}"/>
    <cellStyle name="20% - Accent3 21 7 3" xfId="24014" xr:uid="{00000000-0005-0000-0000-000090170000}"/>
    <cellStyle name="20% - Accent3 21 7 4" xfId="28731" xr:uid="{00000000-0005-0000-0000-000091170000}"/>
    <cellStyle name="20% - Accent3 21 7 5" xfId="33444" xr:uid="{00000000-0005-0000-0000-000092170000}"/>
    <cellStyle name="20% - Accent3 21 8" xfId="9704" xr:uid="{00000000-0005-0000-0000-000093170000}"/>
    <cellStyle name="20% - Accent3 21 8 2" xfId="26318" xr:uid="{00000000-0005-0000-0000-000094170000}"/>
    <cellStyle name="20% - Accent3 21 8 3" xfId="31031" xr:uid="{00000000-0005-0000-0000-000095170000}"/>
    <cellStyle name="20% - Accent3 21 8 4" xfId="35744" xr:uid="{00000000-0005-0000-0000-000096170000}"/>
    <cellStyle name="20% - Accent3 21 9" xfId="9782" xr:uid="{00000000-0005-0000-0000-000097170000}"/>
    <cellStyle name="20% - Accent3 21 9 2" xfId="36011" xr:uid="{00000000-0005-0000-0000-000098170000}"/>
    <cellStyle name="20% - Accent3 22" xfId="9290" xr:uid="{00000000-0005-0000-0000-000099170000}"/>
    <cellStyle name="20% - Accent3 22 10" xfId="9939" xr:uid="{00000000-0005-0000-0000-00009A170000}"/>
    <cellStyle name="20% - Accent3 22 10 2" xfId="36321" xr:uid="{00000000-0005-0000-0000-00009B170000}"/>
    <cellStyle name="20% - Accent3 22 11" xfId="10010" xr:uid="{00000000-0005-0000-0000-00009C170000}"/>
    <cellStyle name="20% - Accent3 22 12" xfId="10537" xr:uid="{00000000-0005-0000-0000-00009D170000}"/>
    <cellStyle name="20% - Accent3 22 13" xfId="10795" xr:uid="{00000000-0005-0000-0000-00009E170000}"/>
    <cellStyle name="20% - Accent3 22 14" xfId="11049" xr:uid="{00000000-0005-0000-0000-00009F170000}"/>
    <cellStyle name="20% - Accent3 22 15" xfId="11303" xr:uid="{00000000-0005-0000-0000-0000A0170000}"/>
    <cellStyle name="20% - Accent3 22 16" xfId="11563" xr:uid="{00000000-0005-0000-0000-0000A1170000}"/>
    <cellStyle name="20% - Accent3 22 17" xfId="11817" xr:uid="{00000000-0005-0000-0000-0000A2170000}"/>
    <cellStyle name="20% - Accent3 22 18" xfId="12095" xr:uid="{00000000-0005-0000-0000-0000A3170000}"/>
    <cellStyle name="20% - Accent3 22 19" xfId="12366" xr:uid="{00000000-0005-0000-0000-0000A4170000}"/>
    <cellStyle name="20% - Accent3 22 2" xfId="9361" xr:uid="{00000000-0005-0000-0000-0000A5170000}"/>
    <cellStyle name="20% - Accent3 22 2 10" xfId="12507" xr:uid="{00000000-0005-0000-0000-0000A6170000}"/>
    <cellStyle name="20% - Accent3 22 2 11" xfId="12789" xr:uid="{00000000-0005-0000-0000-0000A7170000}"/>
    <cellStyle name="20% - Accent3 22 2 12" xfId="13412" xr:uid="{00000000-0005-0000-0000-0000A8170000}"/>
    <cellStyle name="20% - Accent3 22 2 13" xfId="14019" xr:uid="{00000000-0005-0000-0000-0000A9170000}"/>
    <cellStyle name="20% - Accent3 22 2 14" xfId="14625" xr:uid="{00000000-0005-0000-0000-0000AA170000}"/>
    <cellStyle name="20% - Accent3 22 2 15" xfId="15231" xr:uid="{00000000-0005-0000-0000-0000AB170000}"/>
    <cellStyle name="20% - Accent3 22 2 16" xfId="17479" xr:uid="{00000000-0005-0000-0000-0000AC170000}"/>
    <cellStyle name="20% - Accent3 22 2 17" xfId="21954" xr:uid="{00000000-0005-0000-0000-0000AD170000}"/>
    <cellStyle name="20% - Accent3 22 2 18" xfId="26671" xr:uid="{00000000-0005-0000-0000-0000AE170000}"/>
    <cellStyle name="20% - Accent3 22 2 19" xfId="31384" xr:uid="{00000000-0005-0000-0000-0000AF170000}"/>
    <cellStyle name="20% - Accent3 22 2 2" xfId="10418" xr:uid="{00000000-0005-0000-0000-0000B0170000}"/>
    <cellStyle name="20% - Accent3 22 2 2 10" xfId="31680" xr:uid="{00000000-0005-0000-0000-0000B1170000}"/>
    <cellStyle name="20% - Accent3 22 2 2 2" xfId="13127" xr:uid="{00000000-0005-0000-0000-0000B2170000}"/>
    <cellStyle name="20% - Accent3 22 2 2 2 2" xfId="16718" xr:uid="{00000000-0005-0000-0000-0000B3170000}"/>
    <cellStyle name="20% - Accent3 22 2 2 2 2 2" xfId="21180" xr:uid="{00000000-0005-0000-0000-0000B4170000}"/>
    <cellStyle name="20% - Accent3 22 2 2 2 2 3" xfId="25612" xr:uid="{00000000-0005-0000-0000-0000B5170000}"/>
    <cellStyle name="20% - Accent3 22 2 2 2 2 4" xfId="30329" xr:uid="{00000000-0005-0000-0000-0000B6170000}"/>
    <cellStyle name="20% - Accent3 22 2 2 2 2 5" xfId="35042" xr:uid="{00000000-0005-0000-0000-0000B7170000}"/>
    <cellStyle name="20% - Accent3 22 2 2 2 3" xfId="18921" xr:uid="{00000000-0005-0000-0000-0000B8170000}"/>
    <cellStyle name="20% - Accent3 22 2 2 2 4" xfId="23396" xr:uid="{00000000-0005-0000-0000-0000B9170000}"/>
    <cellStyle name="20% - Accent3 22 2 2 2 5" xfId="28113" xr:uid="{00000000-0005-0000-0000-0000BA170000}"/>
    <cellStyle name="20% - Accent3 22 2 2 2 6" xfId="32826" xr:uid="{00000000-0005-0000-0000-0000BB170000}"/>
    <cellStyle name="20% - Accent3 22 2 2 3" xfId="13709" xr:uid="{00000000-0005-0000-0000-0000BC170000}"/>
    <cellStyle name="20% - Accent3 22 2 2 3 2" xfId="20034" xr:uid="{00000000-0005-0000-0000-0000BD170000}"/>
    <cellStyle name="20% - Accent3 22 2 2 3 3" xfId="24466" xr:uid="{00000000-0005-0000-0000-0000BE170000}"/>
    <cellStyle name="20% - Accent3 22 2 2 3 4" xfId="29183" xr:uid="{00000000-0005-0000-0000-0000BF170000}"/>
    <cellStyle name="20% - Accent3 22 2 2 3 5" xfId="33896" xr:uid="{00000000-0005-0000-0000-0000C0170000}"/>
    <cellStyle name="20% - Accent3 22 2 2 4" xfId="14315" xr:uid="{00000000-0005-0000-0000-0000C1170000}"/>
    <cellStyle name="20% - Accent3 22 2 2 5" xfId="14921" xr:uid="{00000000-0005-0000-0000-0000C2170000}"/>
    <cellStyle name="20% - Accent3 22 2 2 6" xfId="15527" xr:uid="{00000000-0005-0000-0000-0000C3170000}"/>
    <cellStyle name="20% - Accent3 22 2 2 7" xfId="17775" xr:uid="{00000000-0005-0000-0000-0000C4170000}"/>
    <cellStyle name="20% - Accent3 22 2 2 8" xfId="22250" xr:uid="{00000000-0005-0000-0000-0000C5170000}"/>
    <cellStyle name="20% - Accent3 22 2 2 9" xfId="26967" xr:uid="{00000000-0005-0000-0000-0000C6170000}"/>
    <cellStyle name="20% - Accent3 22 2 3" xfId="10678" xr:uid="{00000000-0005-0000-0000-0000C7170000}"/>
    <cellStyle name="20% - Accent3 22 2 3 2" xfId="16500" xr:uid="{00000000-0005-0000-0000-0000C8170000}"/>
    <cellStyle name="20% - Accent3 22 2 3 2 2" xfId="20962" xr:uid="{00000000-0005-0000-0000-0000C9170000}"/>
    <cellStyle name="20% - Accent3 22 2 3 2 3" xfId="25394" xr:uid="{00000000-0005-0000-0000-0000CA170000}"/>
    <cellStyle name="20% - Accent3 22 2 3 2 4" xfId="30111" xr:uid="{00000000-0005-0000-0000-0000CB170000}"/>
    <cellStyle name="20% - Accent3 22 2 3 2 5" xfId="34824" xr:uid="{00000000-0005-0000-0000-0000CC170000}"/>
    <cellStyle name="20% - Accent3 22 2 3 3" xfId="18703" xr:uid="{00000000-0005-0000-0000-0000CD170000}"/>
    <cellStyle name="20% - Accent3 22 2 3 4" xfId="23178" xr:uid="{00000000-0005-0000-0000-0000CE170000}"/>
    <cellStyle name="20% - Accent3 22 2 3 5" xfId="27895" xr:uid="{00000000-0005-0000-0000-0000CF170000}"/>
    <cellStyle name="20% - Accent3 22 2 3 6" xfId="32608" xr:uid="{00000000-0005-0000-0000-0000D0170000}"/>
    <cellStyle name="20% - Accent3 22 2 4" xfId="10936" xr:uid="{00000000-0005-0000-0000-0000D1170000}"/>
    <cellStyle name="20% - Accent3 22 2 4 2" xfId="19738" xr:uid="{00000000-0005-0000-0000-0000D2170000}"/>
    <cellStyle name="20% - Accent3 22 2 4 3" xfId="24170" xr:uid="{00000000-0005-0000-0000-0000D3170000}"/>
    <cellStyle name="20% - Accent3 22 2 4 4" xfId="28887" xr:uid="{00000000-0005-0000-0000-0000D4170000}"/>
    <cellStyle name="20% - Accent3 22 2 4 5" xfId="33600" xr:uid="{00000000-0005-0000-0000-0000D5170000}"/>
    <cellStyle name="20% - Accent3 22 2 5" xfId="11190" xr:uid="{00000000-0005-0000-0000-0000D6170000}"/>
    <cellStyle name="20% - Accent3 22 2 6" xfId="11444" xr:uid="{00000000-0005-0000-0000-0000D7170000}"/>
    <cellStyle name="20% - Accent3 22 2 7" xfId="11704" xr:uid="{00000000-0005-0000-0000-0000D8170000}"/>
    <cellStyle name="20% - Accent3 22 2 8" xfId="11966" xr:uid="{00000000-0005-0000-0000-0000D9170000}"/>
    <cellStyle name="20% - Accent3 22 2 9" xfId="12236" xr:uid="{00000000-0005-0000-0000-0000DA170000}"/>
    <cellStyle name="20% - Accent3 22 20" xfId="12648" xr:uid="{00000000-0005-0000-0000-0000DB170000}"/>
    <cellStyle name="20% - Accent3 22 21" xfId="13271" xr:uid="{00000000-0005-0000-0000-0000DC170000}"/>
    <cellStyle name="20% - Accent3 22 22" xfId="13878" xr:uid="{00000000-0005-0000-0000-0000DD170000}"/>
    <cellStyle name="20% - Accent3 22 23" xfId="14484" xr:uid="{00000000-0005-0000-0000-0000DE170000}"/>
    <cellStyle name="20% - Accent3 22 24" xfId="15090" xr:uid="{00000000-0005-0000-0000-0000DF170000}"/>
    <cellStyle name="20% - Accent3 22 25" xfId="17338" xr:uid="{00000000-0005-0000-0000-0000E0170000}"/>
    <cellStyle name="20% - Accent3 22 26" xfId="21813" xr:uid="{00000000-0005-0000-0000-0000E1170000}"/>
    <cellStyle name="20% - Accent3 22 27" xfId="26530" xr:uid="{00000000-0005-0000-0000-0000E2170000}"/>
    <cellStyle name="20% - Accent3 22 28" xfId="31243" xr:uid="{00000000-0005-0000-0000-0000E3170000}"/>
    <cellStyle name="20% - Accent3 22 3" xfId="9435" xr:uid="{00000000-0005-0000-0000-0000E4170000}"/>
    <cellStyle name="20% - Accent3 22 3 10" xfId="31539" xr:uid="{00000000-0005-0000-0000-0000E5170000}"/>
    <cellStyle name="20% - Accent3 22 3 2" xfId="12986" xr:uid="{00000000-0005-0000-0000-0000E6170000}"/>
    <cellStyle name="20% - Accent3 22 3 2 2" xfId="16577" xr:uid="{00000000-0005-0000-0000-0000E7170000}"/>
    <cellStyle name="20% - Accent3 22 3 2 2 2" xfId="21039" xr:uid="{00000000-0005-0000-0000-0000E8170000}"/>
    <cellStyle name="20% - Accent3 22 3 2 2 3" xfId="25471" xr:uid="{00000000-0005-0000-0000-0000E9170000}"/>
    <cellStyle name="20% - Accent3 22 3 2 2 4" xfId="30188" xr:uid="{00000000-0005-0000-0000-0000EA170000}"/>
    <cellStyle name="20% - Accent3 22 3 2 2 5" xfId="34901" xr:uid="{00000000-0005-0000-0000-0000EB170000}"/>
    <cellStyle name="20% - Accent3 22 3 2 3" xfId="18780" xr:uid="{00000000-0005-0000-0000-0000EC170000}"/>
    <cellStyle name="20% - Accent3 22 3 2 4" xfId="23255" xr:uid="{00000000-0005-0000-0000-0000ED170000}"/>
    <cellStyle name="20% - Accent3 22 3 2 5" xfId="27972" xr:uid="{00000000-0005-0000-0000-0000EE170000}"/>
    <cellStyle name="20% - Accent3 22 3 2 6" xfId="32685" xr:uid="{00000000-0005-0000-0000-0000EF170000}"/>
    <cellStyle name="20% - Accent3 22 3 3" xfId="13568" xr:uid="{00000000-0005-0000-0000-0000F0170000}"/>
    <cellStyle name="20% - Accent3 22 3 3 2" xfId="19893" xr:uid="{00000000-0005-0000-0000-0000F1170000}"/>
    <cellStyle name="20% - Accent3 22 3 3 3" xfId="24325" xr:uid="{00000000-0005-0000-0000-0000F2170000}"/>
    <cellStyle name="20% - Accent3 22 3 3 4" xfId="29042" xr:uid="{00000000-0005-0000-0000-0000F3170000}"/>
    <cellStyle name="20% - Accent3 22 3 3 5" xfId="33755" xr:uid="{00000000-0005-0000-0000-0000F4170000}"/>
    <cellStyle name="20% - Accent3 22 3 4" xfId="14174" xr:uid="{00000000-0005-0000-0000-0000F5170000}"/>
    <cellStyle name="20% - Accent3 22 3 5" xfId="14780" xr:uid="{00000000-0005-0000-0000-0000F6170000}"/>
    <cellStyle name="20% - Accent3 22 3 6" xfId="15386" xr:uid="{00000000-0005-0000-0000-0000F7170000}"/>
    <cellStyle name="20% - Accent3 22 3 7" xfId="17634" xr:uid="{00000000-0005-0000-0000-0000F8170000}"/>
    <cellStyle name="20% - Accent3 22 3 8" xfId="22109" xr:uid="{00000000-0005-0000-0000-0000F9170000}"/>
    <cellStyle name="20% - Accent3 22 3 9" xfId="26826" xr:uid="{00000000-0005-0000-0000-0000FA170000}"/>
    <cellStyle name="20% - Accent3 22 4" xfId="9506" xr:uid="{00000000-0005-0000-0000-0000FB170000}"/>
    <cellStyle name="20% - Accent3 22 4 2" xfId="16957" xr:uid="{00000000-0005-0000-0000-0000FC170000}"/>
    <cellStyle name="20% - Accent3 22 4 2 2" xfId="21419" xr:uid="{00000000-0005-0000-0000-0000FD170000}"/>
    <cellStyle name="20% - Accent3 22 4 2 2 2" xfId="25851" xr:uid="{00000000-0005-0000-0000-0000FE170000}"/>
    <cellStyle name="20% - Accent3 22 4 2 2 3" xfId="30568" xr:uid="{00000000-0005-0000-0000-0000FF170000}"/>
    <cellStyle name="20% - Accent3 22 4 2 2 4" xfId="35281" xr:uid="{00000000-0005-0000-0000-000000180000}"/>
    <cellStyle name="20% - Accent3 22 4 2 3" xfId="19160" xr:uid="{00000000-0005-0000-0000-000001180000}"/>
    <cellStyle name="20% - Accent3 22 4 2 4" xfId="23635" xr:uid="{00000000-0005-0000-0000-000002180000}"/>
    <cellStyle name="20% - Accent3 22 4 2 5" xfId="28352" xr:uid="{00000000-0005-0000-0000-000003180000}"/>
    <cellStyle name="20% - Accent3 22 4 2 6" xfId="33065" xr:uid="{00000000-0005-0000-0000-000004180000}"/>
    <cellStyle name="20% - Accent3 22 4 3" xfId="15766" xr:uid="{00000000-0005-0000-0000-000005180000}"/>
    <cellStyle name="20% - Accent3 22 4 3 2" xfId="20273" xr:uid="{00000000-0005-0000-0000-000006180000}"/>
    <cellStyle name="20% - Accent3 22 4 3 3" xfId="24705" xr:uid="{00000000-0005-0000-0000-000007180000}"/>
    <cellStyle name="20% - Accent3 22 4 3 4" xfId="29422" xr:uid="{00000000-0005-0000-0000-000008180000}"/>
    <cellStyle name="20% - Accent3 22 4 3 5" xfId="34135" xr:uid="{00000000-0005-0000-0000-000009180000}"/>
    <cellStyle name="20% - Accent3 22 4 4" xfId="18014" xr:uid="{00000000-0005-0000-0000-00000A180000}"/>
    <cellStyle name="20% - Accent3 22 4 5" xfId="22489" xr:uid="{00000000-0005-0000-0000-00000B180000}"/>
    <cellStyle name="20% - Accent3 22 4 6" xfId="27206" xr:uid="{00000000-0005-0000-0000-00000C180000}"/>
    <cellStyle name="20% - Accent3 22 4 7" xfId="31919" xr:uid="{00000000-0005-0000-0000-00000D180000}"/>
    <cellStyle name="20% - Accent3 22 5" xfId="9577" xr:uid="{00000000-0005-0000-0000-00000E180000}"/>
    <cellStyle name="20% - Accent3 22 5 2" xfId="17169" xr:uid="{00000000-0005-0000-0000-00000F180000}"/>
    <cellStyle name="20% - Accent3 22 5 2 2" xfId="21630" xr:uid="{00000000-0005-0000-0000-000010180000}"/>
    <cellStyle name="20% - Accent3 22 5 2 2 2" xfId="26062" xr:uid="{00000000-0005-0000-0000-000011180000}"/>
    <cellStyle name="20% - Accent3 22 5 2 2 3" xfId="30779" xr:uid="{00000000-0005-0000-0000-000012180000}"/>
    <cellStyle name="20% - Accent3 22 5 2 2 4" xfId="35492" xr:uid="{00000000-0005-0000-0000-000013180000}"/>
    <cellStyle name="20% - Accent3 22 5 2 3" xfId="19371" xr:uid="{00000000-0005-0000-0000-000014180000}"/>
    <cellStyle name="20% - Accent3 22 5 2 4" xfId="23846" xr:uid="{00000000-0005-0000-0000-000015180000}"/>
    <cellStyle name="20% - Accent3 22 5 2 5" xfId="28563" xr:uid="{00000000-0005-0000-0000-000016180000}"/>
    <cellStyle name="20% - Accent3 22 5 2 6" xfId="33276" xr:uid="{00000000-0005-0000-0000-000017180000}"/>
    <cellStyle name="20% - Accent3 22 5 3" xfId="15979" xr:uid="{00000000-0005-0000-0000-000018180000}"/>
    <cellStyle name="20% - Accent3 22 5 3 2" xfId="20484" xr:uid="{00000000-0005-0000-0000-000019180000}"/>
    <cellStyle name="20% - Accent3 22 5 3 3" xfId="24916" xr:uid="{00000000-0005-0000-0000-00001A180000}"/>
    <cellStyle name="20% - Accent3 22 5 3 4" xfId="29633" xr:uid="{00000000-0005-0000-0000-00001B180000}"/>
    <cellStyle name="20% - Accent3 22 5 3 5" xfId="34346" xr:uid="{00000000-0005-0000-0000-00001C180000}"/>
    <cellStyle name="20% - Accent3 22 5 4" xfId="18225" xr:uid="{00000000-0005-0000-0000-00001D180000}"/>
    <cellStyle name="20% - Accent3 22 5 5" xfId="22700" xr:uid="{00000000-0005-0000-0000-00001E180000}"/>
    <cellStyle name="20% - Accent3 22 5 6" xfId="27417" xr:uid="{00000000-0005-0000-0000-00001F180000}"/>
    <cellStyle name="20% - Accent3 22 5 7" xfId="32130" xr:uid="{00000000-0005-0000-0000-000020180000}"/>
    <cellStyle name="20% - Accent3 22 6" xfId="9648" xr:uid="{00000000-0005-0000-0000-000021180000}"/>
    <cellStyle name="20% - Accent3 22 6 2" xfId="16260" xr:uid="{00000000-0005-0000-0000-000022180000}"/>
    <cellStyle name="20% - Accent3 22 6 2 2" xfId="20723" xr:uid="{00000000-0005-0000-0000-000023180000}"/>
    <cellStyle name="20% - Accent3 22 6 2 3" xfId="25155" xr:uid="{00000000-0005-0000-0000-000024180000}"/>
    <cellStyle name="20% - Accent3 22 6 2 4" xfId="29872" xr:uid="{00000000-0005-0000-0000-000025180000}"/>
    <cellStyle name="20% - Accent3 22 6 2 5" xfId="34585" xr:uid="{00000000-0005-0000-0000-000026180000}"/>
    <cellStyle name="20% - Accent3 22 6 3" xfId="18464" xr:uid="{00000000-0005-0000-0000-000027180000}"/>
    <cellStyle name="20% - Accent3 22 6 4" xfId="22939" xr:uid="{00000000-0005-0000-0000-000028180000}"/>
    <cellStyle name="20% - Accent3 22 6 5" xfId="27656" xr:uid="{00000000-0005-0000-0000-000029180000}"/>
    <cellStyle name="20% - Accent3 22 6 6" xfId="32369" xr:uid="{00000000-0005-0000-0000-00002A180000}"/>
    <cellStyle name="20% - Accent3 22 7" xfId="9719" xr:uid="{00000000-0005-0000-0000-00002B180000}"/>
    <cellStyle name="20% - Accent3 22 7 2" xfId="19597" xr:uid="{00000000-0005-0000-0000-00002C180000}"/>
    <cellStyle name="20% - Accent3 22 7 3" xfId="24029" xr:uid="{00000000-0005-0000-0000-00002D180000}"/>
    <cellStyle name="20% - Accent3 22 7 4" xfId="28746" xr:uid="{00000000-0005-0000-0000-00002E180000}"/>
    <cellStyle name="20% - Accent3 22 7 5" xfId="33459" xr:uid="{00000000-0005-0000-0000-00002F180000}"/>
    <cellStyle name="20% - Accent3 22 8" xfId="9797" xr:uid="{00000000-0005-0000-0000-000030180000}"/>
    <cellStyle name="20% - Accent3 22 8 2" xfId="26333" xr:uid="{00000000-0005-0000-0000-000031180000}"/>
    <cellStyle name="20% - Accent3 22 8 3" xfId="31046" xr:uid="{00000000-0005-0000-0000-000032180000}"/>
    <cellStyle name="20% - Accent3 22 8 4" xfId="35759" xr:uid="{00000000-0005-0000-0000-000033180000}"/>
    <cellStyle name="20% - Accent3 22 9" xfId="9868" xr:uid="{00000000-0005-0000-0000-000034180000}"/>
    <cellStyle name="20% - Accent3 22 9 2" xfId="36026" xr:uid="{00000000-0005-0000-0000-000035180000}"/>
    <cellStyle name="20% - Accent3 23" xfId="10107" xr:uid="{00000000-0005-0000-0000-000036180000}"/>
    <cellStyle name="20% - Accent3 24" xfId="10432" xr:uid="{00000000-0005-0000-0000-000037180000}"/>
    <cellStyle name="20% - Accent3 24 10" xfId="12803" xr:uid="{00000000-0005-0000-0000-000038180000}"/>
    <cellStyle name="20% - Accent3 24 11" xfId="13426" xr:uid="{00000000-0005-0000-0000-000039180000}"/>
    <cellStyle name="20% - Accent3 24 12" xfId="14033" xr:uid="{00000000-0005-0000-0000-00003A180000}"/>
    <cellStyle name="20% - Accent3 24 13" xfId="14639" xr:uid="{00000000-0005-0000-0000-00003B180000}"/>
    <cellStyle name="20% - Accent3 24 14" xfId="15245" xr:uid="{00000000-0005-0000-0000-00003C180000}"/>
    <cellStyle name="20% - Accent3 24 15" xfId="17493" xr:uid="{00000000-0005-0000-0000-00003D180000}"/>
    <cellStyle name="20% - Accent3 24 16" xfId="21968" xr:uid="{00000000-0005-0000-0000-00003E180000}"/>
    <cellStyle name="20% - Accent3 24 17" xfId="26685" xr:uid="{00000000-0005-0000-0000-00003F180000}"/>
    <cellStyle name="20% - Accent3 24 18" xfId="31398" xr:uid="{00000000-0005-0000-0000-000040180000}"/>
    <cellStyle name="20% - Accent3 24 2" xfId="10692" xr:uid="{00000000-0005-0000-0000-000041180000}"/>
    <cellStyle name="20% - Accent3 24 2 10" xfId="31694" xr:uid="{00000000-0005-0000-0000-000042180000}"/>
    <cellStyle name="20% - Accent3 24 2 2" xfId="13141" xr:uid="{00000000-0005-0000-0000-000043180000}"/>
    <cellStyle name="20% - Accent3 24 2 2 2" xfId="16732" xr:uid="{00000000-0005-0000-0000-000044180000}"/>
    <cellStyle name="20% - Accent3 24 2 2 2 2" xfId="21194" xr:uid="{00000000-0005-0000-0000-000045180000}"/>
    <cellStyle name="20% - Accent3 24 2 2 2 3" xfId="25626" xr:uid="{00000000-0005-0000-0000-000046180000}"/>
    <cellStyle name="20% - Accent3 24 2 2 2 4" xfId="30343" xr:uid="{00000000-0005-0000-0000-000047180000}"/>
    <cellStyle name="20% - Accent3 24 2 2 2 5" xfId="35056" xr:uid="{00000000-0005-0000-0000-000048180000}"/>
    <cellStyle name="20% - Accent3 24 2 2 3" xfId="18935" xr:uid="{00000000-0005-0000-0000-000049180000}"/>
    <cellStyle name="20% - Accent3 24 2 2 4" xfId="23410" xr:uid="{00000000-0005-0000-0000-00004A180000}"/>
    <cellStyle name="20% - Accent3 24 2 2 5" xfId="28127" xr:uid="{00000000-0005-0000-0000-00004B180000}"/>
    <cellStyle name="20% - Accent3 24 2 2 6" xfId="32840" xr:uid="{00000000-0005-0000-0000-00004C180000}"/>
    <cellStyle name="20% - Accent3 24 2 3" xfId="13723" xr:uid="{00000000-0005-0000-0000-00004D180000}"/>
    <cellStyle name="20% - Accent3 24 2 3 2" xfId="20048" xr:uid="{00000000-0005-0000-0000-00004E180000}"/>
    <cellStyle name="20% - Accent3 24 2 3 3" xfId="24480" xr:uid="{00000000-0005-0000-0000-00004F180000}"/>
    <cellStyle name="20% - Accent3 24 2 3 4" xfId="29197" xr:uid="{00000000-0005-0000-0000-000050180000}"/>
    <cellStyle name="20% - Accent3 24 2 3 5" xfId="33910" xr:uid="{00000000-0005-0000-0000-000051180000}"/>
    <cellStyle name="20% - Accent3 24 2 4" xfId="14329" xr:uid="{00000000-0005-0000-0000-000052180000}"/>
    <cellStyle name="20% - Accent3 24 2 5" xfId="14935" xr:uid="{00000000-0005-0000-0000-000053180000}"/>
    <cellStyle name="20% - Accent3 24 2 6" xfId="15541" xr:uid="{00000000-0005-0000-0000-000054180000}"/>
    <cellStyle name="20% - Accent3 24 2 7" xfId="17789" xr:uid="{00000000-0005-0000-0000-000055180000}"/>
    <cellStyle name="20% - Accent3 24 2 8" xfId="22264" xr:uid="{00000000-0005-0000-0000-000056180000}"/>
    <cellStyle name="20% - Accent3 24 2 9" xfId="26981" xr:uid="{00000000-0005-0000-0000-000057180000}"/>
    <cellStyle name="20% - Accent3 24 3" xfId="10950" xr:uid="{00000000-0005-0000-0000-000058180000}"/>
    <cellStyle name="20% - Accent3 24 3 2" xfId="16971" xr:uid="{00000000-0005-0000-0000-000059180000}"/>
    <cellStyle name="20% - Accent3 24 3 2 2" xfId="21433" xr:uid="{00000000-0005-0000-0000-00005A180000}"/>
    <cellStyle name="20% - Accent3 24 3 2 2 2" xfId="25865" xr:uid="{00000000-0005-0000-0000-00005B180000}"/>
    <cellStyle name="20% - Accent3 24 3 2 2 3" xfId="30582" xr:uid="{00000000-0005-0000-0000-00005C180000}"/>
    <cellStyle name="20% - Accent3 24 3 2 2 4" xfId="35295" xr:uid="{00000000-0005-0000-0000-00005D180000}"/>
    <cellStyle name="20% - Accent3 24 3 2 3" xfId="19174" xr:uid="{00000000-0005-0000-0000-00005E180000}"/>
    <cellStyle name="20% - Accent3 24 3 2 4" xfId="23649" xr:uid="{00000000-0005-0000-0000-00005F180000}"/>
    <cellStyle name="20% - Accent3 24 3 2 5" xfId="28366" xr:uid="{00000000-0005-0000-0000-000060180000}"/>
    <cellStyle name="20% - Accent3 24 3 2 6" xfId="33079" xr:uid="{00000000-0005-0000-0000-000061180000}"/>
    <cellStyle name="20% - Accent3 24 3 3" xfId="15780" xr:uid="{00000000-0005-0000-0000-000062180000}"/>
    <cellStyle name="20% - Accent3 24 3 3 2" xfId="20287" xr:uid="{00000000-0005-0000-0000-000063180000}"/>
    <cellStyle name="20% - Accent3 24 3 3 3" xfId="24719" xr:uid="{00000000-0005-0000-0000-000064180000}"/>
    <cellStyle name="20% - Accent3 24 3 3 4" xfId="29436" xr:uid="{00000000-0005-0000-0000-000065180000}"/>
    <cellStyle name="20% - Accent3 24 3 3 5" xfId="34149" xr:uid="{00000000-0005-0000-0000-000066180000}"/>
    <cellStyle name="20% - Accent3 24 3 4" xfId="18028" xr:uid="{00000000-0005-0000-0000-000067180000}"/>
    <cellStyle name="20% - Accent3 24 3 5" xfId="22503" xr:uid="{00000000-0005-0000-0000-000068180000}"/>
    <cellStyle name="20% - Accent3 24 3 6" xfId="27220" xr:uid="{00000000-0005-0000-0000-000069180000}"/>
    <cellStyle name="20% - Accent3 24 3 7" xfId="31933" xr:uid="{00000000-0005-0000-0000-00006A180000}"/>
    <cellStyle name="20% - Accent3 24 4" xfId="11204" xr:uid="{00000000-0005-0000-0000-00006B180000}"/>
    <cellStyle name="20% - Accent3 24 4 2" xfId="17183" xr:uid="{00000000-0005-0000-0000-00006C180000}"/>
    <cellStyle name="20% - Accent3 24 4 2 2" xfId="21644" xr:uid="{00000000-0005-0000-0000-00006D180000}"/>
    <cellStyle name="20% - Accent3 24 4 2 2 2" xfId="26076" xr:uid="{00000000-0005-0000-0000-00006E180000}"/>
    <cellStyle name="20% - Accent3 24 4 2 2 3" xfId="30793" xr:uid="{00000000-0005-0000-0000-00006F180000}"/>
    <cellStyle name="20% - Accent3 24 4 2 2 4" xfId="35506" xr:uid="{00000000-0005-0000-0000-000070180000}"/>
    <cellStyle name="20% - Accent3 24 4 2 3" xfId="19385" xr:uid="{00000000-0005-0000-0000-000071180000}"/>
    <cellStyle name="20% - Accent3 24 4 2 4" xfId="23860" xr:uid="{00000000-0005-0000-0000-000072180000}"/>
    <cellStyle name="20% - Accent3 24 4 2 5" xfId="28577" xr:uid="{00000000-0005-0000-0000-000073180000}"/>
    <cellStyle name="20% - Accent3 24 4 2 6" xfId="33290" xr:uid="{00000000-0005-0000-0000-000074180000}"/>
    <cellStyle name="20% - Accent3 24 4 3" xfId="15993" xr:uid="{00000000-0005-0000-0000-000075180000}"/>
    <cellStyle name="20% - Accent3 24 4 3 2" xfId="20498" xr:uid="{00000000-0005-0000-0000-000076180000}"/>
    <cellStyle name="20% - Accent3 24 4 3 3" xfId="24930" xr:uid="{00000000-0005-0000-0000-000077180000}"/>
    <cellStyle name="20% - Accent3 24 4 3 4" xfId="29647" xr:uid="{00000000-0005-0000-0000-000078180000}"/>
    <cellStyle name="20% - Accent3 24 4 3 5" xfId="34360" xr:uid="{00000000-0005-0000-0000-000079180000}"/>
    <cellStyle name="20% - Accent3 24 4 4" xfId="18239" xr:uid="{00000000-0005-0000-0000-00007A180000}"/>
    <cellStyle name="20% - Accent3 24 4 5" xfId="22714" xr:uid="{00000000-0005-0000-0000-00007B180000}"/>
    <cellStyle name="20% - Accent3 24 4 6" xfId="27431" xr:uid="{00000000-0005-0000-0000-00007C180000}"/>
    <cellStyle name="20% - Accent3 24 4 7" xfId="32144" xr:uid="{00000000-0005-0000-0000-00007D180000}"/>
    <cellStyle name="20% - Accent3 24 5" xfId="11458" xr:uid="{00000000-0005-0000-0000-00007E180000}"/>
    <cellStyle name="20% - Accent3 24 5 2" xfId="16274" xr:uid="{00000000-0005-0000-0000-00007F180000}"/>
    <cellStyle name="20% - Accent3 24 5 2 2" xfId="20737" xr:uid="{00000000-0005-0000-0000-000080180000}"/>
    <cellStyle name="20% - Accent3 24 5 2 3" xfId="25169" xr:uid="{00000000-0005-0000-0000-000081180000}"/>
    <cellStyle name="20% - Accent3 24 5 2 4" xfId="29886" xr:uid="{00000000-0005-0000-0000-000082180000}"/>
    <cellStyle name="20% - Accent3 24 5 2 5" xfId="34599" xr:uid="{00000000-0005-0000-0000-000083180000}"/>
    <cellStyle name="20% - Accent3 24 5 3" xfId="18478" xr:uid="{00000000-0005-0000-0000-000084180000}"/>
    <cellStyle name="20% - Accent3 24 5 4" xfId="22953" xr:uid="{00000000-0005-0000-0000-000085180000}"/>
    <cellStyle name="20% - Accent3 24 5 5" xfId="27670" xr:uid="{00000000-0005-0000-0000-000086180000}"/>
    <cellStyle name="20% - Accent3 24 5 6" xfId="32383" xr:uid="{00000000-0005-0000-0000-000087180000}"/>
    <cellStyle name="20% - Accent3 24 6" xfId="11718" xr:uid="{00000000-0005-0000-0000-000088180000}"/>
    <cellStyle name="20% - Accent3 24 6 2" xfId="19752" xr:uid="{00000000-0005-0000-0000-000089180000}"/>
    <cellStyle name="20% - Accent3 24 6 3" xfId="24184" xr:uid="{00000000-0005-0000-0000-00008A180000}"/>
    <cellStyle name="20% - Accent3 24 6 4" xfId="28901" xr:uid="{00000000-0005-0000-0000-00008B180000}"/>
    <cellStyle name="20% - Accent3 24 6 5" xfId="33614" xr:uid="{00000000-0005-0000-0000-00008C180000}"/>
    <cellStyle name="20% - Accent3 24 7" xfId="11980" xr:uid="{00000000-0005-0000-0000-00008D180000}"/>
    <cellStyle name="20% - Accent3 24 7 2" xfId="26347" xr:uid="{00000000-0005-0000-0000-00008E180000}"/>
    <cellStyle name="20% - Accent3 24 7 3" xfId="31060" xr:uid="{00000000-0005-0000-0000-00008F180000}"/>
    <cellStyle name="20% - Accent3 24 7 4" xfId="35773" xr:uid="{00000000-0005-0000-0000-000090180000}"/>
    <cellStyle name="20% - Accent3 24 8" xfId="12250" xr:uid="{00000000-0005-0000-0000-000091180000}"/>
    <cellStyle name="20% - Accent3 24 8 2" xfId="36040" xr:uid="{00000000-0005-0000-0000-000092180000}"/>
    <cellStyle name="20% - Accent3 24 9" xfId="12521" xr:uid="{00000000-0005-0000-0000-000093180000}"/>
    <cellStyle name="20% - Accent3 24 9 2" xfId="36335" xr:uid="{00000000-0005-0000-0000-000094180000}"/>
    <cellStyle name="20% - Accent3 25" xfId="10446" xr:uid="{00000000-0005-0000-0000-000095180000}"/>
    <cellStyle name="20% - Accent3 25 10" xfId="12817" xr:uid="{00000000-0005-0000-0000-000096180000}"/>
    <cellStyle name="20% - Accent3 25 11" xfId="13440" xr:uid="{00000000-0005-0000-0000-000097180000}"/>
    <cellStyle name="20% - Accent3 25 12" xfId="14047" xr:uid="{00000000-0005-0000-0000-000098180000}"/>
    <cellStyle name="20% - Accent3 25 13" xfId="14653" xr:uid="{00000000-0005-0000-0000-000099180000}"/>
    <cellStyle name="20% - Accent3 25 14" xfId="15259" xr:uid="{00000000-0005-0000-0000-00009A180000}"/>
    <cellStyle name="20% - Accent3 25 15" xfId="17507" xr:uid="{00000000-0005-0000-0000-00009B180000}"/>
    <cellStyle name="20% - Accent3 25 16" xfId="21982" xr:uid="{00000000-0005-0000-0000-00009C180000}"/>
    <cellStyle name="20% - Accent3 25 17" xfId="26699" xr:uid="{00000000-0005-0000-0000-00009D180000}"/>
    <cellStyle name="20% - Accent3 25 18" xfId="31412" xr:uid="{00000000-0005-0000-0000-00009E180000}"/>
    <cellStyle name="20% - Accent3 25 2" xfId="10706" xr:uid="{00000000-0005-0000-0000-00009F180000}"/>
    <cellStyle name="20% - Accent3 25 2 10" xfId="31708" xr:uid="{00000000-0005-0000-0000-0000A0180000}"/>
    <cellStyle name="20% - Accent3 25 2 2" xfId="13155" xr:uid="{00000000-0005-0000-0000-0000A1180000}"/>
    <cellStyle name="20% - Accent3 25 2 2 2" xfId="16746" xr:uid="{00000000-0005-0000-0000-0000A2180000}"/>
    <cellStyle name="20% - Accent3 25 2 2 2 2" xfId="21208" xr:uid="{00000000-0005-0000-0000-0000A3180000}"/>
    <cellStyle name="20% - Accent3 25 2 2 2 3" xfId="25640" xr:uid="{00000000-0005-0000-0000-0000A4180000}"/>
    <cellStyle name="20% - Accent3 25 2 2 2 4" xfId="30357" xr:uid="{00000000-0005-0000-0000-0000A5180000}"/>
    <cellStyle name="20% - Accent3 25 2 2 2 5" xfId="35070" xr:uid="{00000000-0005-0000-0000-0000A6180000}"/>
    <cellStyle name="20% - Accent3 25 2 2 3" xfId="18949" xr:uid="{00000000-0005-0000-0000-0000A7180000}"/>
    <cellStyle name="20% - Accent3 25 2 2 4" xfId="23424" xr:uid="{00000000-0005-0000-0000-0000A8180000}"/>
    <cellStyle name="20% - Accent3 25 2 2 5" xfId="28141" xr:uid="{00000000-0005-0000-0000-0000A9180000}"/>
    <cellStyle name="20% - Accent3 25 2 2 6" xfId="32854" xr:uid="{00000000-0005-0000-0000-0000AA180000}"/>
    <cellStyle name="20% - Accent3 25 2 3" xfId="13737" xr:uid="{00000000-0005-0000-0000-0000AB180000}"/>
    <cellStyle name="20% - Accent3 25 2 3 2" xfId="20062" xr:uid="{00000000-0005-0000-0000-0000AC180000}"/>
    <cellStyle name="20% - Accent3 25 2 3 3" xfId="24494" xr:uid="{00000000-0005-0000-0000-0000AD180000}"/>
    <cellStyle name="20% - Accent3 25 2 3 4" xfId="29211" xr:uid="{00000000-0005-0000-0000-0000AE180000}"/>
    <cellStyle name="20% - Accent3 25 2 3 5" xfId="33924" xr:uid="{00000000-0005-0000-0000-0000AF180000}"/>
    <cellStyle name="20% - Accent3 25 2 4" xfId="14343" xr:uid="{00000000-0005-0000-0000-0000B0180000}"/>
    <cellStyle name="20% - Accent3 25 2 5" xfId="14949" xr:uid="{00000000-0005-0000-0000-0000B1180000}"/>
    <cellStyle name="20% - Accent3 25 2 6" xfId="15555" xr:uid="{00000000-0005-0000-0000-0000B2180000}"/>
    <cellStyle name="20% - Accent3 25 2 7" xfId="17803" xr:uid="{00000000-0005-0000-0000-0000B3180000}"/>
    <cellStyle name="20% - Accent3 25 2 8" xfId="22278" xr:uid="{00000000-0005-0000-0000-0000B4180000}"/>
    <cellStyle name="20% - Accent3 25 2 9" xfId="26995" xr:uid="{00000000-0005-0000-0000-0000B5180000}"/>
    <cellStyle name="20% - Accent3 25 3" xfId="10964" xr:uid="{00000000-0005-0000-0000-0000B6180000}"/>
    <cellStyle name="20% - Accent3 25 3 2" xfId="16985" xr:uid="{00000000-0005-0000-0000-0000B7180000}"/>
    <cellStyle name="20% - Accent3 25 3 2 2" xfId="21447" xr:uid="{00000000-0005-0000-0000-0000B8180000}"/>
    <cellStyle name="20% - Accent3 25 3 2 2 2" xfId="25879" xr:uid="{00000000-0005-0000-0000-0000B9180000}"/>
    <cellStyle name="20% - Accent3 25 3 2 2 3" xfId="30596" xr:uid="{00000000-0005-0000-0000-0000BA180000}"/>
    <cellStyle name="20% - Accent3 25 3 2 2 4" xfId="35309" xr:uid="{00000000-0005-0000-0000-0000BB180000}"/>
    <cellStyle name="20% - Accent3 25 3 2 3" xfId="19188" xr:uid="{00000000-0005-0000-0000-0000BC180000}"/>
    <cellStyle name="20% - Accent3 25 3 2 4" xfId="23663" xr:uid="{00000000-0005-0000-0000-0000BD180000}"/>
    <cellStyle name="20% - Accent3 25 3 2 5" xfId="28380" xr:uid="{00000000-0005-0000-0000-0000BE180000}"/>
    <cellStyle name="20% - Accent3 25 3 2 6" xfId="33093" xr:uid="{00000000-0005-0000-0000-0000BF180000}"/>
    <cellStyle name="20% - Accent3 25 3 3" xfId="15794" xr:uid="{00000000-0005-0000-0000-0000C0180000}"/>
    <cellStyle name="20% - Accent3 25 3 3 2" xfId="20301" xr:uid="{00000000-0005-0000-0000-0000C1180000}"/>
    <cellStyle name="20% - Accent3 25 3 3 3" xfId="24733" xr:uid="{00000000-0005-0000-0000-0000C2180000}"/>
    <cellStyle name="20% - Accent3 25 3 3 4" xfId="29450" xr:uid="{00000000-0005-0000-0000-0000C3180000}"/>
    <cellStyle name="20% - Accent3 25 3 3 5" xfId="34163" xr:uid="{00000000-0005-0000-0000-0000C4180000}"/>
    <cellStyle name="20% - Accent3 25 3 4" xfId="18042" xr:uid="{00000000-0005-0000-0000-0000C5180000}"/>
    <cellStyle name="20% - Accent3 25 3 5" xfId="22517" xr:uid="{00000000-0005-0000-0000-0000C6180000}"/>
    <cellStyle name="20% - Accent3 25 3 6" xfId="27234" xr:uid="{00000000-0005-0000-0000-0000C7180000}"/>
    <cellStyle name="20% - Accent3 25 3 7" xfId="31947" xr:uid="{00000000-0005-0000-0000-0000C8180000}"/>
    <cellStyle name="20% - Accent3 25 4" xfId="11218" xr:uid="{00000000-0005-0000-0000-0000C9180000}"/>
    <cellStyle name="20% - Accent3 25 4 2" xfId="17197" xr:uid="{00000000-0005-0000-0000-0000CA180000}"/>
    <cellStyle name="20% - Accent3 25 4 2 2" xfId="21658" xr:uid="{00000000-0005-0000-0000-0000CB180000}"/>
    <cellStyle name="20% - Accent3 25 4 2 2 2" xfId="26090" xr:uid="{00000000-0005-0000-0000-0000CC180000}"/>
    <cellStyle name="20% - Accent3 25 4 2 2 3" xfId="30807" xr:uid="{00000000-0005-0000-0000-0000CD180000}"/>
    <cellStyle name="20% - Accent3 25 4 2 2 4" xfId="35520" xr:uid="{00000000-0005-0000-0000-0000CE180000}"/>
    <cellStyle name="20% - Accent3 25 4 2 3" xfId="19399" xr:uid="{00000000-0005-0000-0000-0000CF180000}"/>
    <cellStyle name="20% - Accent3 25 4 2 4" xfId="23874" xr:uid="{00000000-0005-0000-0000-0000D0180000}"/>
    <cellStyle name="20% - Accent3 25 4 2 5" xfId="28591" xr:uid="{00000000-0005-0000-0000-0000D1180000}"/>
    <cellStyle name="20% - Accent3 25 4 2 6" xfId="33304" xr:uid="{00000000-0005-0000-0000-0000D2180000}"/>
    <cellStyle name="20% - Accent3 25 4 3" xfId="16007" xr:uid="{00000000-0005-0000-0000-0000D3180000}"/>
    <cellStyle name="20% - Accent3 25 4 3 2" xfId="20512" xr:uid="{00000000-0005-0000-0000-0000D4180000}"/>
    <cellStyle name="20% - Accent3 25 4 3 3" xfId="24944" xr:uid="{00000000-0005-0000-0000-0000D5180000}"/>
    <cellStyle name="20% - Accent3 25 4 3 4" xfId="29661" xr:uid="{00000000-0005-0000-0000-0000D6180000}"/>
    <cellStyle name="20% - Accent3 25 4 3 5" xfId="34374" xr:uid="{00000000-0005-0000-0000-0000D7180000}"/>
    <cellStyle name="20% - Accent3 25 4 4" xfId="18253" xr:uid="{00000000-0005-0000-0000-0000D8180000}"/>
    <cellStyle name="20% - Accent3 25 4 5" xfId="22728" xr:uid="{00000000-0005-0000-0000-0000D9180000}"/>
    <cellStyle name="20% - Accent3 25 4 6" xfId="27445" xr:uid="{00000000-0005-0000-0000-0000DA180000}"/>
    <cellStyle name="20% - Accent3 25 4 7" xfId="32158" xr:uid="{00000000-0005-0000-0000-0000DB180000}"/>
    <cellStyle name="20% - Accent3 25 5" xfId="11472" xr:uid="{00000000-0005-0000-0000-0000DC180000}"/>
    <cellStyle name="20% - Accent3 25 5 2" xfId="16288" xr:uid="{00000000-0005-0000-0000-0000DD180000}"/>
    <cellStyle name="20% - Accent3 25 5 2 2" xfId="20751" xr:uid="{00000000-0005-0000-0000-0000DE180000}"/>
    <cellStyle name="20% - Accent3 25 5 2 3" xfId="25183" xr:uid="{00000000-0005-0000-0000-0000DF180000}"/>
    <cellStyle name="20% - Accent3 25 5 2 4" xfId="29900" xr:uid="{00000000-0005-0000-0000-0000E0180000}"/>
    <cellStyle name="20% - Accent3 25 5 2 5" xfId="34613" xr:uid="{00000000-0005-0000-0000-0000E1180000}"/>
    <cellStyle name="20% - Accent3 25 5 3" xfId="18492" xr:uid="{00000000-0005-0000-0000-0000E2180000}"/>
    <cellStyle name="20% - Accent3 25 5 4" xfId="22967" xr:uid="{00000000-0005-0000-0000-0000E3180000}"/>
    <cellStyle name="20% - Accent3 25 5 5" xfId="27684" xr:uid="{00000000-0005-0000-0000-0000E4180000}"/>
    <cellStyle name="20% - Accent3 25 5 6" xfId="32397" xr:uid="{00000000-0005-0000-0000-0000E5180000}"/>
    <cellStyle name="20% - Accent3 25 6" xfId="11732" xr:uid="{00000000-0005-0000-0000-0000E6180000}"/>
    <cellStyle name="20% - Accent3 25 6 2" xfId="19766" xr:uid="{00000000-0005-0000-0000-0000E7180000}"/>
    <cellStyle name="20% - Accent3 25 6 3" xfId="24198" xr:uid="{00000000-0005-0000-0000-0000E8180000}"/>
    <cellStyle name="20% - Accent3 25 6 4" xfId="28915" xr:uid="{00000000-0005-0000-0000-0000E9180000}"/>
    <cellStyle name="20% - Accent3 25 6 5" xfId="33628" xr:uid="{00000000-0005-0000-0000-0000EA180000}"/>
    <cellStyle name="20% - Accent3 25 7" xfId="11994" xr:uid="{00000000-0005-0000-0000-0000EB180000}"/>
    <cellStyle name="20% - Accent3 25 7 2" xfId="26361" xr:uid="{00000000-0005-0000-0000-0000EC180000}"/>
    <cellStyle name="20% - Accent3 25 7 3" xfId="31074" xr:uid="{00000000-0005-0000-0000-0000ED180000}"/>
    <cellStyle name="20% - Accent3 25 7 4" xfId="35787" xr:uid="{00000000-0005-0000-0000-0000EE180000}"/>
    <cellStyle name="20% - Accent3 25 8" xfId="12264" xr:uid="{00000000-0005-0000-0000-0000EF180000}"/>
    <cellStyle name="20% - Accent3 25 8 2" xfId="36054" xr:uid="{00000000-0005-0000-0000-0000F0180000}"/>
    <cellStyle name="20% - Accent3 25 9" xfId="12535" xr:uid="{00000000-0005-0000-0000-0000F1180000}"/>
    <cellStyle name="20% - Accent3 25 9 2" xfId="36349" xr:uid="{00000000-0005-0000-0000-0000F2180000}"/>
    <cellStyle name="20% - Accent3 26" xfId="10460" xr:uid="{00000000-0005-0000-0000-0000F3180000}"/>
    <cellStyle name="20% - Accent3 26 10" xfId="12831" xr:uid="{00000000-0005-0000-0000-0000F4180000}"/>
    <cellStyle name="20% - Accent3 26 11" xfId="13454" xr:uid="{00000000-0005-0000-0000-0000F5180000}"/>
    <cellStyle name="20% - Accent3 26 12" xfId="14061" xr:uid="{00000000-0005-0000-0000-0000F6180000}"/>
    <cellStyle name="20% - Accent3 26 13" xfId="14667" xr:uid="{00000000-0005-0000-0000-0000F7180000}"/>
    <cellStyle name="20% - Accent3 26 14" xfId="15273" xr:uid="{00000000-0005-0000-0000-0000F8180000}"/>
    <cellStyle name="20% - Accent3 26 15" xfId="17521" xr:uid="{00000000-0005-0000-0000-0000F9180000}"/>
    <cellStyle name="20% - Accent3 26 16" xfId="21996" xr:uid="{00000000-0005-0000-0000-0000FA180000}"/>
    <cellStyle name="20% - Accent3 26 17" xfId="26713" xr:uid="{00000000-0005-0000-0000-0000FB180000}"/>
    <cellStyle name="20% - Accent3 26 18" xfId="31426" xr:uid="{00000000-0005-0000-0000-0000FC180000}"/>
    <cellStyle name="20% - Accent3 26 2" xfId="10720" xr:uid="{00000000-0005-0000-0000-0000FD180000}"/>
    <cellStyle name="20% - Accent3 26 2 10" xfId="31722" xr:uid="{00000000-0005-0000-0000-0000FE180000}"/>
    <cellStyle name="20% - Accent3 26 2 2" xfId="13169" xr:uid="{00000000-0005-0000-0000-0000FF180000}"/>
    <cellStyle name="20% - Accent3 26 2 2 2" xfId="16760" xr:uid="{00000000-0005-0000-0000-000000190000}"/>
    <cellStyle name="20% - Accent3 26 2 2 2 2" xfId="21222" xr:uid="{00000000-0005-0000-0000-000001190000}"/>
    <cellStyle name="20% - Accent3 26 2 2 2 3" xfId="25654" xr:uid="{00000000-0005-0000-0000-000002190000}"/>
    <cellStyle name="20% - Accent3 26 2 2 2 4" xfId="30371" xr:uid="{00000000-0005-0000-0000-000003190000}"/>
    <cellStyle name="20% - Accent3 26 2 2 2 5" xfId="35084" xr:uid="{00000000-0005-0000-0000-000004190000}"/>
    <cellStyle name="20% - Accent3 26 2 2 3" xfId="18963" xr:uid="{00000000-0005-0000-0000-000005190000}"/>
    <cellStyle name="20% - Accent3 26 2 2 4" xfId="23438" xr:uid="{00000000-0005-0000-0000-000006190000}"/>
    <cellStyle name="20% - Accent3 26 2 2 5" xfId="28155" xr:uid="{00000000-0005-0000-0000-000007190000}"/>
    <cellStyle name="20% - Accent3 26 2 2 6" xfId="32868" xr:uid="{00000000-0005-0000-0000-000008190000}"/>
    <cellStyle name="20% - Accent3 26 2 3" xfId="13751" xr:uid="{00000000-0005-0000-0000-000009190000}"/>
    <cellStyle name="20% - Accent3 26 2 3 2" xfId="20076" xr:uid="{00000000-0005-0000-0000-00000A190000}"/>
    <cellStyle name="20% - Accent3 26 2 3 3" xfId="24508" xr:uid="{00000000-0005-0000-0000-00000B190000}"/>
    <cellStyle name="20% - Accent3 26 2 3 4" xfId="29225" xr:uid="{00000000-0005-0000-0000-00000C190000}"/>
    <cellStyle name="20% - Accent3 26 2 3 5" xfId="33938" xr:uid="{00000000-0005-0000-0000-00000D190000}"/>
    <cellStyle name="20% - Accent3 26 2 4" xfId="14357" xr:uid="{00000000-0005-0000-0000-00000E190000}"/>
    <cellStyle name="20% - Accent3 26 2 5" xfId="14963" xr:uid="{00000000-0005-0000-0000-00000F190000}"/>
    <cellStyle name="20% - Accent3 26 2 6" xfId="15569" xr:uid="{00000000-0005-0000-0000-000010190000}"/>
    <cellStyle name="20% - Accent3 26 2 7" xfId="17817" xr:uid="{00000000-0005-0000-0000-000011190000}"/>
    <cellStyle name="20% - Accent3 26 2 8" xfId="22292" xr:uid="{00000000-0005-0000-0000-000012190000}"/>
    <cellStyle name="20% - Accent3 26 2 9" xfId="27009" xr:uid="{00000000-0005-0000-0000-000013190000}"/>
    <cellStyle name="20% - Accent3 26 3" xfId="10978" xr:uid="{00000000-0005-0000-0000-000014190000}"/>
    <cellStyle name="20% - Accent3 26 3 2" xfId="16999" xr:uid="{00000000-0005-0000-0000-000015190000}"/>
    <cellStyle name="20% - Accent3 26 3 2 2" xfId="21461" xr:uid="{00000000-0005-0000-0000-000016190000}"/>
    <cellStyle name="20% - Accent3 26 3 2 2 2" xfId="25893" xr:uid="{00000000-0005-0000-0000-000017190000}"/>
    <cellStyle name="20% - Accent3 26 3 2 2 3" xfId="30610" xr:uid="{00000000-0005-0000-0000-000018190000}"/>
    <cellStyle name="20% - Accent3 26 3 2 2 4" xfId="35323" xr:uid="{00000000-0005-0000-0000-000019190000}"/>
    <cellStyle name="20% - Accent3 26 3 2 3" xfId="19202" xr:uid="{00000000-0005-0000-0000-00001A190000}"/>
    <cellStyle name="20% - Accent3 26 3 2 4" xfId="23677" xr:uid="{00000000-0005-0000-0000-00001B190000}"/>
    <cellStyle name="20% - Accent3 26 3 2 5" xfId="28394" xr:uid="{00000000-0005-0000-0000-00001C190000}"/>
    <cellStyle name="20% - Accent3 26 3 2 6" xfId="33107" xr:uid="{00000000-0005-0000-0000-00001D190000}"/>
    <cellStyle name="20% - Accent3 26 3 3" xfId="15808" xr:uid="{00000000-0005-0000-0000-00001E190000}"/>
    <cellStyle name="20% - Accent3 26 3 3 2" xfId="20315" xr:uid="{00000000-0005-0000-0000-00001F190000}"/>
    <cellStyle name="20% - Accent3 26 3 3 3" xfId="24747" xr:uid="{00000000-0005-0000-0000-000020190000}"/>
    <cellStyle name="20% - Accent3 26 3 3 4" xfId="29464" xr:uid="{00000000-0005-0000-0000-000021190000}"/>
    <cellStyle name="20% - Accent3 26 3 3 5" xfId="34177" xr:uid="{00000000-0005-0000-0000-000022190000}"/>
    <cellStyle name="20% - Accent3 26 3 4" xfId="18056" xr:uid="{00000000-0005-0000-0000-000023190000}"/>
    <cellStyle name="20% - Accent3 26 3 5" xfId="22531" xr:uid="{00000000-0005-0000-0000-000024190000}"/>
    <cellStyle name="20% - Accent3 26 3 6" xfId="27248" xr:uid="{00000000-0005-0000-0000-000025190000}"/>
    <cellStyle name="20% - Accent3 26 3 7" xfId="31961" xr:uid="{00000000-0005-0000-0000-000026190000}"/>
    <cellStyle name="20% - Accent3 26 4" xfId="11232" xr:uid="{00000000-0005-0000-0000-000027190000}"/>
    <cellStyle name="20% - Accent3 26 4 2" xfId="17211" xr:uid="{00000000-0005-0000-0000-000028190000}"/>
    <cellStyle name="20% - Accent3 26 4 2 2" xfId="21672" xr:uid="{00000000-0005-0000-0000-000029190000}"/>
    <cellStyle name="20% - Accent3 26 4 2 2 2" xfId="26104" xr:uid="{00000000-0005-0000-0000-00002A190000}"/>
    <cellStyle name="20% - Accent3 26 4 2 2 3" xfId="30821" xr:uid="{00000000-0005-0000-0000-00002B190000}"/>
    <cellStyle name="20% - Accent3 26 4 2 2 4" xfId="35534" xr:uid="{00000000-0005-0000-0000-00002C190000}"/>
    <cellStyle name="20% - Accent3 26 4 2 3" xfId="19413" xr:uid="{00000000-0005-0000-0000-00002D190000}"/>
    <cellStyle name="20% - Accent3 26 4 2 4" xfId="23888" xr:uid="{00000000-0005-0000-0000-00002E190000}"/>
    <cellStyle name="20% - Accent3 26 4 2 5" xfId="28605" xr:uid="{00000000-0005-0000-0000-00002F190000}"/>
    <cellStyle name="20% - Accent3 26 4 2 6" xfId="33318" xr:uid="{00000000-0005-0000-0000-000030190000}"/>
    <cellStyle name="20% - Accent3 26 4 3" xfId="16021" xr:uid="{00000000-0005-0000-0000-000031190000}"/>
    <cellStyle name="20% - Accent3 26 4 3 2" xfId="20526" xr:uid="{00000000-0005-0000-0000-000032190000}"/>
    <cellStyle name="20% - Accent3 26 4 3 3" xfId="24958" xr:uid="{00000000-0005-0000-0000-000033190000}"/>
    <cellStyle name="20% - Accent3 26 4 3 4" xfId="29675" xr:uid="{00000000-0005-0000-0000-000034190000}"/>
    <cellStyle name="20% - Accent3 26 4 3 5" xfId="34388" xr:uid="{00000000-0005-0000-0000-000035190000}"/>
    <cellStyle name="20% - Accent3 26 4 4" xfId="18267" xr:uid="{00000000-0005-0000-0000-000036190000}"/>
    <cellStyle name="20% - Accent3 26 4 5" xfId="22742" xr:uid="{00000000-0005-0000-0000-000037190000}"/>
    <cellStyle name="20% - Accent3 26 4 6" xfId="27459" xr:uid="{00000000-0005-0000-0000-000038190000}"/>
    <cellStyle name="20% - Accent3 26 4 7" xfId="32172" xr:uid="{00000000-0005-0000-0000-000039190000}"/>
    <cellStyle name="20% - Accent3 26 5" xfId="11486" xr:uid="{00000000-0005-0000-0000-00003A190000}"/>
    <cellStyle name="20% - Accent3 26 5 2" xfId="16302" xr:uid="{00000000-0005-0000-0000-00003B190000}"/>
    <cellStyle name="20% - Accent3 26 5 2 2" xfId="20765" xr:uid="{00000000-0005-0000-0000-00003C190000}"/>
    <cellStyle name="20% - Accent3 26 5 2 3" xfId="25197" xr:uid="{00000000-0005-0000-0000-00003D190000}"/>
    <cellStyle name="20% - Accent3 26 5 2 4" xfId="29914" xr:uid="{00000000-0005-0000-0000-00003E190000}"/>
    <cellStyle name="20% - Accent3 26 5 2 5" xfId="34627" xr:uid="{00000000-0005-0000-0000-00003F190000}"/>
    <cellStyle name="20% - Accent3 26 5 3" xfId="18506" xr:uid="{00000000-0005-0000-0000-000040190000}"/>
    <cellStyle name="20% - Accent3 26 5 4" xfId="22981" xr:uid="{00000000-0005-0000-0000-000041190000}"/>
    <cellStyle name="20% - Accent3 26 5 5" xfId="27698" xr:uid="{00000000-0005-0000-0000-000042190000}"/>
    <cellStyle name="20% - Accent3 26 5 6" xfId="32411" xr:uid="{00000000-0005-0000-0000-000043190000}"/>
    <cellStyle name="20% - Accent3 26 6" xfId="11746" xr:uid="{00000000-0005-0000-0000-000044190000}"/>
    <cellStyle name="20% - Accent3 26 6 2" xfId="19780" xr:uid="{00000000-0005-0000-0000-000045190000}"/>
    <cellStyle name="20% - Accent3 26 6 3" xfId="24212" xr:uid="{00000000-0005-0000-0000-000046190000}"/>
    <cellStyle name="20% - Accent3 26 6 4" xfId="28929" xr:uid="{00000000-0005-0000-0000-000047190000}"/>
    <cellStyle name="20% - Accent3 26 6 5" xfId="33642" xr:uid="{00000000-0005-0000-0000-000048190000}"/>
    <cellStyle name="20% - Accent3 26 7" xfId="12008" xr:uid="{00000000-0005-0000-0000-000049190000}"/>
    <cellStyle name="20% - Accent3 26 7 2" xfId="26375" xr:uid="{00000000-0005-0000-0000-00004A190000}"/>
    <cellStyle name="20% - Accent3 26 7 3" xfId="31088" xr:uid="{00000000-0005-0000-0000-00004B190000}"/>
    <cellStyle name="20% - Accent3 26 7 4" xfId="35801" xr:uid="{00000000-0005-0000-0000-00004C190000}"/>
    <cellStyle name="20% - Accent3 26 8" xfId="12278" xr:uid="{00000000-0005-0000-0000-00004D190000}"/>
    <cellStyle name="20% - Accent3 26 8 2" xfId="36068" xr:uid="{00000000-0005-0000-0000-00004E190000}"/>
    <cellStyle name="20% - Accent3 26 9" xfId="12549" xr:uid="{00000000-0005-0000-0000-00004F190000}"/>
    <cellStyle name="20% - Accent3 26 9 2" xfId="36363" xr:uid="{00000000-0005-0000-0000-000050190000}"/>
    <cellStyle name="20% - Accent3 27" xfId="12292" xr:uid="{00000000-0005-0000-0000-000051190000}"/>
    <cellStyle name="20% - Accent3 27 10" xfId="26727" xr:uid="{00000000-0005-0000-0000-000052190000}"/>
    <cellStyle name="20% - Accent3 27 11" xfId="31440" xr:uid="{00000000-0005-0000-0000-000053190000}"/>
    <cellStyle name="20% - Accent3 27 2" xfId="12563" xr:uid="{00000000-0005-0000-0000-000054190000}"/>
    <cellStyle name="20% - Accent3 27 2 10" xfId="31736" xr:uid="{00000000-0005-0000-0000-000055190000}"/>
    <cellStyle name="20% - Accent3 27 2 2" xfId="13183" xr:uid="{00000000-0005-0000-0000-000056190000}"/>
    <cellStyle name="20% - Accent3 27 2 2 2" xfId="16774" xr:uid="{00000000-0005-0000-0000-000057190000}"/>
    <cellStyle name="20% - Accent3 27 2 2 2 2" xfId="21236" xr:uid="{00000000-0005-0000-0000-000058190000}"/>
    <cellStyle name="20% - Accent3 27 2 2 2 3" xfId="25668" xr:uid="{00000000-0005-0000-0000-000059190000}"/>
    <cellStyle name="20% - Accent3 27 2 2 2 4" xfId="30385" xr:uid="{00000000-0005-0000-0000-00005A190000}"/>
    <cellStyle name="20% - Accent3 27 2 2 2 5" xfId="35098" xr:uid="{00000000-0005-0000-0000-00005B190000}"/>
    <cellStyle name="20% - Accent3 27 2 2 3" xfId="18977" xr:uid="{00000000-0005-0000-0000-00005C190000}"/>
    <cellStyle name="20% - Accent3 27 2 2 4" xfId="23452" xr:uid="{00000000-0005-0000-0000-00005D190000}"/>
    <cellStyle name="20% - Accent3 27 2 2 5" xfId="28169" xr:uid="{00000000-0005-0000-0000-00005E190000}"/>
    <cellStyle name="20% - Accent3 27 2 2 6" xfId="32882" xr:uid="{00000000-0005-0000-0000-00005F190000}"/>
    <cellStyle name="20% - Accent3 27 2 3" xfId="13765" xr:uid="{00000000-0005-0000-0000-000060190000}"/>
    <cellStyle name="20% - Accent3 27 2 3 2" xfId="20090" xr:uid="{00000000-0005-0000-0000-000061190000}"/>
    <cellStyle name="20% - Accent3 27 2 3 3" xfId="24522" xr:uid="{00000000-0005-0000-0000-000062190000}"/>
    <cellStyle name="20% - Accent3 27 2 3 4" xfId="29239" xr:uid="{00000000-0005-0000-0000-000063190000}"/>
    <cellStyle name="20% - Accent3 27 2 3 5" xfId="33952" xr:uid="{00000000-0005-0000-0000-000064190000}"/>
    <cellStyle name="20% - Accent3 27 2 4" xfId="14371" xr:uid="{00000000-0005-0000-0000-000065190000}"/>
    <cellStyle name="20% - Accent3 27 2 5" xfId="14977" xr:uid="{00000000-0005-0000-0000-000066190000}"/>
    <cellStyle name="20% - Accent3 27 2 6" xfId="15583" xr:uid="{00000000-0005-0000-0000-000067190000}"/>
    <cellStyle name="20% - Accent3 27 2 7" xfId="17831" xr:uid="{00000000-0005-0000-0000-000068190000}"/>
    <cellStyle name="20% - Accent3 27 2 8" xfId="22306" xr:uid="{00000000-0005-0000-0000-000069190000}"/>
    <cellStyle name="20% - Accent3 27 2 9" xfId="27023" xr:uid="{00000000-0005-0000-0000-00006A190000}"/>
    <cellStyle name="20% - Accent3 27 3" xfId="12845" xr:uid="{00000000-0005-0000-0000-00006B190000}"/>
    <cellStyle name="20% - Accent3 27 3 2" xfId="17013" xr:uid="{00000000-0005-0000-0000-00006C190000}"/>
    <cellStyle name="20% - Accent3 27 3 2 2" xfId="21475" xr:uid="{00000000-0005-0000-0000-00006D190000}"/>
    <cellStyle name="20% - Accent3 27 3 2 2 2" xfId="25907" xr:uid="{00000000-0005-0000-0000-00006E190000}"/>
    <cellStyle name="20% - Accent3 27 3 2 2 3" xfId="30624" xr:uid="{00000000-0005-0000-0000-00006F190000}"/>
    <cellStyle name="20% - Accent3 27 3 2 2 4" xfId="35337" xr:uid="{00000000-0005-0000-0000-000070190000}"/>
    <cellStyle name="20% - Accent3 27 3 2 3" xfId="19216" xr:uid="{00000000-0005-0000-0000-000071190000}"/>
    <cellStyle name="20% - Accent3 27 3 2 4" xfId="23691" xr:uid="{00000000-0005-0000-0000-000072190000}"/>
    <cellStyle name="20% - Accent3 27 3 2 5" xfId="28408" xr:uid="{00000000-0005-0000-0000-000073190000}"/>
    <cellStyle name="20% - Accent3 27 3 2 6" xfId="33121" xr:uid="{00000000-0005-0000-0000-000074190000}"/>
    <cellStyle name="20% - Accent3 27 3 3" xfId="15823" xr:uid="{00000000-0005-0000-0000-000075190000}"/>
    <cellStyle name="20% - Accent3 27 3 3 2" xfId="20329" xr:uid="{00000000-0005-0000-0000-000076190000}"/>
    <cellStyle name="20% - Accent3 27 3 3 3" xfId="24761" xr:uid="{00000000-0005-0000-0000-000077190000}"/>
    <cellStyle name="20% - Accent3 27 3 3 4" xfId="29478" xr:uid="{00000000-0005-0000-0000-000078190000}"/>
    <cellStyle name="20% - Accent3 27 3 3 5" xfId="34191" xr:uid="{00000000-0005-0000-0000-000079190000}"/>
    <cellStyle name="20% - Accent3 27 3 4" xfId="18070" xr:uid="{00000000-0005-0000-0000-00007A190000}"/>
    <cellStyle name="20% - Accent3 27 3 5" xfId="22545" xr:uid="{00000000-0005-0000-0000-00007B190000}"/>
    <cellStyle name="20% - Accent3 27 3 6" xfId="27262" xr:uid="{00000000-0005-0000-0000-00007C190000}"/>
    <cellStyle name="20% - Accent3 27 3 7" xfId="31975" xr:uid="{00000000-0005-0000-0000-00007D190000}"/>
    <cellStyle name="20% - Accent3 27 4" xfId="13468" xr:uid="{00000000-0005-0000-0000-00007E190000}"/>
    <cellStyle name="20% - Accent3 27 4 2" xfId="17225" xr:uid="{00000000-0005-0000-0000-00007F190000}"/>
    <cellStyle name="20% - Accent3 27 4 2 2" xfId="21686" xr:uid="{00000000-0005-0000-0000-000080190000}"/>
    <cellStyle name="20% - Accent3 27 4 2 2 2" xfId="26118" xr:uid="{00000000-0005-0000-0000-000081190000}"/>
    <cellStyle name="20% - Accent3 27 4 2 2 3" xfId="30835" xr:uid="{00000000-0005-0000-0000-000082190000}"/>
    <cellStyle name="20% - Accent3 27 4 2 2 4" xfId="35548" xr:uid="{00000000-0005-0000-0000-000083190000}"/>
    <cellStyle name="20% - Accent3 27 4 2 3" xfId="19427" xr:uid="{00000000-0005-0000-0000-000084190000}"/>
    <cellStyle name="20% - Accent3 27 4 2 4" xfId="23902" xr:uid="{00000000-0005-0000-0000-000085190000}"/>
    <cellStyle name="20% - Accent3 27 4 2 5" xfId="28619" xr:uid="{00000000-0005-0000-0000-000086190000}"/>
    <cellStyle name="20% - Accent3 27 4 2 6" xfId="33332" xr:uid="{00000000-0005-0000-0000-000087190000}"/>
    <cellStyle name="20% - Accent3 27 4 3" xfId="16035" xr:uid="{00000000-0005-0000-0000-000088190000}"/>
    <cellStyle name="20% - Accent3 27 4 3 2" xfId="20540" xr:uid="{00000000-0005-0000-0000-000089190000}"/>
    <cellStyle name="20% - Accent3 27 4 3 3" xfId="24972" xr:uid="{00000000-0005-0000-0000-00008A190000}"/>
    <cellStyle name="20% - Accent3 27 4 3 4" xfId="29689" xr:uid="{00000000-0005-0000-0000-00008B190000}"/>
    <cellStyle name="20% - Accent3 27 4 3 5" xfId="34402" xr:uid="{00000000-0005-0000-0000-00008C190000}"/>
    <cellStyle name="20% - Accent3 27 4 4" xfId="18281" xr:uid="{00000000-0005-0000-0000-00008D190000}"/>
    <cellStyle name="20% - Accent3 27 4 5" xfId="22756" xr:uid="{00000000-0005-0000-0000-00008E190000}"/>
    <cellStyle name="20% - Accent3 27 4 6" xfId="27473" xr:uid="{00000000-0005-0000-0000-00008F190000}"/>
    <cellStyle name="20% - Accent3 27 4 7" xfId="32186" xr:uid="{00000000-0005-0000-0000-000090190000}"/>
    <cellStyle name="20% - Accent3 27 5" xfId="14075" xr:uid="{00000000-0005-0000-0000-000091190000}"/>
    <cellStyle name="20% - Accent3 27 5 2" xfId="16317" xr:uid="{00000000-0005-0000-0000-000092190000}"/>
    <cellStyle name="20% - Accent3 27 5 2 2" xfId="20779" xr:uid="{00000000-0005-0000-0000-000093190000}"/>
    <cellStyle name="20% - Accent3 27 5 2 3" xfId="25211" xr:uid="{00000000-0005-0000-0000-000094190000}"/>
    <cellStyle name="20% - Accent3 27 5 2 4" xfId="29928" xr:uid="{00000000-0005-0000-0000-000095190000}"/>
    <cellStyle name="20% - Accent3 27 5 2 5" xfId="34641" xr:uid="{00000000-0005-0000-0000-000096190000}"/>
    <cellStyle name="20% - Accent3 27 5 3" xfId="18520" xr:uid="{00000000-0005-0000-0000-000097190000}"/>
    <cellStyle name="20% - Accent3 27 5 4" xfId="22995" xr:uid="{00000000-0005-0000-0000-000098190000}"/>
    <cellStyle name="20% - Accent3 27 5 5" xfId="27712" xr:uid="{00000000-0005-0000-0000-000099190000}"/>
    <cellStyle name="20% - Accent3 27 5 6" xfId="32425" xr:uid="{00000000-0005-0000-0000-00009A190000}"/>
    <cellStyle name="20% - Accent3 27 6" xfId="14681" xr:uid="{00000000-0005-0000-0000-00009B190000}"/>
    <cellStyle name="20% - Accent3 27 6 2" xfId="19794" xr:uid="{00000000-0005-0000-0000-00009C190000}"/>
    <cellStyle name="20% - Accent3 27 6 3" xfId="24226" xr:uid="{00000000-0005-0000-0000-00009D190000}"/>
    <cellStyle name="20% - Accent3 27 6 4" xfId="28943" xr:uid="{00000000-0005-0000-0000-00009E190000}"/>
    <cellStyle name="20% - Accent3 27 6 5" xfId="33656" xr:uid="{00000000-0005-0000-0000-00009F190000}"/>
    <cellStyle name="20% - Accent3 27 7" xfId="15287" xr:uid="{00000000-0005-0000-0000-0000A0190000}"/>
    <cellStyle name="20% - Accent3 27 7 2" xfId="26389" xr:uid="{00000000-0005-0000-0000-0000A1190000}"/>
    <cellStyle name="20% - Accent3 27 7 3" xfId="31102" xr:uid="{00000000-0005-0000-0000-0000A2190000}"/>
    <cellStyle name="20% - Accent3 27 7 4" xfId="35815" xr:uid="{00000000-0005-0000-0000-0000A3190000}"/>
    <cellStyle name="20% - Accent3 27 8" xfId="17535" xr:uid="{00000000-0005-0000-0000-0000A4190000}"/>
    <cellStyle name="20% - Accent3 27 8 2" xfId="36082" xr:uid="{00000000-0005-0000-0000-0000A5190000}"/>
    <cellStyle name="20% - Accent3 27 9" xfId="22010" xr:uid="{00000000-0005-0000-0000-0000A6190000}"/>
    <cellStyle name="20% - Accent3 27 9 2" xfId="36377" xr:uid="{00000000-0005-0000-0000-0000A7190000}"/>
    <cellStyle name="20% - Accent3 28" xfId="12577" xr:uid="{00000000-0005-0000-0000-0000A8190000}"/>
    <cellStyle name="20% - Accent3 28 10" xfId="26741" xr:uid="{00000000-0005-0000-0000-0000A9190000}"/>
    <cellStyle name="20% - Accent3 28 11" xfId="31454" xr:uid="{00000000-0005-0000-0000-0000AA190000}"/>
    <cellStyle name="20% - Accent3 28 2" xfId="13200" xr:uid="{00000000-0005-0000-0000-0000AB190000}"/>
    <cellStyle name="20% - Accent3 28 2 2" xfId="13779" xr:uid="{00000000-0005-0000-0000-0000AC190000}"/>
    <cellStyle name="20% - Accent3 28 2 2 2" xfId="16788" xr:uid="{00000000-0005-0000-0000-0000AD190000}"/>
    <cellStyle name="20% - Accent3 28 2 2 2 2" xfId="21250" xr:uid="{00000000-0005-0000-0000-0000AE190000}"/>
    <cellStyle name="20% - Accent3 28 2 2 2 3" xfId="25682" xr:uid="{00000000-0005-0000-0000-0000AF190000}"/>
    <cellStyle name="20% - Accent3 28 2 2 2 4" xfId="30399" xr:uid="{00000000-0005-0000-0000-0000B0190000}"/>
    <cellStyle name="20% - Accent3 28 2 2 2 5" xfId="35112" xr:uid="{00000000-0005-0000-0000-0000B1190000}"/>
    <cellStyle name="20% - Accent3 28 2 2 3" xfId="18991" xr:uid="{00000000-0005-0000-0000-0000B2190000}"/>
    <cellStyle name="20% - Accent3 28 2 2 4" xfId="23466" xr:uid="{00000000-0005-0000-0000-0000B3190000}"/>
    <cellStyle name="20% - Accent3 28 2 2 5" xfId="28183" xr:uid="{00000000-0005-0000-0000-0000B4190000}"/>
    <cellStyle name="20% - Accent3 28 2 2 6" xfId="32896" xr:uid="{00000000-0005-0000-0000-0000B5190000}"/>
    <cellStyle name="20% - Accent3 28 2 3" xfId="14385" xr:uid="{00000000-0005-0000-0000-0000B6190000}"/>
    <cellStyle name="20% - Accent3 28 2 3 2" xfId="20104" xr:uid="{00000000-0005-0000-0000-0000B7190000}"/>
    <cellStyle name="20% - Accent3 28 2 3 3" xfId="24536" xr:uid="{00000000-0005-0000-0000-0000B8190000}"/>
    <cellStyle name="20% - Accent3 28 2 3 4" xfId="29253" xr:uid="{00000000-0005-0000-0000-0000B9190000}"/>
    <cellStyle name="20% - Accent3 28 2 3 5" xfId="33966" xr:uid="{00000000-0005-0000-0000-0000BA190000}"/>
    <cellStyle name="20% - Accent3 28 2 4" xfId="14991" xr:uid="{00000000-0005-0000-0000-0000BB190000}"/>
    <cellStyle name="20% - Accent3 28 2 5" xfId="15597" xr:uid="{00000000-0005-0000-0000-0000BC190000}"/>
    <cellStyle name="20% - Accent3 28 2 6" xfId="17845" xr:uid="{00000000-0005-0000-0000-0000BD190000}"/>
    <cellStyle name="20% - Accent3 28 2 7" xfId="22320" xr:uid="{00000000-0005-0000-0000-0000BE190000}"/>
    <cellStyle name="20% - Accent3 28 2 8" xfId="27037" xr:uid="{00000000-0005-0000-0000-0000BF190000}"/>
    <cellStyle name="20% - Accent3 28 2 9" xfId="31750" xr:uid="{00000000-0005-0000-0000-0000C0190000}"/>
    <cellStyle name="20% - Accent3 28 3" xfId="12859" xr:uid="{00000000-0005-0000-0000-0000C1190000}"/>
    <cellStyle name="20% - Accent3 28 3 2" xfId="17027" xr:uid="{00000000-0005-0000-0000-0000C2190000}"/>
    <cellStyle name="20% - Accent3 28 3 2 2" xfId="21489" xr:uid="{00000000-0005-0000-0000-0000C3190000}"/>
    <cellStyle name="20% - Accent3 28 3 2 2 2" xfId="25921" xr:uid="{00000000-0005-0000-0000-0000C4190000}"/>
    <cellStyle name="20% - Accent3 28 3 2 2 3" xfId="30638" xr:uid="{00000000-0005-0000-0000-0000C5190000}"/>
    <cellStyle name="20% - Accent3 28 3 2 2 4" xfId="35351" xr:uid="{00000000-0005-0000-0000-0000C6190000}"/>
    <cellStyle name="20% - Accent3 28 3 2 3" xfId="19230" xr:uid="{00000000-0005-0000-0000-0000C7190000}"/>
    <cellStyle name="20% - Accent3 28 3 2 4" xfId="23705" xr:uid="{00000000-0005-0000-0000-0000C8190000}"/>
    <cellStyle name="20% - Accent3 28 3 2 5" xfId="28422" xr:uid="{00000000-0005-0000-0000-0000C9190000}"/>
    <cellStyle name="20% - Accent3 28 3 2 6" xfId="33135" xr:uid="{00000000-0005-0000-0000-0000CA190000}"/>
    <cellStyle name="20% - Accent3 28 3 3" xfId="15837" xr:uid="{00000000-0005-0000-0000-0000CB190000}"/>
    <cellStyle name="20% - Accent3 28 3 3 2" xfId="20343" xr:uid="{00000000-0005-0000-0000-0000CC190000}"/>
    <cellStyle name="20% - Accent3 28 3 3 3" xfId="24775" xr:uid="{00000000-0005-0000-0000-0000CD190000}"/>
    <cellStyle name="20% - Accent3 28 3 3 4" xfId="29492" xr:uid="{00000000-0005-0000-0000-0000CE190000}"/>
    <cellStyle name="20% - Accent3 28 3 3 5" xfId="34205" xr:uid="{00000000-0005-0000-0000-0000CF190000}"/>
    <cellStyle name="20% - Accent3 28 3 4" xfId="18084" xr:uid="{00000000-0005-0000-0000-0000D0190000}"/>
    <cellStyle name="20% - Accent3 28 3 5" xfId="22559" xr:uid="{00000000-0005-0000-0000-0000D1190000}"/>
    <cellStyle name="20% - Accent3 28 3 6" xfId="27276" xr:uid="{00000000-0005-0000-0000-0000D2190000}"/>
    <cellStyle name="20% - Accent3 28 3 7" xfId="31989" xr:uid="{00000000-0005-0000-0000-0000D3190000}"/>
    <cellStyle name="20% - Accent3 28 4" xfId="13482" xr:uid="{00000000-0005-0000-0000-0000D4190000}"/>
    <cellStyle name="20% - Accent3 28 4 2" xfId="17239" xr:uid="{00000000-0005-0000-0000-0000D5190000}"/>
    <cellStyle name="20% - Accent3 28 4 2 2" xfId="21700" xr:uid="{00000000-0005-0000-0000-0000D6190000}"/>
    <cellStyle name="20% - Accent3 28 4 2 2 2" xfId="26132" xr:uid="{00000000-0005-0000-0000-0000D7190000}"/>
    <cellStyle name="20% - Accent3 28 4 2 2 3" xfId="30849" xr:uid="{00000000-0005-0000-0000-0000D8190000}"/>
    <cellStyle name="20% - Accent3 28 4 2 2 4" xfId="35562" xr:uid="{00000000-0005-0000-0000-0000D9190000}"/>
    <cellStyle name="20% - Accent3 28 4 2 3" xfId="19441" xr:uid="{00000000-0005-0000-0000-0000DA190000}"/>
    <cellStyle name="20% - Accent3 28 4 2 4" xfId="23916" xr:uid="{00000000-0005-0000-0000-0000DB190000}"/>
    <cellStyle name="20% - Accent3 28 4 2 5" xfId="28633" xr:uid="{00000000-0005-0000-0000-0000DC190000}"/>
    <cellStyle name="20% - Accent3 28 4 2 6" xfId="33346" xr:uid="{00000000-0005-0000-0000-0000DD190000}"/>
    <cellStyle name="20% - Accent3 28 4 3" xfId="16049" xr:uid="{00000000-0005-0000-0000-0000DE190000}"/>
    <cellStyle name="20% - Accent3 28 4 3 2" xfId="20554" xr:uid="{00000000-0005-0000-0000-0000DF190000}"/>
    <cellStyle name="20% - Accent3 28 4 3 3" xfId="24986" xr:uid="{00000000-0005-0000-0000-0000E0190000}"/>
    <cellStyle name="20% - Accent3 28 4 3 4" xfId="29703" xr:uid="{00000000-0005-0000-0000-0000E1190000}"/>
    <cellStyle name="20% - Accent3 28 4 3 5" xfId="34416" xr:uid="{00000000-0005-0000-0000-0000E2190000}"/>
    <cellStyle name="20% - Accent3 28 4 4" xfId="18295" xr:uid="{00000000-0005-0000-0000-0000E3190000}"/>
    <cellStyle name="20% - Accent3 28 4 5" xfId="22770" xr:uid="{00000000-0005-0000-0000-0000E4190000}"/>
    <cellStyle name="20% - Accent3 28 4 6" xfId="27487" xr:uid="{00000000-0005-0000-0000-0000E5190000}"/>
    <cellStyle name="20% - Accent3 28 4 7" xfId="32200" xr:uid="{00000000-0005-0000-0000-0000E6190000}"/>
    <cellStyle name="20% - Accent3 28 5" xfId="14089" xr:uid="{00000000-0005-0000-0000-0000E7190000}"/>
    <cellStyle name="20% - Accent3 28 5 2" xfId="16331" xr:uid="{00000000-0005-0000-0000-0000E8190000}"/>
    <cellStyle name="20% - Accent3 28 5 2 2" xfId="20793" xr:uid="{00000000-0005-0000-0000-0000E9190000}"/>
    <cellStyle name="20% - Accent3 28 5 2 3" xfId="25225" xr:uid="{00000000-0005-0000-0000-0000EA190000}"/>
    <cellStyle name="20% - Accent3 28 5 2 4" xfId="29942" xr:uid="{00000000-0005-0000-0000-0000EB190000}"/>
    <cellStyle name="20% - Accent3 28 5 2 5" xfId="34655" xr:uid="{00000000-0005-0000-0000-0000EC190000}"/>
    <cellStyle name="20% - Accent3 28 5 3" xfId="18534" xr:uid="{00000000-0005-0000-0000-0000ED190000}"/>
    <cellStyle name="20% - Accent3 28 5 4" xfId="23009" xr:uid="{00000000-0005-0000-0000-0000EE190000}"/>
    <cellStyle name="20% - Accent3 28 5 5" xfId="27726" xr:uid="{00000000-0005-0000-0000-0000EF190000}"/>
    <cellStyle name="20% - Accent3 28 5 6" xfId="32439" xr:uid="{00000000-0005-0000-0000-0000F0190000}"/>
    <cellStyle name="20% - Accent3 28 6" xfId="14695" xr:uid="{00000000-0005-0000-0000-0000F1190000}"/>
    <cellStyle name="20% - Accent3 28 6 2" xfId="19808" xr:uid="{00000000-0005-0000-0000-0000F2190000}"/>
    <cellStyle name="20% - Accent3 28 6 3" xfId="24240" xr:uid="{00000000-0005-0000-0000-0000F3190000}"/>
    <cellStyle name="20% - Accent3 28 6 4" xfId="28957" xr:uid="{00000000-0005-0000-0000-0000F4190000}"/>
    <cellStyle name="20% - Accent3 28 6 5" xfId="33670" xr:uid="{00000000-0005-0000-0000-0000F5190000}"/>
    <cellStyle name="20% - Accent3 28 7" xfId="15301" xr:uid="{00000000-0005-0000-0000-0000F6190000}"/>
    <cellStyle name="20% - Accent3 28 7 2" xfId="26403" xr:uid="{00000000-0005-0000-0000-0000F7190000}"/>
    <cellStyle name="20% - Accent3 28 7 3" xfId="31116" xr:uid="{00000000-0005-0000-0000-0000F8190000}"/>
    <cellStyle name="20% - Accent3 28 7 4" xfId="35829" xr:uid="{00000000-0005-0000-0000-0000F9190000}"/>
    <cellStyle name="20% - Accent3 28 8" xfId="17549" xr:uid="{00000000-0005-0000-0000-0000FA190000}"/>
    <cellStyle name="20% - Accent3 28 8 2" xfId="36096" xr:uid="{00000000-0005-0000-0000-0000FB190000}"/>
    <cellStyle name="20% - Accent3 28 9" xfId="22024" xr:uid="{00000000-0005-0000-0000-0000FC190000}"/>
    <cellStyle name="20% - Accent3 28 9 2" xfId="36391" xr:uid="{00000000-0005-0000-0000-0000FD190000}"/>
    <cellStyle name="20% - Accent3 29" xfId="12884" xr:uid="{00000000-0005-0000-0000-0000FE190000}"/>
    <cellStyle name="20% - Accent3 29 2" xfId="16063" xr:uid="{00000000-0005-0000-0000-0000FF190000}"/>
    <cellStyle name="20% - Accent3 29 2 2" xfId="17253" xr:uid="{00000000-0005-0000-0000-0000001A0000}"/>
    <cellStyle name="20% - Accent3 29 2 2 2" xfId="21714" xr:uid="{00000000-0005-0000-0000-0000011A0000}"/>
    <cellStyle name="20% - Accent3 29 2 2 2 2" xfId="26146" xr:uid="{00000000-0005-0000-0000-0000021A0000}"/>
    <cellStyle name="20% - Accent3 29 2 2 2 3" xfId="30863" xr:uid="{00000000-0005-0000-0000-0000031A0000}"/>
    <cellStyle name="20% - Accent3 29 2 2 2 4" xfId="35576" xr:uid="{00000000-0005-0000-0000-0000041A0000}"/>
    <cellStyle name="20% - Accent3 29 2 2 3" xfId="19455" xr:uid="{00000000-0005-0000-0000-0000051A0000}"/>
    <cellStyle name="20% - Accent3 29 2 2 4" xfId="23930" xr:uid="{00000000-0005-0000-0000-0000061A0000}"/>
    <cellStyle name="20% - Accent3 29 2 2 5" xfId="28647" xr:uid="{00000000-0005-0000-0000-0000071A0000}"/>
    <cellStyle name="20% - Accent3 29 2 2 6" xfId="33360" xr:uid="{00000000-0005-0000-0000-0000081A0000}"/>
    <cellStyle name="20% - Accent3 29 2 3" xfId="20568" xr:uid="{00000000-0005-0000-0000-0000091A0000}"/>
    <cellStyle name="20% - Accent3 29 2 3 2" xfId="25000" xr:uid="{00000000-0005-0000-0000-00000A1A0000}"/>
    <cellStyle name="20% - Accent3 29 2 3 3" xfId="29717" xr:uid="{00000000-0005-0000-0000-00000B1A0000}"/>
    <cellStyle name="20% - Accent3 29 2 3 4" xfId="34430" xr:uid="{00000000-0005-0000-0000-00000C1A0000}"/>
    <cellStyle name="20% - Accent3 29 2 4" xfId="18309" xr:uid="{00000000-0005-0000-0000-00000D1A0000}"/>
    <cellStyle name="20% - Accent3 29 2 5" xfId="22784" xr:uid="{00000000-0005-0000-0000-00000E1A0000}"/>
    <cellStyle name="20% - Accent3 29 2 6" xfId="27501" xr:uid="{00000000-0005-0000-0000-00000F1A0000}"/>
    <cellStyle name="20% - Accent3 29 2 7" xfId="32214" xr:uid="{00000000-0005-0000-0000-0000101A0000}"/>
    <cellStyle name="20% - Accent3 29 3" xfId="16345" xr:uid="{00000000-0005-0000-0000-0000111A0000}"/>
    <cellStyle name="20% - Accent3 29 3 2" xfId="20807" xr:uid="{00000000-0005-0000-0000-0000121A0000}"/>
    <cellStyle name="20% - Accent3 29 3 2 2" xfId="25239" xr:uid="{00000000-0005-0000-0000-0000131A0000}"/>
    <cellStyle name="20% - Accent3 29 3 2 3" xfId="29956" xr:uid="{00000000-0005-0000-0000-0000141A0000}"/>
    <cellStyle name="20% - Accent3 29 3 2 4" xfId="34669" xr:uid="{00000000-0005-0000-0000-0000151A0000}"/>
    <cellStyle name="20% - Accent3 29 3 3" xfId="18548" xr:uid="{00000000-0005-0000-0000-0000161A0000}"/>
    <cellStyle name="20% - Accent3 29 3 4" xfId="23023" xr:uid="{00000000-0005-0000-0000-0000171A0000}"/>
    <cellStyle name="20% - Accent3 29 3 5" xfId="27740" xr:uid="{00000000-0005-0000-0000-0000181A0000}"/>
    <cellStyle name="20% - Accent3 29 3 6" xfId="32453" xr:uid="{00000000-0005-0000-0000-0000191A0000}"/>
    <cellStyle name="20% - Accent3 29 4" xfId="26417" xr:uid="{00000000-0005-0000-0000-00001A1A0000}"/>
    <cellStyle name="20% - Accent3 29 4 2" xfId="31130" xr:uid="{00000000-0005-0000-0000-00001B1A0000}"/>
    <cellStyle name="20% - Accent3 29 4 3" xfId="35843" xr:uid="{00000000-0005-0000-0000-00001C1A0000}"/>
    <cellStyle name="20% - Accent3 29 5" xfId="36110" xr:uid="{00000000-0005-0000-0000-00001D1A0000}"/>
    <cellStyle name="20% - Accent3 29 6" xfId="36405" xr:uid="{00000000-0005-0000-0000-00001E1A0000}"/>
    <cellStyle name="20% - Accent3 3" xfId="97" xr:uid="{00000000-0005-0000-0000-00001F1A0000}"/>
    <cellStyle name="20% - Accent3 3 10" xfId="928" xr:uid="{00000000-0005-0000-0000-0000201A0000}"/>
    <cellStyle name="20% - Accent3 3 10 2" xfId="36208" xr:uid="{00000000-0005-0000-0000-0000211A0000}"/>
    <cellStyle name="20% - Accent3 3 11" xfId="1000" xr:uid="{00000000-0005-0000-0000-0000221A0000}"/>
    <cellStyle name="20% - Accent3 3 12" xfId="1072" xr:uid="{00000000-0005-0000-0000-0000231A0000}"/>
    <cellStyle name="20% - Accent3 3 13" xfId="1144" xr:uid="{00000000-0005-0000-0000-0000241A0000}"/>
    <cellStyle name="20% - Accent3 3 14" xfId="1216" xr:uid="{00000000-0005-0000-0000-0000251A0000}"/>
    <cellStyle name="20% - Accent3 3 15" xfId="1288" xr:uid="{00000000-0005-0000-0000-0000261A0000}"/>
    <cellStyle name="20% - Accent3 3 16" xfId="1360" xr:uid="{00000000-0005-0000-0000-0000271A0000}"/>
    <cellStyle name="20% - Accent3 3 17" xfId="1435" xr:uid="{00000000-0005-0000-0000-0000281A0000}"/>
    <cellStyle name="20% - Accent3 3 18" xfId="1509" xr:uid="{00000000-0005-0000-0000-0000291A0000}"/>
    <cellStyle name="20% - Accent3 3 19" xfId="1584" xr:uid="{00000000-0005-0000-0000-00002A1A0000}"/>
    <cellStyle name="20% - Accent3 3 2" xfId="125" xr:uid="{00000000-0005-0000-0000-00002B1A0000}"/>
    <cellStyle name="20% - Accent3 3 2 2" xfId="8874" xr:uid="{00000000-0005-0000-0000-00002C1A0000}"/>
    <cellStyle name="20% - Accent3 3 20" xfId="1658" xr:uid="{00000000-0005-0000-0000-00002D1A0000}"/>
    <cellStyle name="20% - Accent3 3 21" xfId="1732" xr:uid="{00000000-0005-0000-0000-00002E1A0000}"/>
    <cellStyle name="20% - Accent3 3 22" xfId="1806" xr:uid="{00000000-0005-0000-0000-00002F1A0000}"/>
    <cellStyle name="20% - Accent3 3 23" xfId="1881" xr:uid="{00000000-0005-0000-0000-0000301A0000}"/>
    <cellStyle name="20% - Accent3 3 24" xfId="1955" xr:uid="{00000000-0005-0000-0000-0000311A0000}"/>
    <cellStyle name="20% - Accent3 3 25" xfId="2029" xr:uid="{00000000-0005-0000-0000-0000321A0000}"/>
    <cellStyle name="20% - Accent3 3 26" xfId="2103" xr:uid="{00000000-0005-0000-0000-0000331A0000}"/>
    <cellStyle name="20% - Accent3 3 27" xfId="2177" xr:uid="{00000000-0005-0000-0000-0000341A0000}"/>
    <cellStyle name="20% - Accent3 3 28" xfId="2251" xr:uid="{00000000-0005-0000-0000-0000351A0000}"/>
    <cellStyle name="20% - Accent3 3 29" xfId="2325" xr:uid="{00000000-0005-0000-0000-0000361A0000}"/>
    <cellStyle name="20% - Accent3 3 3" xfId="153" xr:uid="{00000000-0005-0000-0000-0000371A0000}"/>
    <cellStyle name="20% - Accent3 3 3 2" xfId="10169" xr:uid="{00000000-0005-0000-0000-0000381A0000}"/>
    <cellStyle name="20% - Accent3 3 30" xfId="2399" xr:uid="{00000000-0005-0000-0000-0000391A0000}"/>
    <cellStyle name="20% - Accent3 3 31" xfId="2473" xr:uid="{00000000-0005-0000-0000-00003A1A0000}"/>
    <cellStyle name="20% - Accent3 3 32" xfId="2547" xr:uid="{00000000-0005-0000-0000-00003B1A0000}"/>
    <cellStyle name="20% - Accent3 3 33" xfId="2635" xr:uid="{00000000-0005-0000-0000-00003C1A0000}"/>
    <cellStyle name="20% - Accent3 3 34" xfId="2723" xr:uid="{00000000-0005-0000-0000-00003D1A0000}"/>
    <cellStyle name="20% - Accent3 3 35" xfId="2811" xr:uid="{00000000-0005-0000-0000-00003E1A0000}"/>
    <cellStyle name="20% - Accent3 3 36" xfId="2899" xr:uid="{00000000-0005-0000-0000-00003F1A0000}"/>
    <cellStyle name="20% - Accent3 3 37" xfId="2987" xr:uid="{00000000-0005-0000-0000-0000401A0000}"/>
    <cellStyle name="20% - Accent3 3 38" xfId="3075" xr:uid="{00000000-0005-0000-0000-0000411A0000}"/>
    <cellStyle name="20% - Accent3 3 39" xfId="3163" xr:uid="{00000000-0005-0000-0000-0000421A0000}"/>
    <cellStyle name="20% - Accent3 3 4" xfId="195" xr:uid="{00000000-0005-0000-0000-0000431A0000}"/>
    <cellStyle name="20% - Accent3 3 4 10" xfId="12394" xr:uid="{00000000-0005-0000-0000-0000441A0000}"/>
    <cellStyle name="20% - Accent3 3 4 11" xfId="12676" xr:uid="{00000000-0005-0000-0000-0000451A0000}"/>
    <cellStyle name="20% - Accent3 3 4 12" xfId="13299" xr:uid="{00000000-0005-0000-0000-0000461A0000}"/>
    <cellStyle name="20% - Accent3 3 4 13" xfId="13906" xr:uid="{00000000-0005-0000-0000-0000471A0000}"/>
    <cellStyle name="20% - Accent3 3 4 14" xfId="14512" xr:uid="{00000000-0005-0000-0000-0000481A0000}"/>
    <cellStyle name="20% - Accent3 3 4 15" xfId="15118" xr:uid="{00000000-0005-0000-0000-0000491A0000}"/>
    <cellStyle name="20% - Accent3 3 4 16" xfId="17366" xr:uid="{00000000-0005-0000-0000-00004A1A0000}"/>
    <cellStyle name="20% - Accent3 3 4 17" xfId="21841" xr:uid="{00000000-0005-0000-0000-00004B1A0000}"/>
    <cellStyle name="20% - Accent3 3 4 18" xfId="26558" xr:uid="{00000000-0005-0000-0000-00004C1A0000}"/>
    <cellStyle name="20% - Accent3 3 4 19" xfId="31271" xr:uid="{00000000-0005-0000-0000-00004D1A0000}"/>
    <cellStyle name="20% - Accent3 3 4 2" xfId="10061" xr:uid="{00000000-0005-0000-0000-00004E1A0000}"/>
    <cellStyle name="20% - Accent3 3 4 2 10" xfId="31567" xr:uid="{00000000-0005-0000-0000-00004F1A0000}"/>
    <cellStyle name="20% - Accent3 3 4 2 2" xfId="13014" xr:uid="{00000000-0005-0000-0000-0000501A0000}"/>
    <cellStyle name="20% - Accent3 3 4 2 2 2" xfId="16605" xr:uid="{00000000-0005-0000-0000-0000511A0000}"/>
    <cellStyle name="20% - Accent3 3 4 2 2 2 2" xfId="21067" xr:uid="{00000000-0005-0000-0000-0000521A0000}"/>
    <cellStyle name="20% - Accent3 3 4 2 2 2 3" xfId="25499" xr:uid="{00000000-0005-0000-0000-0000531A0000}"/>
    <cellStyle name="20% - Accent3 3 4 2 2 2 4" xfId="30216" xr:uid="{00000000-0005-0000-0000-0000541A0000}"/>
    <cellStyle name="20% - Accent3 3 4 2 2 2 5" xfId="34929" xr:uid="{00000000-0005-0000-0000-0000551A0000}"/>
    <cellStyle name="20% - Accent3 3 4 2 2 3" xfId="18808" xr:uid="{00000000-0005-0000-0000-0000561A0000}"/>
    <cellStyle name="20% - Accent3 3 4 2 2 4" xfId="23283" xr:uid="{00000000-0005-0000-0000-0000571A0000}"/>
    <cellStyle name="20% - Accent3 3 4 2 2 5" xfId="28000" xr:uid="{00000000-0005-0000-0000-0000581A0000}"/>
    <cellStyle name="20% - Accent3 3 4 2 2 6" xfId="32713" xr:uid="{00000000-0005-0000-0000-0000591A0000}"/>
    <cellStyle name="20% - Accent3 3 4 2 3" xfId="13596" xr:uid="{00000000-0005-0000-0000-00005A1A0000}"/>
    <cellStyle name="20% - Accent3 3 4 2 3 2" xfId="19921" xr:uid="{00000000-0005-0000-0000-00005B1A0000}"/>
    <cellStyle name="20% - Accent3 3 4 2 3 3" xfId="24353" xr:uid="{00000000-0005-0000-0000-00005C1A0000}"/>
    <cellStyle name="20% - Accent3 3 4 2 3 4" xfId="29070" xr:uid="{00000000-0005-0000-0000-00005D1A0000}"/>
    <cellStyle name="20% - Accent3 3 4 2 3 5" xfId="33783" xr:uid="{00000000-0005-0000-0000-00005E1A0000}"/>
    <cellStyle name="20% - Accent3 3 4 2 4" xfId="14202" xr:uid="{00000000-0005-0000-0000-00005F1A0000}"/>
    <cellStyle name="20% - Accent3 3 4 2 5" xfId="14808" xr:uid="{00000000-0005-0000-0000-0000601A0000}"/>
    <cellStyle name="20% - Accent3 3 4 2 6" xfId="15414" xr:uid="{00000000-0005-0000-0000-0000611A0000}"/>
    <cellStyle name="20% - Accent3 3 4 2 7" xfId="17662" xr:uid="{00000000-0005-0000-0000-0000621A0000}"/>
    <cellStyle name="20% - Accent3 3 4 2 8" xfId="22137" xr:uid="{00000000-0005-0000-0000-0000631A0000}"/>
    <cellStyle name="20% - Accent3 3 4 2 9" xfId="26854" xr:uid="{00000000-0005-0000-0000-0000641A0000}"/>
    <cellStyle name="20% - Accent3 3 4 3" xfId="10565" xr:uid="{00000000-0005-0000-0000-0000651A0000}"/>
    <cellStyle name="20% - Accent3 3 4 3 2" xfId="16387" xr:uid="{00000000-0005-0000-0000-0000661A0000}"/>
    <cellStyle name="20% - Accent3 3 4 3 2 2" xfId="20849" xr:uid="{00000000-0005-0000-0000-0000671A0000}"/>
    <cellStyle name="20% - Accent3 3 4 3 2 3" xfId="25281" xr:uid="{00000000-0005-0000-0000-0000681A0000}"/>
    <cellStyle name="20% - Accent3 3 4 3 2 4" xfId="29998" xr:uid="{00000000-0005-0000-0000-0000691A0000}"/>
    <cellStyle name="20% - Accent3 3 4 3 2 5" xfId="34711" xr:uid="{00000000-0005-0000-0000-00006A1A0000}"/>
    <cellStyle name="20% - Accent3 3 4 3 3" xfId="18590" xr:uid="{00000000-0005-0000-0000-00006B1A0000}"/>
    <cellStyle name="20% - Accent3 3 4 3 4" xfId="23065" xr:uid="{00000000-0005-0000-0000-00006C1A0000}"/>
    <cellStyle name="20% - Accent3 3 4 3 5" xfId="27782" xr:uid="{00000000-0005-0000-0000-00006D1A0000}"/>
    <cellStyle name="20% - Accent3 3 4 3 6" xfId="32495" xr:uid="{00000000-0005-0000-0000-00006E1A0000}"/>
    <cellStyle name="20% - Accent3 3 4 4" xfId="10823" xr:uid="{00000000-0005-0000-0000-00006F1A0000}"/>
    <cellStyle name="20% - Accent3 3 4 4 2" xfId="19625" xr:uid="{00000000-0005-0000-0000-0000701A0000}"/>
    <cellStyle name="20% - Accent3 3 4 4 3" xfId="24057" xr:uid="{00000000-0005-0000-0000-0000711A0000}"/>
    <cellStyle name="20% - Accent3 3 4 4 4" xfId="28774" xr:uid="{00000000-0005-0000-0000-0000721A0000}"/>
    <cellStyle name="20% - Accent3 3 4 4 5" xfId="33487" xr:uid="{00000000-0005-0000-0000-0000731A0000}"/>
    <cellStyle name="20% - Accent3 3 4 5" xfId="11077" xr:uid="{00000000-0005-0000-0000-0000741A0000}"/>
    <cellStyle name="20% - Accent3 3 4 6" xfId="11331" xr:uid="{00000000-0005-0000-0000-0000751A0000}"/>
    <cellStyle name="20% - Accent3 3 4 7" xfId="11591" xr:uid="{00000000-0005-0000-0000-0000761A0000}"/>
    <cellStyle name="20% - Accent3 3 4 8" xfId="11852" xr:uid="{00000000-0005-0000-0000-0000771A0000}"/>
    <cellStyle name="20% - Accent3 3 4 9" xfId="12123" xr:uid="{00000000-0005-0000-0000-0000781A0000}"/>
    <cellStyle name="20% - Accent3 3 40" xfId="3251" xr:uid="{00000000-0005-0000-0000-0000791A0000}"/>
    <cellStyle name="20% - Accent3 3 41" xfId="3339" xr:uid="{00000000-0005-0000-0000-00007A1A0000}"/>
    <cellStyle name="20% - Accent3 3 42" xfId="3427" xr:uid="{00000000-0005-0000-0000-00007B1A0000}"/>
    <cellStyle name="20% - Accent3 3 43" xfId="3515" xr:uid="{00000000-0005-0000-0000-00007C1A0000}"/>
    <cellStyle name="20% - Accent3 3 44" xfId="3618" xr:uid="{00000000-0005-0000-0000-00007D1A0000}"/>
    <cellStyle name="20% - Accent3 3 45" xfId="3737" xr:uid="{00000000-0005-0000-0000-00007E1A0000}"/>
    <cellStyle name="20% - Accent3 3 46" xfId="3853" xr:uid="{00000000-0005-0000-0000-00007F1A0000}"/>
    <cellStyle name="20% - Accent3 3 47" xfId="3969" xr:uid="{00000000-0005-0000-0000-0000801A0000}"/>
    <cellStyle name="20% - Accent3 3 48" xfId="4085" xr:uid="{00000000-0005-0000-0000-0000811A0000}"/>
    <cellStyle name="20% - Accent3 3 49" xfId="4201" xr:uid="{00000000-0005-0000-0000-0000821A0000}"/>
    <cellStyle name="20% - Accent3 3 5" xfId="568" xr:uid="{00000000-0005-0000-0000-0000831A0000}"/>
    <cellStyle name="20% - Accent3 3 5 2" xfId="16844" xr:uid="{00000000-0005-0000-0000-0000841A0000}"/>
    <cellStyle name="20% - Accent3 3 5 2 2" xfId="21306" xr:uid="{00000000-0005-0000-0000-0000851A0000}"/>
    <cellStyle name="20% - Accent3 3 5 2 2 2" xfId="25738" xr:uid="{00000000-0005-0000-0000-0000861A0000}"/>
    <cellStyle name="20% - Accent3 3 5 2 2 3" xfId="30455" xr:uid="{00000000-0005-0000-0000-0000871A0000}"/>
    <cellStyle name="20% - Accent3 3 5 2 2 4" xfId="35168" xr:uid="{00000000-0005-0000-0000-0000881A0000}"/>
    <cellStyle name="20% - Accent3 3 5 2 3" xfId="19047" xr:uid="{00000000-0005-0000-0000-0000891A0000}"/>
    <cellStyle name="20% - Accent3 3 5 2 4" xfId="23522" xr:uid="{00000000-0005-0000-0000-00008A1A0000}"/>
    <cellStyle name="20% - Accent3 3 5 2 5" xfId="28239" xr:uid="{00000000-0005-0000-0000-00008B1A0000}"/>
    <cellStyle name="20% - Accent3 3 5 2 6" xfId="32952" xr:uid="{00000000-0005-0000-0000-00008C1A0000}"/>
    <cellStyle name="20% - Accent3 3 5 3" xfId="15653" xr:uid="{00000000-0005-0000-0000-00008D1A0000}"/>
    <cellStyle name="20% - Accent3 3 5 3 2" xfId="20160" xr:uid="{00000000-0005-0000-0000-00008E1A0000}"/>
    <cellStyle name="20% - Accent3 3 5 3 3" xfId="24592" xr:uid="{00000000-0005-0000-0000-00008F1A0000}"/>
    <cellStyle name="20% - Accent3 3 5 3 4" xfId="29309" xr:uid="{00000000-0005-0000-0000-0000901A0000}"/>
    <cellStyle name="20% - Accent3 3 5 3 5" xfId="34022" xr:uid="{00000000-0005-0000-0000-0000911A0000}"/>
    <cellStyle name="20% - Accent3 3 5 4" xfId="17901" xr:uid="{00000000-0005-0000-0000-0000921A0000}"/>
    <cellStyle name="20% - Accent3 3 5 5" xfId="22376" xr:uid="{00000000-0005-0000-0000-0000931A0000}"/>
    <cellStyle name="20% - Accent3 3 5 6" xfId="27093" xr:uid="{00000000-0005-0000-0000-0000941A0000}"/>
    <cellStyle name="20% - Accent3 3 5 7" xfId="31806" xr:uid="{00000000-0005-0000-0000-0000951A0000}"/>
    <cellStyle name="20% - Accent3 3 50" xfId="4317" xr:uid="{00000000-0005-0000-0000-0000961A0000}"/>
    <cellStyle name="20% - Accent3 3 51" xfId="4433" xr:uid="{00000000-0005-0000-0000-0000971A0000}"/>
    <cellStyle name="20% - Accent3 3 52" xfId="4549" xr:uid="{00000000-0005-0000-0000-0000981A0000}"/>
    <cellStyle name="20% - Accent3 3 53" xfId="4679" xr:uid="{00000000-0005-0000-0000-0000991A0000}"/>
    <cellStyle name="20% - Accent3 3 54" xfId="4809" xr:uid="{00000000-0005-0000-0000-00009A1A0000}"/>
    <cellStyle name="20% - Accent3 3 55" xfId="4939" xr:uid="{00000000-0005-0000-0000-00009B1A0000}"/>
    <cellStyle name="20% - Accent3 3 56" xfId="5069" xr:uid="{00000000-0005-0000-0000-00009C1A0000}"/>
    <cellStyle name="20% - Accent3 3 57" xfId="5199" xr:uid="{00000000-0005-0000-0000-00009D1A0000}"/>
    <cellStyle name="20% - Accent3 3 58" xfId="5329" xr:uid="{00000000-0005-0000-0000-00009E1A0000}"/>
    <cellStyle name="20% - Accent3 3 59" xfId="5459" xr:uid="{00000000-0005-0000-0000-00009F1A0000}"/>
    <cellStyle name="20% - Accent3 3 6" xfId="640" xr:uid="{00000000-0005-0000-0000-0000A01A0000}"/>
    <cellStyle name="20% - Accent3 3 6 2" xfId="17055" xr:uid="{00000000-0005-0000-0000-0000A11A0000}"/>
    <cellStyle name="20% - Accent3 3 6 2 2" xfId="21517" xr:uid="{00000000-0005-0000-0000-0000A21A0000}"/>
    <cellStyle name="20% - Accent3 3 6 2 2 2" xfId="25949" xr:uid="{00000000-0005-0000-0000-0000A31A0000}"/>
    <cellStyle name="20% - Accent3 3 6 2 2 3" xfId="30666" xr:uid="{00000000-0005-0000-0000-0000A41A0000}"/>
    <cellStyle name="20% - Accent3 3 6 2 2 4" xfId="35379" xr:uid="{00000000-0005-0000-0000-0000A51A0000}"/>
    <cellStyle name="20% - Accent3 3 6 2 3" xfId="19258" xr:uid="{00000000-0005-0000-0000-0000A61A0000}"/>
    <cellStyle name="20% - Accent3 3 6 2 4" xfId="23733" xr:uid="{00000000-0005-0000-0000-0000A71A0000}"/>
    <cellStyle name="20% - Accent3 3 6 2 5" xfId="28450" xr:uid="{00000000-0005-0000-0000-0000A81A0000}"/>
    <cellStyle name="20% - Accent3 3 6 2 6" xfId="33163" xr:uid="{00000000-0005-0000-0000-0000A91A0000}"/>
    <cellStyle name="20% - Accent3 3 6 3" xfId="15865" xr:uid="{00000000-0005-0000-0000-0000AA1A0000}"/>
    <cellStyle name="20% - Accent3 3 6 3 2" xfId="20371" xr:uid="{00000000-0005-0000-0000-0000AB1A0000}"/>
    <cellStyle name="20% - Accent3 3 6 3 3" xfId="24803" xr:uid="{00000000-0005-0000-0000-0000AC1A0000}"/>
    <cellStyle name="20% - Accent3 3 6 3 4" xfId="29520" xr:uid="{00000000-0005-0000-0000-0000AD1A0000}"/>
    <cellStyle name="20% - Accent3 3 6 3 5" xfId="34233" xr:uid="{00000000-0005-0000-0000-0000AE1A0000}"/>
    <cellStyle name="20% - Accent3 3 6 4" xfId="18112" xr:uid="{00000000-0005-0000-0000-0000AF1A0000}"/>
    <cellStyle name="20% - Accent3 3 6 5" xfId="22587" xr:uid="{00000000-0005-0000-0000-0000B01A0000}"/>
    <cellStyle name="20% - Accent3 3 6 6" xfId="27304" xr:uid="{00000000-0005-0000-0000-0000B11A0000}"/>
    <cellStyle name="20% - Accent3 3 6 7" xfId="32017" xr:uid="{00000000-0005-0000-0000-0000B21A0000}"/>
    <cellStyle name="20% - Accent3 3 60" xfId="5589" xr:uid="{00000000-0005-0000-0000-0000B31A0000}"/>
    <cellStyle name="20% - Accent3 3 61" xfId="5719" xr:uid="{00000000-0005-0000-0000-0000B41A0000}"/>
    <cellStyle name="20% - Accent3 3 62" xfId="5849" xr:uid="{00000000-0005-0000-0000-0000B51A0000}"/>
    <cellStyle name="20% - Accent3 3 63" xfId="5979" xr:uid="{00000000-0005-0000-0000-0000B61A0000}"/>
    <cellStyle name="20% - Accent3 3 64" xfId="6109" xr:uid="{00000000-0005-0000-0000-0000B71A0000}"/>
    <cellStyle name="20% - Accent3 3 65" xfId="6239" xr:uid="{00000000-0005-0000-0000-0000B81A0000}"/>
    <cellStyle name="20% - Accent3 3 66" xfId="6369" xr:uid="{00000000-0005-0000-0000-0000B91A0000}"/>
    <cellStyle name="20% - Accent3 3 67" xfId="6500" xr:uid="{00000000-0005-0000-0000-0000BA1A0000}"/>
    <cellStyle name="20% - Accent3 3 68" xfId="6630" xr:uid="{00000000-0005-0000-0000-0000BB1A0000}"/>
    <cellStyle name="20% - Accent3 3 69" xfId="6760" xr:uid="{00000000-0005-0000-0000-0000BC1A0000}"/>
    <cellStyle name="20% - Accent3 3 7" xfId="712" xr:uid="{00000000-0005-0000-0000-0000BD1A0000}"/>
    <cellStyle name="20% - Accent3 3 7 2" xfId="16107" xr:uid="{00000000-0005-0000-0000-0000BE1A0000}"/>
    <cellStyle name="20% - Accent3 3 7 2 2" xfId="20610" xr:uid="{00000000-0005-0000-0000-0000BF1A0000}"/>
    <cellStyle name="20% - Accent3 3 7 2 3" xfId="25042" xr:uid="{00000000-0005-0000-0000-0000C01A0000}"/>
    <cellStyle name="20% - Accent3 3 7 2 4" xfId="29759" xr:uid="{00000000-0005-0000-0000-0000C11A0000}"/>
    <cellStyle name="20% - Accent3 3 7 2 5" xfId="34472" xr:uid="{00000000-0005-0000-0000-0000C21A0000}"/>
    <cellStyle name="20% - Accent3 3 7 3" xfId="18351" xr:uid="{00000000-0005-0000-0000-0000C31A0000}"/>
    <cellStyle name="20% - Accent3 3 7 4" xfId="22826" xr:uid="{00000000-0005-0000-0000-0000C41A0000}"/>
    <cellStyle name="20% - Accent3 3 7 5" xfId="27543" xr:uid="{00000000-0005-0000-0000-0000C51A0000}"/>
    <cellStyle name="20% - Accent3 3 7 6" xfId="32256" xr:uid="{00000000-0005-0000-0000-0000C61A0000}"/>
    <cellStyle name="20% - Accent3 3 70" xfId="6890" xr:uid="{00000000-0005-0000-0000-0000C71A0000}"/>
    <cellStyle name="20% - Accent3 3 71" xfId="7020" xr:uid="{00000000-0005-0000-0000-0000C81A0000}"/>
    <cellStyle name="20% - Accent3 3 72" xfId="7164" xr:uid="{00000000-0005-0000-0000-0000C91A0000}"/>
    <cellStyle name="20% - Accent3 3 73" xfId="7309" xr:uid="{00000000-0005-0000-0000-0000CA1A0000}"/>
    <cellStyle name="20% - Accent3 3 74" xfId="7453" xr:uid="{00000000-0005-0000-0000-0000CB1A0000}"/>
    <cellStyle name="20% - Accent3 3 75" xfId="7625" xr:uid="{00000000-0005-0000-0000-0000CC1A0000}"/>
    <cellStyle name="20% - Accent3 3 76" xfId="7797" xr:uid="{00000000-0005-0000-0000-0000CD1A0000}"/>
    <cellStyle name="20% - Accent3 3 77" xfId="7969" xr:uid="{00000000-0005-0000-0000-0000CE1A0000}"/>
    <cellStyle name="20% - Accent3 3 78" xfId="8141" xr:uid="{00000000-0005-0000-0000-0000CF1A0000}"/>
    <cellStyle name="20% - Accent3 3 79" xfId="8313" xr:uid="{00000000-0005-0000-0000-0000D01A0000}"/>
    <cellStyle name="20% - Accent3 3 8" xfId="784" xr:uid="{00000000-0005-0000-0000-0000D11A0000}"/>
    <cellStyle name="20% - Accent3 3 8 2" xfId="26219" xr:uid="{00000000-0005-0000-0000-0000D21A0000}"/>
    <cellStyle name="20% - Accent3 3 8 3" xfId="30933" xr:uid="{00000000-0005-0000-0000-0000D31A0000}"/>
    <cellStyle name="20% - Accent3 3 8 4" xfId="35646" xr:uid="{00000000-0005-0000-0000-0000D41A0000}"/>
    <cellStyle name="20% - Accent3 3 80" xfId="8555" xr:uid="{00000000-0005-0000-0000-0000D51A0000}"/>
    <cellStyle name="20% - Accent3 3 9" xfId="856" xr:uid="{00000000-0005-0000-0000-0000D61A0000}"/>
    <cellStyle name="20% - Accent3 3 9 2" xfId="35913" xr:uid="{00000000-0005-0000-0000-0000D71A0000}"/>
    <cellStyle name="20% - Accent3 30" xfId="12873" xr:uid="{00000000-0005-0000-0000-0000D81A0000}"/>
    <cellStyle name="20% - Accent3 30 2" xfId="13496" xr:uid="{00000000-0005-0000-0000-0000D91A0000}"/>
    <cellStyle name="20% - Accent3 30 2 2" xfId="16359" xr:uid="{00000000-0005-0000-0000-0000DA1A0000}"/>
    <cellStyle name="20% - Accent3 30 2 2 2" xfId="20821" xr:uid="{00000000-0005-0000-0000-0000DB1A0000}"/>
    <cellStyle name="20% - Accent3 30 2 2 3" xfId="25253" xr:uid="{00000000-0005-0000-0000-0000DC1A0000}"/>
    <cellStyle name="20% - Accent3 30 2 2 4" xfId="29970" xr:uid="{00000000-0005-0000-0000-0000DD1A0000}"/>
    <cellStyle name="20% - Accent3 30 2 2 5" xfId="34683" xr:uid="{00000000-0005-0000-0000-0000DE1A0000}"/>
    <cellStyle name="20% - Accent3 30 2 3" xfId="18562" xr:uid="{00000000-0005-0000-0000-0000DF1A0000}"/>
    <cellStyle name="20% - Accent3 30 2 4" xfId="23037" xr:uid="{00000000-0005-0000-0000-0000E01A0000}"/>
    <cellStyle name="20% - Accent3 30 2 5" xfId="27754" xr:uid="{00000000-0005-0000-0000-0000E11A0000}"/>
    <cellStyle name="20% - Accent3 30 2 6" xfId="32467" xr:uid="{00000000-0005-0000-0000-0000E21A0000}"/>
    <cellStyle name="20% - Accent3 30 3" xfId="14103" xr:uid="{00000000-0005-0000-0000-0000E31A0000}"/>
    <cellStyle name="20% - Accent3 30 3 2" xfId="19822" xr:uid="{00000000-0005-0000-0000-0000E41A0000}"/>
    <cellStyle name="20% - Accent3 30 3 3" xfId="24254" xr:uid="{00000000-0005-0000-0000-0000E51A0000}"/>
    <cellStyle name="20% - Accent3 30 3 4" xfId="28971" xr:uid="{00000000-0005-0000-0000-0000E61A0000}"/>
    <cellStyle name="20% - Accent3 30 3 5" xfId="33684" xr:uid="{00000000-0005-0000-0000-0000E71A0000}"/>
    <cellStyle name="20% - Accent3 30 4" xfId="14709" xr:uid="{00000000-0005-0000-0000-0000E81A0000}"/>
    <cellStyle name="20% - Accent3 30 4 2" xfId="26431" xr:uid="{00000000-0005-0000-0000-0000E91A0000}"/>
    <cellStyle name="20% - Accent3 30 4 3" xfId="31144" xr:uid="{00000000-0005-0000-0000-0000EA1A0000}"/>
    <cellStyle name="20% - Accent3 30 4 4" xfId="35857" xr:uid="{00000000-0005-0000-0000-0000EB1A0000}"/>
    <cellStyle name="20% - Accent3 30 5" xfId="15315" xr:uid="{00000000-0005-0000-0000-0000EC1A0000}"/>
    <cellStyle name="20% - Accent3 30 5 2" xfId="36124" xr:uid="{00000000-0005-0000-0000-0000ED1A0000}"/>
    <cellStyle name="20% - Accent3 30 6" xfId="17563" xr:uid="{00000000-0005-0000-0000-0000EE1A0000}"/>
    <cellStyle name="20% - Accent3 30 6 2" xfId="36419" xr:uid="{00000000-0005-0000-0000-0000EF1A0000}"/>
    <cellStyle name="20% - Accent3 30 7" xfId="22038" xr:uid="{00000000-0005-0000-0000-0000F01A0000}"/>
    <cellStyle name="20% - Accent3 30 8" xfId="26755" xr:uid="{00000000-0005-0000-0000-0000F11A0000}"/>
    <cellStyle name="20% - Accent3 30 9" xfId="31468" xr:uid="{00000000-0005-0000-0000-0000F21A0000}"/>
    <cellStyle name="20% - Accent3 31" xfId="13793" xr:uid="{00000000-0005-0000-0000-0000F31A0000}"/>
    <cellStyle name="20% - Accent3 31 2" xfId="14399" xr:uid="{00000000-0005-0000-0000-0000F41A0000}"/>
    <cellStyle name="20% - Accent3 31 2 2" xfId="16802" xr:uid="{00000000-0005-0000-0000-0000F51A0000}"/>
    <cellStyle name="20% - Accent3 31 2 2 2" xfId="21264" xr:uid="{00000000-0005-0000-0000-0000F61A0000}"/>
    <cellStyle name="20% - Accent3 31 2 2 3" xfId="25696" xr:uid="{00000000-0005-0000-0000-0000F71A0000}"/>
    <cellStyle name="20% - Accent3 31 2 2 4" xfId="30413" xr:uid="{00000000-0005-0000-0000-0000F81A0000}"/>
    <cellStyle name="20% - Accent3 31 2 2 5" xfId="35126" xr:uid="{00000000-0005-0000-0000-0000F91A0000}"/>
    <cellStyle name="20% - Accent3 31 2 3" xfId="19005" xr:uid="{00000000-0005-0000-0000-0000FA1A0000}"/>
    <cellStyle name="20% - Accent3 31 2 4" xfId="23480" xr:uid="{00000000-0005-0000-0000-0000FB1A0000}"/>
    <cellStyle name="20% - Accent3 31 2 5" xfId="28197" xr:uid="{00000000-0005-0000-0000-0000FC1A0000}"/>
    <cellStyle name="20% - Accent3 31 2 6" xfId="32910" xr:uid="{00000000-0005-0000-0000-0000FD1A0000}"/>
    <cellStyle name="20% - Accent3 31 3" xfId="15005" xr:uid="{00000000-0005-0000-0000-0000FE1A0000}"/>
    <cellStyle name="20% - Accent3 31 3 2" xfId="20118" xr:uid="{00000000-0005-0000-0000-0000FF1A0000}"/>
    <cellStyle name="20% - Accent3 31 3 3" xfId="24550" xr:uid="{00000000-0005-0000-0000-0000001B0000}"/>
    <cellStyle name="20% - Accent3 31 3 4" xfId="29267" xr:uid="{00000000-0005-0000-0000-0000011B0000}"/>
    <cellStyle name="20% - Accent3 31 3 5" xfId="33980" xr:uid="{00000000-0005-0000-0000-0000021B0000}"/>
    <cellStyle name="20% - Accent3 31 4" xfId="15611" xr:uid="{00000000-0005-0000-0000-0000031B0000}"/>
    <cellStyle name="20% - Accent3 31 4 2" xfId="26445" xr:uid="{00000000-0005-0000-0000-0000041B0000}"/>
    <cellStyle name="20% - Accent3 31 4 3" xfId="31158" xr:uid="{00000000-0005-0000-0000-0000051B0000}"/>
    <cellStyle name="20% - Accent3 31 4 4" xfId="35871" xr:uid="{00000000-0005-0000-0000-0000061B0000}"/>
    <cellStyle name="20% - Accent3 31 5" xfId="17859" xr:uid="{00000000-0005-0000-0000-0000071B0000}"/>
    <cellStyle name="20% - Accent3 31 5 2" xfId="36138" xr:uid="{00000000-0005-0000-0000-0000081B0000}"/>
    <cellStyle name="20% - Accent3 31 6" xfId="22334" xr:uid="{00000000-0005-0000-0000-0000091B0000}"/>
    <cellStyle name="20% - Accent3 31 6 2" xfId="36433" xr:uid="{00000000-0005-0000-0000-00000A1B0000}"/>
    <cellStyle name="20% - Accent3 31 7" xfId="27051" xr:uid="{00000000-0005-0000-0000-00000B1B0000}"/>
    <cellStyle name="20% - Accent3 31 8" xfId="31764" xr:uid="{00000000-0005-0000-0000-00000C1B0000}"/>
    <cellStyle name="20% - Accent3 32" xfId="13807" xr:uid="{00000000-0005-0000-0000-00000D1B0000}"/>
    <cellStyle name="20% - Accent3 32 2" xfId="14413" xr:uid="{00000000-0005-0000-0000-00000E1B0000}"/>
    <cellStyle name="20% - Accent3 32 2 2" xfId="16816" xr:uid="{00000000-0005-0000-0000-00000F1B0000}"/>
    <cellStyle name="20% - Accent3 32 2 2 2" xfId="21278" xr:uid="{00000000-0005-0000-0000-0000101B0000}"/>
    <cellStyle name="20% - Accent3 32 2 2 3" xfId="25710" xr:uid="{00000000-0005-0000-0000-0000111B0000}"/>
    <cellStyle name="20% - Accent3 32 2 2 4" xfId="30427" xr:uid="{00000000-0005-0000-0000-0000121B0000}"/>
    <cellStyle name="20% - Accent3 32 2 2 5" xfId="35140" xr:uid="{00000000-0005-0000-0000-0000131B0000}"/>
    <cellStyle name="20% - Accent3 32 2 3" xfId="19019" xr:uid="{00000000-0005-0000-0000-0000141B0000}"/>
    <cellStyle name="20% - Accent3 32 2 4" xfId="23494" xr:uid="{00000000-0005-0000-0000-0000151B0000}"/>
    <cellStyle name="20% - Accent3 32 2 5" xfId="28211" xr:uid="{00000000-0005-0000-0000-0000161B0000}"/>
    <cellStyle name="20% - Accent3 32 2 6" xfId="32924" xr:uid="{00000000-0005-0000-0000-0000171B0000}"/>
    <cellStyle name="20% - Accent3 32 3" xfId="15019" xr:uid="{00000000-0005-0000-0000-0000181B0000}"/>
    <cellStyle name="20% - Accent3 32 3 2" xfId="20132" xr:uid="{00000000-0005-0000-0000-0000191B0000}"/>
    <cellStyle name="20% - Accent3 32 3 3" xfId="24564" xr:uid="{00000000-0005-0000-0000-00001A1B0000}"/>
    <cellStyle name="20% - Accent3 32 3 4" xfId="29281" xr:uid="{00000000-0005-0000-0000-00001B1B0000}"/>
    <cellStyle name="20% - Accent3 32 3 5" xfId="33994" xr:uid="{00000000-0005-0000-0000-00001C1B0000}"/>
    <cellStyle name="20% - Accent3 32 4" xfId="15625" xr:uid="{00000000-0005-0000-0000-00001D1B0000}"/>
    <cellStyle name="20% - Accent3 32 4 2" xfId="26459" xr:uid="{00000000-0005-0000-0000-00001E1B0000}"/>
    <cellStyle name="20% - Accent3 32 4 3" xfId="31172" xr:uid="{00000000-0005-0000-0000-00001F1B0000}"/>
    <cellStyle name="20% - Accent3 32 4 4" xfId="35885" xr:uid="{00000000-0005-0000-0000-0000201B0000}"/>
    <cellStyle name="20% - Accent3 32 5" xfId="17873" xr:uid="{00000000-0005-0000-0000-0000211B0000}"/>
    <cellStyle name="20% - Accent3 32 5 2" xfId="36152" xr:uid="{00000000-0005-0000-0000-0000221B0000}"/>
    <cellStyle name="20% - Accent3 32 6" xfId="22348" xr:uid="{00000000-0005-0000-0000-0000231B0000}"/>
    <cellStyle name="20% - Accent3 32 6 2" xfId="36447" xr:uid="{00000000-0005-0000-0000-0000241B0000}"/>
    <cellStyle name="20% - Accent3 32 7" xfId="27065" xr:uid="{00000000-0005-0000-0000-0000251B0000}"/>
    <cellStyle name="20% - Accent3 32 8" xfId="31778" xr:uid="{00000000-0005-0000-0000-0000261B0000}"/>
    <cellStyle name="20% - Accent3 33" xfId="16077" xr:uid="{00000000-0005-0000-0000-0000271B0000}"/>
    <cellStyle name="20% - Accent3 33 2" xfId="17267" xr:uid="{00000000-0005-0000-0000-0000281B0000}"/>
    <cellStyle name="20% - Accent3 33 2 2" xfId="21728" xr:uid="{00000000-0005-0000-0000-0000291B0000}"/>
    <cellStyle name="20% - Accent3 33 2 2 2" xfId="26160" xr:uid="{00000000-0005-0000-0000-00002A1B0000}"/>
    <cellStyle name="20% - Accent3 33 2 2 3" xfId="30877" xr:uid="{00000000-0005-0000-0000-00002B1B0000}"/>
    <cellStyle name="20% - Accent3 33 2 2 4" xfId="35590" xr:uid="{00000000-0005-0000-0000-00002C1B0000}"/>
    <cellStyle name="20% - Accent3 33 2 3" xfId="19469" xr:uid="{00000000-0005-0000-0000-00002D1B0000}"/>
    <cellStyle name="20% - Accent3 33 2 4" xfId="23944" xr:uid="{00000000-0005-0000-0000-00002E1B0000}"/>
    <cellStyle name="20% - Accent3 33 2 5" xfId="28661" xr:uid="{00000000-0005-0000-0000-00002F1B0000}"/>
    <cellStyle name="20% - Accent3 33 2 6" xfId="33374" xr:uid="{00000000-0005-0000-0000-0000301B0000}"/>
    <cellStyle name="20% - Accent3 33 3" xfId="20582" xr:uid="{00000000-0005-0000-0000-0000311B0000}"/>
    <cellStyle name="20% - Accent3 33 3 2" xfId="25014" xr:uid="{00000000-0005-0000-0000-0000321B0000}"/>
    <cellStyle name="20% - Accent3 33 3 3" xfId="29731" xr:uid="{00000000-0005-0000-0000-0000331B0000}"/>
    <cellStyle name="20% - Accent3 33 3 4" xfId="34444" xr:uid="{00000000-0005-0000-0000-0000341B0000}"/>
    <cellStyle name="20% - Accent3 33 4" xfId="18323" xr:uid="{00000000-0005-0000-0000-0000351B0000}"/>
    <cellStyle name="20% - Accent3 33 4 2" xfId="36166" xr:uid="{00000000-0005-0000-0000-0000361B0000}"/>
    <cellStyle name="20% - Accent3 33 5" xfId="22798" xr:uid="{00000000-0005-0000-0000-0000371B0000}"/>
    <cellStyle name="20% - Accent3 33 5 2" xfId="36461" xr:uid="{00000000-0005-0000-0000-0000381B0000}"/>
    <cellStyle name="20% - Accent3 33 6" xfId="27515" xr:uid="{00000000-0005-0000-0000-0000391B0000}"/>
    <cellStyle name="20% - Accent3 33 7" xfId="32228" xr:uid="{00000000-0005-0000-0000-00003A1B0000}"/>
    <cellStyle name="20% - Accent3 34" xfId="16177" xr:uid="{00000000-0005-0000-0000-00003B1B0000}"/>
    <cellStyle name="20% - Accent3 34 2" xfId="36180" xr:uid="{00000000-0005-0000-0000-00003C1B0000}"/>
    <cellStyle name="20% - Accent3 34 3" xfId="36475" xr:uid="{00000000-0005-0000-0000-00003D1B0000}"/>
    <cellStyle name="20% - Accent3 35" xfId="19483" xr:uid="{00000000-0005-0000-0000-00003E1B0000}"/>
    <cellStyle name="20% - Accent3 35 2" xfId="23958" xr:uid="{00000000-0005-0000-0000-00003F1B0000}"/>
    <cellStyle name="20% - Accent3 35 2 2" xfId="36489" xr:uid="{00000000-0005-0000-0000-0000401B0000}"/>
    <cellStyle name="20% - Accent3 35 3" xfId="28675" xr:uid="{00000000-0005-0000-0000-0000411B0000}"/>
    <cellStyle name="20% - Accent3 35 4" xfId="33388" xr:uid="{00000000-0005-0000-0000-0000421B0000}"/>
    <cellStyle name="20% - Accent3 36" xfId="19494" xr:uid="{00000000-0005-0000-0000-0000431B0000}"/>
    <cellStyle name="20% - Accent3 37" xfId="21742" xr:uid="{00000000-0005-0000-0000-0000441B0000}"/>
    <cellStyle name="20% - Accent3 37 2" xfId="26174" xr:uid="{00000000-0005-0000-0000-0000451B0000}"/>
    <cellStyle name="20% - Accent3 37 3" xfId="30891" xr:uid="{00000000-0005-0000-0000-0000461B0000}"/>
    <cellStyle name="20% - Accent3 37 4" xfId="35604" xr:uid="{00000000-0005-0000-0000-0000471B0000}"/>
    <cellStyle name="20% - Accent3 38" xfId="26191" xr:uid="{00000000-0005-0000-0000-0000481B0000}"/>
    <cellStyle name="20% - Accent3 38 2" xfId="30905" xr:uid="{00000000-0005-0000-0000-0000491B0000}"/>
    <cellStyle name="20% - Accent3 38 3" xfId="35618" xr:uid="{00000000-0005-0000-0000-00004A1B0000}"/>
    <cellStyle name="20% - Accent3 39" xfId="36503" xr:uid="{00000000-0005-0000-0000-00004B1B0000}"/>
    <cellStyle name="20% - Accent3 4" xfId="167" xr:uid="{00000000-0005-0000-0000-00004C1B0000}"/>
    <cellStyle name="20% - Accent3 4 10" xfId="1086" xr:uid="{00000000-0005-0000-0000-00004D1B0000}"/>
    <cellStyle name="20% - Accent3 4 10 2" xfId="36222" xr:uid="{00000000-0005-0000-0000-00004E1B0000}"/>
    <cellStyle name="20% - Accent3 4 11" xfId="1158" xr:uid="{00000000-0005-0000-0000-00004F1B0000}"/>
    <cellStyle name="20% - Accent3 4 12" xfId="1230" xr:uid="{00000000-0005-0000-0000-0000501B0000}"/>
    <cellStyle name="20% - Accent3 4 13" xfId="1302" xr:uid="{00000000-0005-0000-0000-0000511B0000}"/>
    <cellStyle name="20% - Accent3 4 14" xfId="1374" xr:uid="{00000000-0005-0000-0000-0000521B0000}"/>
    <cellStyle name="20% - Accent3 4 15" xfId="1449" xr:uid="{00000000-0005-0000-0000-0000531B0000}"/>
    <cellStyle name="20% - Accent3 4 16" xfId="1523" xr:uid="{00000000-0005-0000-0000-0000541B0000}"/>
    <cellStyle name="20% - Accent3 4 17" xfId="1598" xr:uid="{00000000-0005-0000-0000-0000551B0000}"/>
    <cellStyle name="20% - Accent3 4 18" xfId="1672" xr:uid="{00000000-0005-0000-0000-0000561B0000}"/>
    <cellStyle name="20% - Accent3 4 19" xfId="1746" xr:uid="{00000000-0005-0000-0000-0000571B0000}"/>
    <cellStyle name="20% - Accent3 4 2" xfId="209" xr:uid="{00000000-0005-0000-0000-0000581B0000}"/>
    <cellStyle name="20% - Accent3 4 2 2" xfId="8888" xr:uid="{00000000-0005-0000-0000-0000591B0000}"/>
    <cellStyle name="20% - Accent3 4 20" xfId="1820" xr:uid="{00000000-0005-0000-0000-00005A1B0000}"/>
    <cellStyle name="20% - Accent3 4 21" xfId="1895" xr:uid="{00000000-0005-0000-0000-00005B1B0000}"/>
    <cellStyle name="20% - Accent3 4 22" xfId="1969" xr:uid="{00000000-0005-0000-0000-00005C1B0000}"/>
    <cellStyle name="20% - Accent3 4 23" xfId="2043" xr:uid="{00000000-0005-0000-0000-00005D1B0000}"/>
    <cellStyle name="20% - Accent3 4 24" xfId="2117" xr:uid="{00000000-0005-0000-0000-00005E1B0000}"/>
    <cellStyle name="20% - Accent3 4 25" xfId="2191" xr:uid="{00000000-0005-0000-0000-00005F1B0000}"/>
    <cellStyle name="20% - Accent3 4 26" xfId="2265" xr:uid="{00000000-0005-0000-0000-0000601B0000}"/>
    <cellStyle name="20% - Accent3 4 27" xfId="2339" xr:uid="{00000000-0005-0000-0000-0000611B0000}"/>
    <cellStyle name="20% - Accent3 4 28" xfId="2413" xr:uid="{00000000-0005-0000-0000-0000621B0000}"/>
    <cellStyle name="20% - Accent3 4 29" xfId="2487" xr:uid="{00000000-0005-0000-0000-0000631B0000}"/>
    <cellStyle name="20% - Accent3 4 3" xfId="582" xr:uid="{00000000-0005-0000-0000-0000641B0000}"/>
    <cellStyle name="20% - Accent3 4 3 2" xfId="10183" xr:uid="{00000000-0005-0000-0000-0000651B0000}"/>
    <cellStyle name="20% - Accent3 4 30" xfId="2561" xr:uid="{00000000-0005-0000-0000-0000661B0000}"/>
    <cellStyle name="20% - Accent3 4 31" xfId="2649" xr:uid="{00000000-0005-0000-0000-0000671B0000}"/>
    <cellStyle name="20% - Accent3 4 32" xfId="2737" xr:uid="{00000000-0005-0000-0000-0000681B0000}"/>
    <cellStyle name="20% - Accent3 4 33" xfId="2825" xr:uid="{00000000-0005-0000-0000-0000691B0000}"/>
    <cellStyle name="20% - Accent3 4 34" xfId="2913" xr:uid="{00000000-0005-0000-0000-00006A1B0000}"/>
    <cellStyle name="20% - Accent3 4 35" xfId="3001" xr:uid="{00000000-0005-0000-0000-00006B1B0000}"/>
    <cellStyle name="20% - Accent3 4 36" xfId="3089" xr:uid="{00000000-0005-0000-0000-00006C1B0000}"/>
    <cellStyle name="20% - Accent3 4 37" xfId="3177" xr:uid="{00000000-0005-0000-0000-00006D1B0000}"/>
    <cellStyle name="20% - Accent3 4 38" xfId="3265" xr:uid="{00000000-0005-0000-0000-00006E1B0000}"/>
    <cellStyle name="20% - Accent3 4 39" xfId="3353" xr:uid="{00000000-0005-0000-0000-00006F1B0000}"/>
    <cellStyle name="20% - Accent3 4 4" xfId="654" xr:uid="{00000000-0005-0000-0000-0000701B0000}"/>
    <cellStyle name="20% - Accent3 4 4 10" xfId="12408" xr:uid="{00000000-0005-0000-0000-0000711B0000}"/>
    <cellStyle name="20% - Accent3 4 4 11" xfId="12690" xr:uid="{00000000-0005-0000-0000-0000721B0000}"/>
    <cellStyle name="20% - Accent3 4 4 12" xfId="13313" xr:uid="{00000000-0005-0000-0000-0000731B0000}"/>
    <cellStyle name="20% - Accent3 4 4 13" xfId="13920" xr:uid="{00000000-0005-0000-0000-0000741B0000}"/>
    <cellStyle name="20% - Accent3 4 4 14" xfId="14526" xr:uid="{00000000-0005-0000-0000-0000751B0000}"/>
    <cellStyle name="20% - Accent3 4 4 15" xfId="15132" xr:uid="{00000000-0005-0000-0000-0000761B0000}"/>
    <cellStyle name="20% - Accent3 4 4 16" xfId="17380" xr:uid="{00000000-0005-0000-0000-0000771B0000}"/>
    <cellStyle name="20% - Accent3 4 4 17" xfId="21855" xr:uid="{00000000-0005-0000-0000-0000781B0000}"/>
    <cellStyle name="20% - Accent3 4 4 18" xfId="26572" xr:uid="{00000000-0005-0000-0000-0000791B0000}"/>
    <cellStyle name="20% - Accent3 4 4 19" xfId="31285" xr:uid="{00000000-0005-0000-0000-00007A1B0000}"/>
    <cellStyle name="20% - Accent3 4 4 2" xfId="10075" xr:uid="{00000000-0005-0000-0000-00007B1B0000}"/>
    <cellStyle name="20% - Accent3 4 4 2 10" xfId="31581" xr:uid="{00000000-0005-0000-0000-00007C1B0000}"/>
    <cellStyle name="20% - Accent3 4 4 2 2" xfId="13028" xr:uid="{00000000-0005-0000-0000-00007D1B0000}"/>
    <cellStyle name="20% - Accent3 4 4 2 2 2" xfId="16619" xr:uid="{00000000-0005-0000-0000-00007E1B0000}"/>
    <cellStyle name="20% - Accent3 4 4 2 2 2 2" xfId="21081" xr:uid="{00000000-0005-0000-0000-00007F1B0000}"/>
    <cellStyle name="20% - Accent3 4 4 2 2 2 3" xfId="25513" xr:uid="{00000000-0005-0000-0000-0000801B0000}"/>
    <cellStyle name="20% - Accent3 4 4 2 2 2 4" xfId="30230" xr:uid="{00000000-0005-0000-0000-0000811B0000}"/>
    <cellStyle name="20% - Accent3 4 4 2 2 2 5" xfId="34943" xr:uid="{00000000-0005-0000-0000-0000821B0000}"/>
    <cellStyle name="20% - Accent3 4 4 2 2 3" xfId="18822" xr:uid="{00000000-0005-0000-0000-0000831B0000}"/>
    <cellStyle name="20% - Accent3 4 4 2 2 4" xfId="23297" xr:uid="{00000000-0005-0000-0000-0000841B0000}"/>
    <cellStyle name="20% - Accent3 4 4 2 2 5" xfId="28014" xr:uid="{00000000-0005-0000-0000-0000851B0000}"/>
    <cellStyle name="20% - Accent3 4 4 2 2 6" xfId="32727" xr:uid="{00000000-0005-0000-0000-0000861B0000}"/>
    <cellStyle name="20% - Accent3 4 4 2 3" xfId="13610" xr:uid="{00000000-0005-0000-0000-0000871B0000}"/>
    <cellStyle name="20% - Accent3 4 4 2 3 2" xfId="19935" xr:uid="{00000000-0005-0000-0000-0000881B0000}"/>
    <cellStyle name="20% - Accent3 4 4 2 3 3" xfId="24367" xr:uid="{00000000-0005-0000-0000-0000891B0000}"/>
    <cellStyle name="20% - Accent3 4 4 2 3 4" xfId="29084" xr:uid="{00000000-0005-0000-0000-00008A1B0000}"/>
    <cellStyle name="20% - Accent3 4 4 2 3 5" xfId="33797" xr:uid="{00000000-0005-0000-0000-00008B1B0000}"/>
    <cellStyle name="20% - Accent3 4 4 2 4" xfId="14216" xr:uid="{00000000-0005-0000-0000-00008C1B0000}"/>
    <cellStyle name="20% - Accent3 4 4 2 5" xfId="14822" xr:uid="{00000000-0005-0000-0000-00008D1B0000}"/>
    <cellStyle name="20% - Accent3 4 4 2 6" xfId="15428" xr:uid="{00000000-0005-0000-0000-00008E1B0000}"/>
    <cellStyle name="20% - Accent3 4 4 2 7" xfId="17676" xr:uid="{00000000-0005-0000-0000-00008F1B0000}"/>
    <cellStyle name="20% - Accent3 4 4 2 8" xfId="22151" xr:uid="{00000000-0005-0000-0000-0000901B0000}"/>
    <cellStyle name="20% - Accent3 4 4 2 9" xfId="26868" xr:uid="{00000000-0005-0000-0000-0000911B0000}"/>
    <cellStyle name="20% - Accent3 4 4 3" xfId="10579" xr:uid="{00000000-0005-0000-0000-0000921B0000}"/>
    <cellStyle name="20% - Accent3 4 4 3 2" xfId="16401" xr:uid="{00000000-0005-0000-0000-0000931B0000}"/>
    <cellStyle name="20% - Accent3 4 4 3 2 2" xfId="20863" xr:uid="{00000000-0005-0000-0000-0000941B0000}"/>
    <cellStyle name="20% - Accent3 4 4 3 2 3" xfId="25295" xr:uid="{00000000-0005-0000-0000-0000951B0000}"/>
    <cellStyle name="20% - Accent3 4 4 3 2 4" xfId="30012" xr:uid="{00000000-0005-0000-0000-0000961B0000}"/>
    <cellStyle name="20% - Accent3 4 4 3 2 5" xfId="34725" xr:uid="{00000000-0005-0000-0000-0000971B0000}"/>
    <cellStyle name="20% - Accent3 4 4 3 3" xfId="18604" xr:uid="{00000000-0005-0000-0000-0000981B0000}"/>
    <cellStyle name="20% - Accent3 4 4 3 4" xfId="23079" xr:uid="{00000000-0005-0000-0000-0000991B0000}"/>
    <cellStyle name="20% - Accent3 4 4 3 5" xfId="27796" xr:uid="{00000000-0005-0000-0000-00009A1B0000}"/>
    <cellStyle name="20% - Accent3 4 4 3 6" xfId="32509" xr:uid="{00000000-0005-0000-0000-00009B1B0000}"/>
    <cellStyle name="20% - Accent3 4 4 4" xfId="10837" xr:uid="{00000000-0005-0000-0000-00009C1B0000}"/>
    <cellStyle name="20% - Accent3 4 4 4 2" xfId="19639" xr:uid="{00000000-0005-0000-0000-00009D1B0000}"/>
    <cellStyle name="20% - Accent3 4 4 4 3" xfId="24071" xr:uid="{00000000-0005-0000-0000-00009E1B0000}"/>
    <cellStyle name="20% - Accent3 4 4 4 4" xfId="28788" xr:uid="{00000000-0005-0000-0000-00009F1B0000}"/>
    <cellStyle name="20% - Accent3 4 4 4 5" xfId="33501" xr:uid="{00000000-0005-0000-0000-0000A01B0000}"/>
    <cellStyle name="20% - Accent3 4 4 5" xfId="11091" xr:uid="{00000000-0005-0000-0000-0000A11B0000}"/>
    <cellStyle name="20% - Accent3 4 4 6" xfId="11345" xr:uid="{00000000-0005-0000-0000-0000A21B0000}"/>
    <cellStyle name="20% - Accent3 4 4 7" xfId="11605" xr:uid="{00000000-0005-0000-0000-0000A31B0000}"/>
    <cellStyle name="20% - Accent3 4 4 8" xfId="11866" xr:uid="{00000000-0005-0000-0000-0000A41B0000}"/>
    <cellStyle name="20% - Accent3 4 4 9" xfId="12137" xr:uid="{00000000-0005-0000-0000-0000A51B0000}"/>
    <cellStyle name="20% - Accent3 4 40" xfId="3441" xr:uid="{00000000-0005-0000-0000-0000A61B0000}"/>
    <cellStyle name="20% - Accent3 4 41" xfId="3529" xr:uid="{00000000-0005-0000-0000-0000A71B0000}"/>
    <cellStyle name="20% - Accent3 4 42" xfId="3632" xr:uid="{00000000-0005-0000-0000-0000A81B0000}"/>
    <cellStyle name="20% - Accent3 4 43" xfId="3751" xr:uid="{00000000-0005-0000-0000-0000A91B0000}"/>
    <cellStyle name="20% - Accent3 4 44" xfId="3867" xr:uid="{00000000-0005-0000-0000-0000AA1B0000}"/>
    <cellStyle name="20% - Accent3 4 45" xfId="3983" xr:uid="{00000000-0005-0000-0000-0000AB1B0000}"/>
    <cellStyle name="20% - Accent3 4 46" xfId="4099" xr:uid="{00000000-0005-0000-0000-0000AC1B0000}"/>
    <cellStyle name="20% - Accent3 4 47" xfId="4215" xr:uid="{00000000-0005-0000-0000-0000AD1B0000}"/>
    <cellStyle name="20% - Accent3 4 48" xfId="4331" xr:uid="{00000000-0005-0000-0000-0000AE1B0000}"/>
    <cellStyle name="20% - Accent3 4 49" xfId="4447" xr:uid="{00000000-0005-0000-0000-0000AF1B0000}"/>
    <cellStyle name="20% - Accent3 4 5" xfId="726" xr:uid="{00000000-0005-0000-0000-0000B01B0000}"/>
    <cellStyle name="20% - Accent3 4 5 2" xfId="16858" xr:uid="{00000000-0005-0000-0000-0000B11B0000}"/>
    <cellStyle name="20% - Accent3 4 5 2 2" xfId="21320" xr:uid="{00000000-0005-0000-0000-0000B21B0000}"/>
    <cellStyle name="20% - Accent3 4 5 2 2 2" xfId="25752" xr:uid="{00000000-0005-0000-0000-0000B31B0000}"/>
    <cellStyle name="20% - Accent3 4 5 2 2 3" xfId="30469" xr:uid="{00000000-0005-0000-0000-0000B41B0000}"/>
    <cellStyle name="20% - Accent3 4 5 2 2 4" xfId="35182" xr:uid="{00000000-0005-0000-0000-0000B51B0000}"/>
    <cellStyle name="20% - Accent3 4 5 2 3" xfId="19061" xr:uid="{00000000-0005-0000-0000-0000B61B0000}"/>
    <cellStyle name="20% - Accent3 4 5 2 4" xfId="23536" xr:uid="{00000000-0005-0000-0000-0000B71B0000}"/>
    <cellStyle name="20% - Accent3 4 5 2 5" xfId="28253" xr:uid="{00000000-0005-0000-0000-0000B81B0000}"/>
    <cellStyle name="20% - Accent3 4 5 2 6" xfId="32966" xr:uid="{00000000-0005-0000-0000-0000B91B0000}"/>
    <cellStyle name="20% - Accent3 4 5 3" xfId="15667" xr:uid="{00000000-0005-0000-0000-0000BA1B0000}"/>
    <cellStyle name="20% - Accent3 4 5 3 2" xfId="20174" xr:uid="{00000000-0005-0000-0000-0000BB1B0000}"/>
    <cellStyle name="20% - Accent3 4 5 3 3" xfId="24606" xr:uid="{00000000-0005-0000-0000-0000BC1B0000}"/>
    <cellStyle name="20% - Accent3 4 5 3 4" xfId="29323" xr:uid="{00000000-0005-0000-0000-0000BD1B0000}"/>
    <cellStyle name="20% - Accent3 4 5 3 5" xfId="34036" xr:uid="{00000000-0005-0000-0000-0000BE1B0000}"/>
    <cellStyle name="20% - Accent3 4 5 4" xfId="17915" xr:uid="{00000000-0005-0000-0000-0000BF1B0000}"/>
    <cellStyle name="20% - Accent3 4 5 5" xfId="22390" xr:uid="{00000000-0005-0000-0000-0000C01B0000}"/>
    <cellStyle name="20% - Accent3 4 5 6" xfId="27107" xr:uid="{00000000-0005-0000-0000-0000C11B0000}"/>
    <cellStyle name="20% - Accent3 4 5 7" xfId="31820" xr:uid="{00000000-0005-0000-0000-0000C21B0000}"/>
    <cellStyle name="20% - Accent3 4 50" xfId="4563" xr:uid="{00000000-0005-0000-0000-0000C31B0000}"/>
    <cellStyle name="20% - Accent3 4 51" xfId="4693" xr:uid="{00000000-0005-0000-0000-0000C41B0000}"/>
    <cellStyle name="20% - Accent3 4 52" xfId="4823" xr:uid="{00000000-0005-0000-0000-0000C51B0000}"/>
    <cellStyle name="20% - Accent3 4 53" xfId="4953" xr:uid="{00000000-0005-0000-0000-0000C61B0000}"/>
    <cellStyle name="20% - Accent3 4 54" xfId="5083" xr:uid="{00000000-0005-0000-0000-0000C71B0000}"/>
    <cellStyle name="20% - Accent3 4 55" xfId="5213" xr:uid="{00000000-0005-0000-0000-0000C81B0000}"/>
    <cellStyle name="20% - Accent3 4 56" xfId="5343" xr:uid="{00000000-0005-0000-0000-0000C91B0000}"/>
    <cellStyle name="20% - Accent3 4 57" xfId="5473" xr:uid="{00000000-0005-0000-0000-0000CA1B0000}"/>
    <cellStyle name="20% - Accent3 4 58" xfId="5603" xr:uid="{00000000-0005-0000-0000-0000CB1B0000}"/>
    <cellStyle name="20% - Accent3 4 59" xfId="5733" xr:uid="{00000000-0005-0000-0000-0000CC1B0000}"/>
    <cellStyle name="20% - Accent3 4 6" xfId="798" xr:uid="{00000000-0005-0000-0000-0000CD1B0000}"/>
    <cellStyle name="20% - Accent3 4 6 2" xfId="17069" xr:uid="{00000000-0005-0000-0000-0000CE1B0000}"/>
    <cellStyle name="20% - Accent3 4 6 2 2" xfId="21531" xr:uid="{00000000-0005-0000-0000-0000CF1B0000}"/>
    <cellStyle name="20% - Accent3 4 6 2 2 2" xfId="25963" xr:uid="{00000000-0005-0000-0000-0000D01B0000}"/>
    <cellStyle name="20% - Accent3 4 6 2 2 3" xfId="30680" xr:uid="{00000000-0005-0000-0000-0000D11B0000}"/>
    <cellStyle name="20% - Accent3 4 6 2 2 4" xfId="35393" xr:uid="{00000000-0005-0000-0000-0000D21B0000}"/>
    <cellStyle name="20% - Accent3 4 6 2 3" xfId="19272" xr:uid="{00000000-0005-0000-0000-0000D31B0000}"/>
    <cellStyle name="20% - Accent3 4 6 2 4" xfId="23747" xr:uid="{00000000-0005-0000-0000-0000D41B0000}"/>
    <cellStyle name="20% - Accent3 4 6 2 5" xfId="28464" xr:uid="{00000000-0005-0000-0000-0000D51B0000}"/>
    <cellStyle name="20% - Accent3 4 6 2 6" xfId="33177" xr:uid="{00000000-0005-0000-0000-0000D61B0000}"/>
    <cellStyle name="20% - Accent3 4 6 3" xfId="15879" xr:uid="{00000000-0005-0000-0000-0000D71B0000}"/>
    <cellStyle name="20% - Accent3 4 6 3 2" xfId="20385" xr:uid="{00000000-0005-0000-0000-0000D81B0000}"/>
    <cellStyle name="20% - Accent3 4 6 3 3" xfId="24817" xr:uid="{00000000-0005-0000-0000-0000D91B0000}"/>
    <cellStyle name="20% - Accent3 4 6 3 4" xfId="29534" xr:uid="{00000000-0005-0000-0000-0000DA1B0000}"/>
    <cellStyle name="20% - Accent3 4 6 3 5" xfId="34247" xr:uid="{00000000-0005-0000-0000-0000DB1B0000}"/>
    <cellStyle name="20% - Accent3 4 6 4" xfId="18126" xr:uid="{00000000-0005-0000-0000-0000DC1B0000}"/>
    <cellStyle name="20% - Accent3 4 6 5" xfId="22601" xr:uid="{00000000-0005-0000-0000-0000DD1B0000}"/>
    <cellStyle name="20% - Accent3 4 6 6" xfId="27318" xr:uid="{00000000-0005-0000-0000-0000DE1B0000}"/>
    <cellStyle name="20% - Accent3 4 6 7" xfId="32031" xr:uid="{00000000-0005-0000-0000-0000DF1B0000}"/>
    <cellStyle name="20% - Accent3 4 60" xfId="5863" xr:uid="{00000000-0005-0000-0000-0000E01B0000}"/>
    <cellStyle name="20% - Accent3 4 61" xfId="5993" xr:uid="{00000000-0005-0000-0000-0000E11B0000}"/>
    <cellStyle name="20% - Accent3 4 62" xfId="6123" xr:uid="{00000000-0005-0000-0000-0000E21B0000}"/>
    <cellStyle name="20% - Accent3 4 63" xfId="6253" xr:uid="{00000000-0005-0000-0000-0000E31B0000}"/>
    <cellStyle name="20% - Accent3 4 64" xfId="6383" xr:uid="{00000000-0005-0000-0000-0000E41B0000}"/>
    <cellStyle name="20% - Accent3 4 65" xfId="6514" xr:uid="{00000000-0005-0000-0000-0000E51B0000}"/>
    <cellStyle name="20% - Accent3 4 66" xfId="6644" xr:uid="{00000000-0005-0000-0000-0000E61B0000}"/>
    <cellStyle name="20% - Accent3 4 67" xfId="6774" xr:uid="{00000000-0005-0000-0000-0000E71B0000}"/>
    <cellStyle name="20% - Accent3 4 68" xfId="6904" xr:uid="{00000000-0005-0000-0000-0000E81B0000}"/>
    <cellStyle name="20% - Accent3 4 69" xfId="7034" xr:uid="{00000000-0005-0000-0000-0000E91B0000}"/>
    <cellStyle name="20% - Accent3 4 7" xfId="870" xr:uid="{00000000-0005-0000-0000-0000EA1B0000}"/>
    <cellStyle name="20% - Accent3 4 7 2" xfId="16121" xr:uid="{00000000-0005-0000-0000-0000EB1B0000}"/>
    <cellStyle name="20% - Accent3 4 7 2 2" xfId="20624" xr:uid="{00000000-0005-0000-0000-0000EC1B0000}"/>
    <cellStyle name="20% - Accent3 4 7 2 3" xfId="25056" xr:uid="{00000000-0005-0000-0000-0000ED1B0000}"/>
    <cellStyle name="20% - Accent3 4 7 2 4" xfId="29773" xr:uid="{00000000-0005-0000-0000-0000EE1B0000}"/>
    <cellStyle name="20% - Accent3 4 7 2 5" xfId="34486" xr:uid="{00000000-0005-0000-0000-0000EF1B0000}"/>
    <cellStyle name="20% - Accent3 4 7 3" xfId="18365" xr:uid="{00000000-0005-0000-0000-0000F01B0000}"/>
    <cellStyle name="20% - Accent3 4 7 4" xfId="22840" xr:uid="{00000000-0005-0000-0000-0000F11B0000}"/>
    <cellStyle name="20% - Accent3 4 7 5" xfId="27557" xr:uid="{00000000-0005-0000-0000-0000F21B0000}"/>
    <cellStyle name="20% - Accent3 4 7 6" xfId="32270" xr:uid="{00000000-0005-0000-0000-0000F31B0000}"/>
    <cellStyle name="20% - Accent3 4 70" xfId="7178" xr:uid="{00000000-0005-0000-0000-0000F41B0000}"/>
    <cellStyle name="20% - Accent3 4 71" xfId="7323" xr:uid="{00000000-0005-0000-0000-0000F51B0000}"/>
    <cellStyle name="20% - Accent3 4 72" xfId="7467" xr:uid="{00000000-0005-0000-0000-0000F61B0000}"/>
    <cellStyle name="20% - Accent3 4 73" xfId="7639" xr:uid="{00000000-0005-0000-0000-0000F71B0000}"/>
    <cellStyle name="20% - Accent3 4 74" xfId="7811" xr:uid="{00000000-0005-0000-0000-0000F81B0000}"/>
    <cellStyle name="20% - Accent3 4 75" xfId="7983" xr:uid="{00000000-0005-0000-0000-0000F91B0000}"/>
    <cellStyle name="20% - Accent3 4 76" xfId="8155" xr:uid="{00000000-0005-0000-0000-0000FA1B0000}"/>
    <cellStyle name="20% - Accent3 4 77" xfId="8327" xr:uid="{00000000-0005-0000-0000-0000FB1B0000}"/>
    <cellStyle name="20% - Accent3 4 78" xfId="8569" xr:uid="{00000000-0005-0000-0000-0000FC1B0000}"/>
    <cellStyle name="20% - Accent3 4 8" xfId="942" xr:uid="{00000000-0005-0000-0000-0000FD1B0000}"/>
    <cellStyle name="20% - Accent3 4 8 2" xfId="26233" xr:uid="{00000000-0005-0000-0000-0000FE1B0000}"/>
    <cellStyle name="20% - Accent3 4 8 3" xfId="30947" xr:uid="{00000000-0005-0000-0000-0000FF1B0000}"/>
    <cellStyle name="20% - Accent3 4 8 4" xfId="35660" xr:uid="{00000000-0005-0000-0000-0000001C0000}"/>
    <cellStyle name="20% - Accent3 4 9" xfId="1014" xr:uid="{00000000-0005-0000-0000-0000011C0000}"/>
    <cellStyle name="20% - Accent3 4 9 2" xfId="35927" xr:uid="{00000000-0005-0000-0000-0000021C0000}"/>
    <cellStyle name="20% - Accent3 5" xfId="223" xr:uid="{00000000-0005-0000-0000-0000031C0000}"/>
    <cellStyle name="20% - Accent3 5 10" xfId="1172" xr:uid="{00000000-0005-0000-0000-0000041C0000}"/>
    <cellStyle name="20% - Accent3 5 10 2" xfId="36236" xr:uid="{00000000-0005-0000-0000-0000051C0000}"/>
    <cellStyle name="20% - Accent3 5 11" xfId="1244" xr:uid="{00000000-0005-0000-0000-0000061C0000}"/>
    <cellStyle name="20% - Accent3 5 12" xfId="1316" xr:uid="{00000000-0005-0000-0000-0000071C0000}"/>
    <cellStyle name="20% - Accent3 5 13" xfId="1388" xr:uid="{00000000-0005-0000-0000-0000081C0000}"/>
    <cellStyle name="20% - Accent3 5 14" xfId="1463" xr:uid="{00000000-0005-0000-0000-0000091C0000}"/>
    <cellStyle name="20% - Accent3 5 15" xfId="1537" xr:uid="{00000000-0005-0000-0000-00000A1C0000}"/>
    <cellStyle name="20% - Accent3 5 16" xfId="1612" xr:uid="{00000000-0005-0000-0000-00000B1C0000}"/>
    <cellStyle name="20% - Accent3 5 17" xfId="1686" xr:uid="{00000000-0005-0000-0000-00000C1C0000}"/>
    <cellStyle name="20% - Accent3 5 18" xfId="1760" xr:uid="{00000000-0005-0000-0000-00000D1C0000}"/>
    <cellStyle name="20% - Accent3 5 19" xfId="1834" xr:uid="{00000000-0005-0000-0000-00000E1C0000}"/>
    <cellStyle name="20% - Accent3 5 2" xfId="596" xr:uid="{00000000-0005-0000-0000-00000F1C0000}"/>
    <cellStyle name="20% - Accent3 5 2 2" xfId="8902" xr:uid="{00000000-0005-0000-0000-0000101C0000}"/>
    <cellStyle name="20% - Accent3 5 20" xfId="1909" xr:uid="{00000000-0005-0000-0000-0000111C0000}"/>
    <cellStyle name="20% - Accent3 5 21" xfId="1983" xr:uid="{00000000-0005-0000-0000-0000121C0000}"/>
    <cellStyle name="20% - Accent3 5 22" xfId="2057" xr:uid="{00000000-0005-0000-0000-0000131C0000}"/>
    <cellStyle name="20% - Accent3 5 23" xfId="2131" xr:uid="{00000000-0005-0000-0000-0000141C0000}"/>
    <cellStyle name="20% - Accent3 5 24" xfId="2205" xr:uid="{00000000-0005-0000-0000-0000151C0000}"/>
    <cellStyle name="20% - Accent3 5 25" xfId="2279" xr:uid="{00000000-0005-0000-0000-0000161C0000}"/>
    <cellStyle name="20% - Accent3 5 26" xfId="2353" xr:uid="{00000000-0005-0000-0000-0000171C0000}"/>
    <cellStyle name="20% - Accent3 5 27" xfId="2427" xr:uid="{00000000-0005-0000-0000-0000181C0000}"/>
    <cellStyle name="20% - Accent3 5 28" xfId="2501" xr:uid="{00000000-0005-0000-0000-0000191C0000}"/>
    <cellStyle name="20% - Accent3 5 29" xfId="2575" xr:uid="{00000000-0005-0000-0000-00001A1C0000}"/>
    <cellStyle name="20% - Accent3 5 3" xfId="668" xr:uid="{00000000-0005-0000-0000-00001B1C0000}"/>
    <cellStyle name="20% - Accent3 5 3 2" xfId="10197" xr:uid="{00000000-0005-0000-0000-00001C1C0000}"/>
    <cellStyle name="20% - Accent3 5 30" xfId="2663" xr:uid="{00000000-0005-0000-0000-00001D1C0000}"/>
    <cellStyle name="20% - Accent3 5 31" xfId="2751" xr:uid="{00000000-0005-0000-0000-00001E1C0000}"/>
    <cellStyle name="20% - Accent3 5 32" xfId="2839" xr:uid="{00000000-0005-0000-0000-00001F1C0000}"/>
    <cellStyle name="20% - Accent3 5 33" xfId="2927" xr:uid="{00000000-0005-0000-0000-0000201C0000}"/>
    <cellStyle name="20% - Accent3 5 34" xfId="3015" xr:uid="{00000000-0005-0000-0000-0000211C0000}"/>
    <cellStyle name="20% - Accent3 5 35" xfId="3103" xr:uid="{00000000-0005-0000-0000-0000221C0000}"/>
    <cellStyle name="20% - Accent3 5 36" xfId="3191" xr:uid="{00000000-0005-0000-0000-0000231C0000}"/>
    <cellStyle name="20% - Accent3 5 37" xfId="3279" xr:uid="{00000000-0005-0000-0000-0000241C0000}"/>
    <cellStyle name="20% - Accent3 5 38" xfId="3367" xr:uid="{00000000-0005-0000-0000-0000251C0000}"/>
    <cellStyle name="20% - Accent3 5 39" xfId="3455" xr:uid="{00000000-0005-0000-0000-0000261C0000}"/>
    <cellStyle name="20% - Accent3 5 4" xfId="740" xr:uid="{00000000-0005-0000-0000-0000271C0000}"/>
    <cellStyle name="20% - Accent3 5 4 10" xfId="12422" xr:uid="{00000000-0005-0000-0000-0000281C0000}"/>
    <cellStyle name="20% - Accent3 5 4 11" xfId="12704" xr:uid="{00000000-0005-0000-0000-0000291C0000}"/>
    <cellStyle name="20% - Accent3 5 4 12" xfId="13327" xr:uid="{00000000-0005-0000-0000-00002A1C0000}"/>
    <cellStyle name="20% - Accent3 5 4 13" xfId="13934" xr:uid="{00000000-0005-0000-0000-00002B1C0000}"/>
    <cellStyle name="20% - Accent3 5 4 14" xfId="14540" xr:uid="{00000000-0005-0000-0000-00002C1C0000}"/>
    <cellStyle name="20% - Accent3 5 4 15" xfId="15146" xr:uid="{00000000-0005-0000-0000-00002D1C0000}"/>
    <cellStyle name="20% - Accent3 5 4 16" xfId="17394" xr:uid="{00000000-0005-0000-0000-00002E1C0000}"/>
    <cellStyle name="20% - Accent3 5 4 17" xfId="21869" xr:uid="{00000000-0005-0000-0000-00002F1C0000}"/>
    <cellStyle name="20% - Accent3 5 4 18" xfId="26586" xr:uid="{00000000-0005-0000-0000-0000301C0000}"/>
    <cellStyle name="20% - Accent3 5 4 19" xfId="31299" xr:uid="{00000000-0005-0000-0000-0000311C0000}"/>
    <cellStyle name="20% - Accent3 5 4 2" xfId="10089" xr:uid="{00000000-0005-0000-0000-0000321C0000}"/>
    <cellStyle name="20% - Accent3 5 4 2 10" xfId="31595" xr:uid="{00000000-0005-0000-0000-0000331C0000}"/>
    <cellStyle name="20% - Accent3 5 4 2 2" xfId="13042" xr:uid="{00000000-0005-0000-0000-0000341C0000}"/>
    <cellStyle name="20% - Accent3 5 4 2 2 2" xfId="16633" xr:uid="{00000000-0005-0000-0000-0000351C0000}"/>
    <cellStyle name="20% - Accent3 5 4 2 2 2 2" xfId="21095" xr:uid="{00000000-0005-0000-0000-0000361C0000}"/>
    <cellStyle name="20% - Accent3 5 4 2 2 2 3" xfId="25527" xr:uid="{00000000-0005-0000-0000-0000371C0000}"/>
    <cellStyle name="20% - Accent3 5 4 2 2 2 4" xfId="30244" xr:uid="{00000000-0005-0000-0000-0000381C0000}"/>
    <cellStyle name="20% - Accent3 5 4 2 2 2 5" xfId="34957" xr:uid="{00000000-0005-0000-0000-0000391C0000}"/>
    <cellStyle name="20% - Accent3 5 4 2 2 3" xfId="18836" xr:uid="{00000000-0005-0000-0000-00003A1C0000}"/>
    <cellStyle name="20% - Accent3 5 4 2 2 4" xfId="23311" xr:uid="{00000000-0005-0000-0000-00003B1C0000}"/>
    <cellStyle name="20% - Accent3 5 4 2 2 5" xfId="28028" xr:uid="{00000000-0005-0000-0000-00003C1C0000}"/>
    <cellStyle name="20% - Accent3 5 4 2 2 6" xfId="32741" xr:uid="{00000000-0005-0000-0000-00003D1C0000}"/>
    <cellStyle name="20% - Accent3 5 4 2 3" xfId="13624" xr:uid="{00000000-0005-0000-0000-00003E1C0000}"/>
    <cellStyle name="20% - Accent3 5 4 2 3 2" xfId="19949" xr:uid="{00000000-0005-0000-0000-00003F1C0000}"/>
    <cellStyle name="20% - Accent3 5 4 2 3 3" xfId="24381" xr:uid="{00000000-0005-0000-0000-0000401C0000}"/>
    <cellStyle name="20% - Accent3 5 4 2 3 4" xfId="29098" xr:uid="{00000000-0005-0000-0000-0000411C0000}"/>
    <cellStyle name="20% - Accent3 5 4 2 3 5" xfId="33811" xr:uid="{00000000-0005-0000-0000-0000421C0000}"/>
    <cellStyle name="20% - Accent3 5 4 2 4" xfId="14230" xr:uid="{00000000-0005-0000-0000-0000431C0000}"/>
    <cellStyle name="20% - Accent3 5 4 2 5" xfId="14836" xr:uid="{00000000-0005-0000-0000-0000441C0000}"/>
    <cellStyle name="20% - Accent3 5 4 2 6" xfId="15442" xr:uid="{00000000-0005-0000-0000-0000451C0000}"/>
    <cellStyle name="20% - Accent3 5 4 2 7" xfId="17690" xr:uid="{00000000-0005-0000-0000-0000461C0000}"/>
    <cellStyle name="20% - Accent3 5 4 2 8" xfId="22165" xr:uid="{00000000-0005-0000-0000-0000471C0000}"/>
    <cellStyle name="20% - Accent3 5 4 2 9" xfId="26882" xr:uid="{00000000-0005-0000-0000-0000481C0000}"/>
    <cellStyle name="20% - Accent3 5 4 3" xfId="10593" xr:uid="{00000000-0005-0000-0000-0000491C0000}"/>
    <cellStyle name="20% - Accent3 5 4 3 2" xfId="16415" xr:uid="{00000000-0005-0000-0000-00004A1C0000}"/>
    <cellStyle name="20% - Accent3 5 4 3 2 2" xfId="20877" xr:uid="{00000000-0005-0000-0000-00004B1C0000}"/>
    <cellStyle name="20% - Accent3 5 4 3 2 3" xfId="25309" xr:uid="{00000000-0005-0000-0000-00004C1C0000}"/>
    <cellStyle name="20% - Accent3 5 4 3 2 4" xfId="30026" xr:uid="{00000000-0005-0000-0000-00004D1C0000}"/>
    <cellStyle name="20% - Accent3 5 4 3 2 5" xfId="34739" xr:uid="{00000000-0005-0000-0000-00004E1C0000}"/>
    <cellStyle name="20% - Accent3 5 4 3 3" xfId="18618" xr:uid="{00000000-0005-0000-0000-00004F1C0000}"/>
    <cellStyle name="20% - Accent3 5 4 3 4" xfId="23093" xr:uid="{00000000-0005-0000-0000-0000501C0000}"/>
    <cellStyle name="20% - Accent3 5 4 3 5" xfId="27810" xr:uid="{00000000-0005-0000-0000-0000511C0000}"/>
    <cellStyle name="20% - Accent3 5 4 3 6" xfId="32523" xr:uid="{00000000-0005-0000-0000-0000521C0000}"/>
    <cellStyle name="20% - Accent3 5 4 4" xfId="10851" xr:uid="{00000000-0005-0000-0000-0000531C0000}"/>
    <cellStyle name="20% - Accent3 5 4 4 2" xfId="19653" xr:uid="{00000000-0005-0000-0000-0000541C0000}"/>
    <cellStyle name="20% - Accent3 5 4 4 3" xfId="24085" xr:uid="{00000000-0005-0000-0000-0000551C0000}"/>
    <cellStyle name="20% - Accent3 5 4 4 4" xfId="28802" xr:uid="{00000000-0005-0000-0000-0000561C0000}"/>
    <cellStyle name="20% - Accent3 5 4 4 5" xfId="33515" xr:uid="{00000000-0005-0000-0000-0000571C0000}"/>
    <cellStyle name="20% - Accent3 5 4 5" xfId="11105" xr:uid="{00000000-0005-0000-0000-0000581C0000}"/>
    <cellStyle name="20% - Accent3 5 4 6" xfId="11359" xr:uid="{00000000-0005-0000-0000-0000591C0000}"/>
    <cellStyle name="20% - Accent3 5 4 7" xfId="11619" xr:uid="{00000000-0005-0000-0000-00005A1C0000}"/>
    <cellStyle name="20% - Accent3 5 4 8" xfId="11880" xr:uid="{00000000-0005-0000-0000-00005B1C0000}"/>
    <cellStyle name="20% - Accent3 5 4 9" xfId="12151" xr:uid="{00000000-0005-0000-0000-00005C1C0000}"/>
    <cellStyle name="20% - Accent3 5 40" xfId="3543" xr:uid="{00000000-0005-0000-0000-00005D1C0000}"/>
    <cellStyle name="20% - Accent3 5 41" xfId="3646" xr:uid="{00000000-0005-0000-0000-00005E1C0000}"/>
    <cellStyle name="20% - Accent3 5 42" xfId="3765" xr:uid="{00000000-0005-0000-0000-00005F1C0000}"/>
    <cellStyle name="20% - Accent3 5 43" xfId="3881" xr:uid="{00000000-0005-0000-0000-0000601C0000}"/>
    <cellStyle name="20% - Accent3 5 44" xfId="3997" xr:uid="{00000000-0005-0000-0000-0000611C0000}"/>
    <cellStyle name="20% - Accent3 5 45" xfId="4113" xr:uid="{00000000-0005-0000-0000-0000621C0000}"/>
    <cellStyle name="20% - Accent3 5 46" xfId="4229" xr:uid="{00000000-0005-0000-0000-0000631C0000}"/>
    <cellStyle name="20% - Accent3 5 47" xfId="4345" xr:uid="{00000000-0005-0000-0000-0000641C0000}"/>
    <cellStyle name="20% - Accent3 5 48" xfId="4461" xr:uid="{00000000-0005-0000-0000-0000651C0000}"/>
    <cellStyle name="20% - Accent3 5 49" xfId="4577" xr:uid="{00000000-0005-0000-0000-0000661C0000}"/>
    <cellStyle name="20% - Accent3 5 5" xfId="812" xr:uid="{00000000-0005-0000-0000-0000671C0000}"/>
    <cellStyle name="20% - Accent3 5 5 2" xfId="16872" xr:uid="{00000000-0005-0000-0000-0000681C0000}"/>
    <cellStyle name="20% - Accent3 5 5 2 2" xfId="21334" xr:uid="{00000000-0005-0000-0000-0000691C0000}"/>
    <cellStyle name="20% - Accent3 5 5 2 2 2" xfId="25766" xr:uid="{00000000-0005-0000-0000-00006A1C0000}"/>
    <cellStyle name="20% - Accent3 5 5 2 2 3" xfId="30483" xr:uid="{00000000-0005-0000-0000-00006B1C0000}"/>
    <cellStyle name="20% - Accent3 5 5 2 2 4" xfId="35196" xr:uid="{00000000-0005-0000-0000-00006C1C0000}"/>
    <cellStyle name="20% - Accent3 5 5 2 3" xfId="19075" xr:uid="{00000000-0005-0000-0000-00006D1C0000}"/>
    <cellStyle name="20% - Accent3 5 5 2 4" xfId="23550" xr:uid="{00000000-0005-0000-0000-00006E1C0000}"/>
    <cellStyle name="20% - Accent3 5 5 2 5" xfId="28267" xr:uid="{00000000-0005-0000-0000-00006F1C0000}"/>
    <cellStyle name="20% - Accent3 5 5 2 6" xfId="32980" xr:uid="{00000000-0005-0000-0000-0000701C0000}"/>
    <cellStyle name="20% - Accent3 5 5 3" xfId="15681" xr:uid="{00000000-0005-0000-0000-0000711C0000}"/>
    <cellStyle name="20% - Accent3 5 5 3 2" xfId="20188" xr:uid="{00000000-0005-0000-0000-0000721C0000}"/>
    <cellStyle name="20% - Accent3 5 5 3 3" xfId="24620" xr:uid="{00000000-0005-0000-0000-0000731C0000}"/>
    <cellStyle name="20% - Accent3 5 5 3 4" xfId="29337" xr:uid="{00000000-0005-0000-0000-0000741C0000}"/>
    <cellStyle name="20% - Accent3 5 5 3 5" xfId="34050" xr:uid="{00000000-0005-0000-0000-0000751C0000}"/>
    <cellStyle name="20% - Accent3 5 5 4" xfId="17929" xr:uid="{00000000-0005-0000-0000-0000761C0000}"/>
    <cellStyle name="20% - Accent3 5 5 5" xfId="22404" xr:uid="{00000000-0005-0000-0000-0000771C0000}"/>
    <cellStyle name="20% - Accent3 5 5 6" xfId="27121" xr:uid="{00000000-0005-0000-0000-0000781C0000}"/>
    <cellStyle name="20% - Accent3 5 5 7" xfId="31834" xr:uid="{00000000-0005-0000-0000-0000791C0000}"/>
    <cellStyle name="20% - Accent3 5 50" xfId="4707" xr:uid="{00000000-0005-0000-0000-00007A1C0000}"/>
    <cellStyle name="20% - Accent3 5 51" xfId="4837" xr:uid="{00000000-0005-0000-0000-00007B1C0000}"/>
    <cellStyle name="20% - Accent3 5 52" xfId="4967" xr:uid="{00000000-0005-0000-0000-00007C1C0000}"/>
    <cellStyle name="20% - Accent3 5 53" xfId="5097" xr:uid="{00000000-0005-0000-0000-00007D1C0000}"/>
    <cellStyle name="20% - Accent3 5 54" xfId="5227" xr:uid="{00000000-0005-0000-0000-00007E1C0000}"/>
    <cellStyle name="20% - Accent3 5 55" xfId="5357" xr:uid="{00000000-0005-0000-0000-00007F1C0000}"/>
    <cellStyle name="20% - Accent3 5 56" xfId="5487" xr:uid="{00000000-0005-0000-0000-0000801C0000}"/>
    <cellStyle name="20% - Accent3 5 57" xfId="5617" xr:uid="{00000000-0005-0000-0000-0000811C0000}"/>
    <cellStyle name="20% - Accent3 5 58" xfId="5747" xr:uid="{00000000-0005-0000-0000-0000821C0000}"/>
    <cellStyle name="20% - Accent3 5 59" xfId="5877" xr:uid="{00000000-0005-0000-0000-0000831C0000}"/>
    <cellStyle name="20% - Accent3 5 6" xfId="884" xr:uid="{00000000-0005-0000-0000-0000841C0000}"/>
    <cellStyle name="20% - Accent3 5 6 2" xfId="17083" xr:uid="{00000000-0005-0000-0000-0000851C0000}"/>
    <cellStyle name="20% - Accent3 5 6 2 2" xfId="21545" xr:uid="{00000000-0005-0000-0000-0000861C0000}"/>
    <cellStyle name="20% - Accent3 5 6 2 2 2" xfId="25977" xr:uid="{00000000-0005-0000-0000-0000871C0000}"/>
    <cellStyle name="20% - Accent3 5 6 2 2 3" xfId="30694" xr:uid="{00000000-0005-0000-0000-0000881C0000}"/>
    <cellStyle name="20% - Accent3 5 6 2 2 4" xfId="35407" xr:uid="{00000000-0005-0000-0000-0000891C0000}"/>
    <cellStyle name="20% - Accent3 5 6 2 3" xfId="19286" xr:uid="{00000000-0005-0000-0000-00008A1C0000}"/>
    <cellStyle name="20% - Accent3 5 6 2 4" xfId="23761" xr:uid="{00000000-0005-0000-0000-00008B1C0000}"/>
    <cellStyle name="20% - Accent3 5 6 2 5" xfId="28478" xr:uid="{00000000-0005-0000-0000-00008C1C0000}"/>
    <cellStyle name="20% - Accent3 5 6 2 6" xfId="33191" xr:uid="{00000000-0005-0000-0000-00008D1C0000}"/>
    <cellStyle name="20% - Accent3 5 6 3" xfId="15893" xr:uid="{00000000-0005-0000-0000-00008E1C0000}"/>
    <cellStyle name="20% - Accent3 5 6 3 2" xfId="20399" xr:uid="{00000000-0005-0000-0000-00008F1C0000}"/>
    <cellStyle name="20% - Accent3 5 6 3 3" xfId="24831" xr:uid="{00000000-0005-0000-0000-0000901C0000}"/>
    <cellStyle name="20% - Accent3 5 6 3 4" xfId="29548" xr:uid="{00000000-0005-0000-0000-0000911C0000}"/>
    <cellStyle name="20% - Accent3 5 6 3 5" xfId="34261" xr:uid="{00000000-0005-0000-0000-0000921C0000}"/>
    <cellStyle name="20% - Accent3 5 6 4" xfId="18140" xr:uid="{00000000-0005-0000-0000-0000931C0000}"/>
    <cellStyle name="20% - Accent3 5 6 5" xfId="22615" xr:uid="{00000000-0005-0000-0000-0000941C0000}"/>
    <cellStyle name="20% - Accent3 5 6 6" xfId="27332" xr:uid="{00000000-0005-0000-0000-0000951C0000}"/>
    <cellStyle name="20% - Accent3 5 6 7" xfId="32045" xr:uid="{00000000-0005-0000-0000-0000961C0000}"/>
    <cellStyle name="20% - Accent3 5 60" xfId="6007" xr:uid="{00000000-0005-0000-0000-0000971C0000}"/>
    <cellStyle name="20% - Accent3 5 61" xfId="6137" xr:uid="{00000000-0005-0000-0000-0000981C0000}"/>
    <cellStyle name="20% - Accent3 5 62" xfId="6267" xr:uid="{00000000-0005-0000-0000-0000991C0000}"/>
    <cellStyle name="20% - Accent3 5 63" xfId="6397" xr:uid="{00000000-0005-0000-0000-00009A1C0000}"/>
    <cellStyle name="20% - Accent3 5 64" xfId="6528" xr:uid="{00000000-0005-0000-0000-00009B1C0000}"/>
    <cellStyle name="20% - Accent3 5 65" xfId="6658" xr:uid="{00000000-0005-0000-0000-00009C1C0000}"/>
    <cellStyle name="20% - Accent3 5 66" xfId="6788" xr:uid="{00000000-0005-0000-0000-00009D1C0000}"/>
    <cellStyle name="20% - Accent3 5 67" xfId="6918" xr:uid="{00000000-0005-0000-0000-00009E1C0000}"/>
    <cellStyle name="20% - Accent3 5 68" xfId="7048" xr:uid="{00000000-0005-0000-0000-00009F1C0000}"/>
    <cellStyle name="20% - Accent3 5 69" xfId="7192" xr:uid="{00000000-0005-0000-0000-0000A01C0000}"/>
    <cellStyle name="20% - Accent3 5 7" xfId="956" xr:uid="{00000000-0005-0000-0000-0000A11C0000}"/>
    <cellStyle name="20% - Accent3 5 7 2" xfId="16135" xr:uid="{00000000-0005-0000-0000-0000A21C0000}"/>
    <cellStyle name="20% - Accent3 5 7 2 2" xfId="20638" xr:uid="{00000000-0005-0000-0000-0000A31C0000}"/>
    <cellStyle name="20% - Accent3 5 7 2 3" xfId="25070" xr:uid="{00000000-0005-0000-0000-0000A41C0000}"/>
    <cellStyle name="20% - Accent3 5 7 2 4" xfId="29787" xr:uid="{00000000-0005-0000-0000-0000A51C0000}"/>
    <cellStyle name="20% - Accent3 5 7 2 5" xfId="34500" xr:uid="{00000000-0005-0000-0000-0000A61C0000}"/>
    <cellStyle name="20% - Accent3 5 7 3" xfId="18379" xr:uid="{00000000-0005-0000-0000-0000A71C0000}"/>
    <cellStyle name="20% - Accent3 5 7 4" xfId="22854" xr:uid="{00000000-0005-0000-0000-0000A81C0000}"/>
    <cellStyle name="20% - Accent3 5 7 5" xfId="27571" xr:uid="{00000000-0005-0000-0000-0000A91C0000}"/>
    <cellStyle name="20% - Accent3 5 7 6" xfId="32284" xr:uid="{00000000-0005-0000-0000-0000AA1C0000}"/>
    <cellStyle name="20% - Accent3 5 70" xfId="7337" xr:uid="{00000000-0005-0000-0000-0000AB1C0000}"/>
    <cellStyle name="20% - Accent3 5 71" xfId="7481" xr:uid="{00000000-0005-0000-0000-0000AC1C0000}"/>
    <cellStyle name="20% - Accent3 5 72" xfId="7653" xr:uid="{00000000-0005-0000-0000-0000AD1C0000}"/>
    <cellStyle name="20% - Accent3 5 73" xfId="7825" xr:uid="{00000000-0005-0000-0000-0000AE1C0000}"/>
    <cellStyle name="20% - Accent3 5 74" xfId="7997" xr:uid="{00000000-0005-0000-0000-0000AF1C0000}"/>
    <cellStyle name="20% - Accent3 5 75" xfId="8169" xr:uid="{00000000-0005-0000-0000-0000B01C0000}"/>
    <cellStyle name="20% - Accent3 5 76" xfId="8341" xr:uid="{00000000-0005-0000-0000-0000B11C0000}"/>
    <cellStyle name="20% - Accent3 5 77" xfId="8583" xr:uid="{00000000-0005-0000-0000-0000B21C0000}"/>
    <cellStyle name="20% - Accent3 5 8" xfId="1028" xr:uid="{00000000-0005-0000-0000-0000B31C0000}"/>
    <cellStyle name="20% - Accent3 5 8 2" xfId="26247" xr:uid="{00000000-0005-0000-0000-0000B41C0000}"/>
    <cellStyle name="20% - Accent3 5 8 3" xfId="30961" xr:uid="{00000000-0005-0000-0000-0000B51C0000}"/>
    <cellStyle name="20% - Accent3 5 8 4" xfId="35674" xr:uid="{00000000-0005-0000-0000-0000B61C0000}"/>
    <cellStyle name="20% - Accent3 5 9" xfId="1100" xr:uid="{00000000-0005-0000-0000-0000B71C0000}"/>
    <cellStyle name="20% - Accent3 5 9 2" xfId="35941" xr:uid="{00000000-0005-0000-0000-0000B81C0000}"/>
    <cellStyle name="20% - Accent3 6" xfId="237" xr:uid="{00000000-0005-0000-0000-0000B91C0000}"/>
    <cellStyle name="20% - Accent3 6 10" xfId="1186" xr:uid="{00000000-0005-0000-0000-0000BA1C0000}"/>
    <cellStyle name="20% - Accent3 6 10 2" xfId="36250" xr:uid="{00000000-0005-0000-0000-0000BB1C0000}"/>
    <cellStyle name="20% - Accent3 6 11" xfId="1258" xr:uid="{00000000-0005-0000-0000-0000BC1C0000}"/>
    <cellStyle name="20% - Accent3 6 12" xfId="1330" xr:uid="{00000000-0005-0000-0000-0000BD1C0000}"/>
    <cellStyle name="20% - Accent3 6 13" xfId="1402" xr:uid="{00000000-0005-0000-0000-0000BE1C0000}"/>
    <cellStyle name="20% - Accent3 6 14" xfId="1477" xr:uid="{00000000-0005-0000-0000-0000BF1C0000}"/>
    <cellStyle name="20% - Accent3 6 15" xfId="1551" xr:uid="{00000000-0005-0000-0000-0000C01C0000}"/>
    <cellStyle name="20% - Accent3 6 16" xfId="1626" xr:uid="{00000000-0005-0000-0000-0000C11C0000}"/>
    <cellStyle name="20% - Accent3 6 17" xfId="1700" xr:uid="{00000000-0005-0000-0000-0000C21C0000}"/>
    <cellStyle name="20% - Accent3 6 18" xfId="1774" xr:uid="{00000000-0005-0000-0000-0000C31C0000}"/>
    <cellStyle name="20% - Accent3 6 19" xfId="1848" xr:uid="{00000000-0005-0000-0000-0000C41C0000}"/>
    <cellStyle name="20% - Accent3 6 2" xfId="610" xr:uid="{00000000-0005-0000-0000-0000C51C0000}"/>
    <cellStyle name="20% - Accent3 6 2 2" xfId="8916" xr:uid="{00000000-0005-0000-0000-0000C61C0000}"/>
    <cellStyle name="20% - Accent3 6 20" xfId="1923" xr:uid="{00000000-0005-0000-0000-0000C71C0000}"/>
    <cellStyle name="20% - Accent3 6 21" xfId="1997" xr:uid="{00000000-0005-0000-0000-0000C81C0000}"/>
    <cellStyle name="20% - Accent3 6 22" xfId="2071" xr:uid="{00000000-0005-0000-0000-0000C91C0000}"/>
    <cellStyle name="20% - Accent3 6 23" xfId="2145" xr:uid="{00000000-0005-0000-0000-0000CA1C0000}"/>
    <cellStyle name="20% - Accent3 6 24" xfId="2219" xr:uid="{00000000-0005-0000-0000-0000CB1C0000}"/>
    <cellStyle name="20% - Accent3 6 25" xfId="2293" xr:uid="{00000000-0005-0000-0000-0000CC1C0000}"/>
    <cellStyle name="20% - Accent3 6 26" xfId="2367" xr:uid="{00000000-0005-0000-0000-0000CD1C0000}"/>
    <cellStyle name="20% - Accent3 6 27" xfId="2441" xr:uid="{00000000-0005-0000-0000-0000CE1C0000}"/>
    <cellStyle name="20% - Accent3 6 28" xfId="2515" xr:uid="{00000000-0005-0000-0000-0000CF1C0000}"/>
    <cellStyle name="20% - Accent3 6 29" xfId="2589" xr:uid="{00000000-0005-0000-0000-0000D01C0000}"/>
    <cellStyle name="20% - Accent3 6 3" xfId="682" xr:uid="{00000000-0005-0000-0000-0000D11C0000}"/>
    <cellStyle name="20% - Accent3 6 3 2" xfId="10211" xr:uid="{00000000-0005-0000-0000-0000D21C0000}"/>
    <cellStyle name="20% - Accent3 6 30" xfId="2677" xr:uid="{00000000-0005-0000-0000-0000D31C0000}"/>
    <cellStyle name="20% - Accent3 6 31" xfId="2765" xr:uid="{00000000-0005-0000-0000-0000D41C0000}"/>
    <cellStyle name="20% - Accent3 6 32" xfId="2853" xr:uid="{00000000-0005-0000-0000-0000D51C0000}"/>
    <cellStyle name="20% - Accent3 6 33" xfId="2941" xr:uid="{00000000-0005-0000-0000-0000D61C0000}"/>
    <cellStyle name="20% - Accent3 6 34" xfId="3029" xr:uid="{00000000-0005-0000-0000-0000D71C0000}"/>
    <cellStyle name="20% - Accent3 6 35" xfId="3117" xr:uid="{00000000-0005-0000-0000-0000D81C0000}"/>
    <cellStyle name="20% - Accent3 6 36" xfId="3205" xr:uid="{00000000-0005-0000-0000-0000D91C0000}"/>
    <cellStyle name="20% - Accent3 6 37" xfId="3293" xr:uid="{00000000-0005-0000-0000-0000DA1C0000}"/>
    <cellStyle name="20% - Accent3 6 38" xfId="3381" xr:uid="{00000000-0005-0000-0000-0000DB1C0000}"/>
    <cellStyle name="20% - Accent3 6 39" xfId="3469" xr:uid="{00000000-0005-0000-0000-0000DC1C0000}"/>
    <cellStyle name="20% - Accent3 6 4" xfId="754" xr:uid="{00000000-0005-0000-0000-0000DD1C0000}"/>
    <cellStyle name="20% - Accent3 6 4 10" xfId="12436" xr:uid="{00000000-0005-0000-0000-0000DE1C0000}"/>
    <cellStyle name="20% - Accent3 6 4 11" xfId="12718" xr:uid="{00000000-0005-0000-0000-0000DF1C0000}"/>
    <cellStyle name="20% - Accent3 6 4 12" xfId="13341" xr:uid="{00000000-0005-0000-0000-0000E01C0000}"/>
    <cellStyle name="20% - Accent3 6 4 13" xfId="13948" xr:uid="{00000000-0005-0000-0000-0000E11C0000}"/>
    <cellStyle name="20% - Accent3 6 4 14" xfId="14554" xr:uid="{00000000-0005-0000-0000-0000E21C0000}"/>
    <cellStyle name="20% - Accent3 6 4 15" xfId="15160" xr:uid="{00000000-0005-0000-0000-0000E31C0000}"/>
    <cellStyle name="20% - Accent3 6 4 16" xfId="17408" xr:uid="{00000000-0005-0000-0000-0000E41C0000}"/>
    <cellStyle name="20% - Accent3 6 4 17" xfId="21883" xr:uid="{00000000-0005-0000-0000-0000E51C0000}"/>
    <cellStyle name="20% - Accent3 6 4 18" xfId="26600" xr:uid="{00000000-0005-0000-0000-0000E61C0000}"/>
    <cellStyle name="20% - Accent3 6 4 19" xfId="31313" xr:uid="{00000000-0005-0000-0000-0000E71C0000}"/>
    <cellStyle name="20% - Accent3 6 4 2" xfId="10124" xr:uid="{00000000-0005-0000-0000-0000E81C0000}"/>
    <cellStyle name="20% - Accent3 6 4 2 10" xfId="31609" xr:uid="{00000000-0005-0000-0000-0000E91C0000}"/>
    <cellStyle name="20% - Accent3 6 4 2 2" xfId="13056" xr:uid="{00000000-0005-0000-0000-0000EA1C0000}"/>
    <cellStyle name="20% - Accent3 6 4 2 2 2" xfId="16647" xr:uid="{00000000-0005-0000-0000-0000EB1C0000}"/>
    <cellStyle name="20% - Accent3 6 4 2 2 2 2" xfId="21109" xr:uid="{00000000-0005-0000-0000-0000EC1C0000}"/>
    <cellStyle name="20% - Accent3 6 4 2 2 2 3" xfId="25541" xr:uid="{00000000-0005-0000-0000-0000ED1C0000}"/>
    <cellStyle name="20% - Accent3 6 4 2 2 2 4" xfId="30258" xr:uid="{00000000-0005-0000-0000-0000EE1C0000}"/>
    <cellStyle name="20% - Accent3 6 4 2 2 2 5" xfId="34971" xr:uid="{00000000-0005-0000-0000-0000EF1C0000}"/>
    <cellStyle name="20% - Accent3 6 4 2 2 3" xfId="18850" xr:uid="{00000000-0005-0000-0000-0000F01C0000}"/>
    <cellStyle name="20% - Accent3 6 4 2 2 4" xfId="23325" xr:uid="{00000000-0005-0000-0000-0000F11C0000}"/>
    <cellStyle name="20% - Accent3 6 4 2 2 5" xfId="28042" xr:uid="{00000000-0005-0000-0000-0000F21C0000}"/>
    <cellStyle name="20% - Accent3 6 4 2 2 6" xfId="32755" xr:uid="{00000000-0005-0000-0000-0000F31C0000}"/>
    <cellStyle name="20% - Accent3 6 4 2 3" xfId="13638" xr:uid="{00000000-0005-0000-0000-0000F41C0000}"/>
    <cellStyle name="20% - Accent3 6 4 2 3 2" xfId="19963" xr:uid="{00000000-0005-0000-0000-0000F51C0000}"/>
    <cellStyle name="20% - Accent3 6 4 2 3 3" xfId="24395" xr:uid="{00000000-0005-0000-0000-0000F61C0000}"/>
    <cellStyle name="20% - Accent3 6 4 2 3 4" xfId="29112" xr:uid="{00000000-0005-0000-0000-0000F71C0000}"/>
    <cellStyle name="20% - Accent3 6 4 2 3 5" xfId="33825" xr:uid="{00000000-0005-0000-0000-0000F81C0000}"/>
    <cellStyle name="20% - Accent3 6 4 2 4" xfId="14244" xr:uid="{00000000-0005-0000-0000-0000F91C0000}"/>
    <cellStyle name="20% - Accent3 6 4 2 5" xfId="14850" xr:uid="{00000000-0005-0000-0000-0000FA1C0000}"/>
    <cellStyle name="20% - Accent3 6 4 2 6" xfId="15456" xr:uid="{00000000-0005-0000-0000-0000FB1C0000}"/>
    <cellStyle name="20% - Accent3 6 4 2 7" xfId="17704" xr:uid="{00000000-0005-0000-0000-0000FC1C0000}"/>
    <cellStyle name="20% - Accent3 6 4 2 8" xfId="22179" xr:uid="{00000000-0005-0000-0000-0000FD1C0000}"/>
    <cellStyle name="20% - Accent3 6 4 2 9" xfId="26896" xr:uid="{00000000-0005-0000-0000-0000FE1C0000}"/>
    <cellStyle name="20% - Accent3 6 4 3" xfId="10607" xr:uid="{00000000-0005-0000-0000-0000FF1C0000}"/>
    <cellStyle name="20% - Accent3 6 4 3 2" xfId="16429" xr:uid="{00000000-0005-0000-0000-0000001D0000}"/>
    <cellStyle name="20% - Accent3 6 4 3 2 2" xfId="20891" xr:uid="{00000000-0005-0000-0000-0000011D0000}"/>
    <cellStyle name="20% - Accent3 6 4 3 2 3" xfId="25323" xr:uid="{00000000-0005-0000-0000-0000021D0000}"/>
    <cellStyle name="20% - Accent3 6 4 3 2 4" xfId="30040" xr:uid="{00000000-0005-0000-0000-0000031D0000}"/>
    <cellStyle name="20% - Accent3 6 4 3 2 5" xfId="34753" xr:uid="{00000000-0005-0000-0000-0000041D0000}"/>
    <cellStyle name="20% - Accent3 6 4 3 3" xfId="18632" xr:uid="{00000000-0005-0000-0000-0000051D0000}"/>
    <cellStyle name="20% - Accent3 6 4 3 4" xfId="23107" xr:uid="{00000000-0005-0000-0000-0000061D0000}"/>
    <cellStyle name="20% - Accent3 6 4 3 5" xfId="27824" xr:uid="{00000000-0005-0000-0000-0000071D0000}"/>
    <cellStyle name="20% - Accent3 6 4 3 6" xfId="32537" xr:uid="{00000000-0005-0000-0000-0000081D0000}"/>
    <cellStyle name="20% - Accent3 6 4 4" xfId="10865" xr:uid="{00000000-0005-0000-0000-0000091D0000}"/>
    <cellStyle name="20% - Accent3 6 4 4 2" xfId="19667" xr:uid="{00000000-0005-0000-0000-00000A1D0000}"/>
    <cellStyle name="20% - Accent3 6 4 4 3" xfId="24099" xr:uid="{00000000-0005-0000-0000-00000B1D0000}"/>
    <cellStyle name="20% - Accent3 6 4 4 4" xfId="28816" xr:uid="{00000000-0005-0000-0000-00000C1D0000}"/>
    <cellStyle name="20% - Accent3 6 4 4 5" xfId="33529" xr:uid="{00000000-0005-0000-0000-00000D1D0000}"/>
    <cellStyle name="20% - Accent3 6 4 5" xfId="11119" xr:uid="{00000000-0005-0000-0000-00000E1D0000}"/>
    <cellStyle name="20% - Accent3 6 4 6" xfId="11373" xr:uid="{00000000-0005-0000-0000-00000F1D0000}"/>
    <cellStyle name="20% - Accent3 6 4 7" xfId="11633" xr:uid="{00000000-0005-0000-0000-0000101D0000}"/>
    <cellStyle name="20% - Accent3 6 4 8" xfId="11895" xr:uid="{00000000-0005-0000-0000-0000111D0000}"/>
    <cellStyle name="20% - Accent3 6 4 9" xfId="12165" xr:uid="{00000000-0005-0000-0000-0000121D0000}"/>
    <cellStyle name="20% - Accent3 6 40" xfId="3557" xr:uid="{00000000-0005-0000-0000-0000131D0000}"/>
    <cellStyle name="20% - Accent3 6 41" xfId="3660" xr:uid="{00000000-0005-0000-0000-0000141D0000}"/>
    <cellStyle name="20% - Accent3 6 42" xfId="3779" xr:uid="{00000000-0005-0000-0000-0000151D0000}"/>
    <cellStyle name="20% - Accent3 6 43" xfId="3895" xr:uid="{00000000-0005-0000-0000-0000161D0000}"/>
    <cellStyle name="20% - Accent3 6 44" xfId="4011" xr:uid="{00000000-0005-0000-0000-0000171D0000}"/>
    <cellStyle name="20% - Accent3 6 45" xfId="4127" xr:uid="{00000000-0005-0000-0000-0000181D0000}"/>
    <cellStyle name="20% - Accent3 6 46" xfId="4243" xr:uid="{00000000-0005-0000-0000-0000191D0000}"/>
    <cellStyle name="20% - Accent3 6 47" xfId="4359" xr:uid="{00000000-0005-0000-0000-00001A1D0000}"/>
    <cellStyle name="20% - Accent3 6 48" xfId="4475" xr:uid="{00000000-0005-0000-0000-00001B1D0000}"/>
    <cellStyle name="20% - Accent3 6 49" xfId="4591" xr:uid="{00000000-0005-0000-0000-00001C1D0000}"/>
    <cellStyle name="20% - Accent3 6 5" xfId="826" xr:uid="{00000000-0005-0000-0000-00001D1D0000}"/>
    <cellStyle name="20% - Accent3 6 5 2" xfId="16886" xr:uid="{00000000-0005-0000-0000-00001E1D0000}"/>
    <cellStyle name="20% - Accent3 6 5 2 2" xfId="21348" xr:uid="{00000000-0005-0000-0000-00001F1D0000}"/>
    <cellStyle name="20% - Accent3 6 5 2 2 2" xfId="25780" xr:uid="{00000000-0005-0000-0000-0000201D0000}"/>
    <cellStyle name="20% - Accent3 6 5 2 2 3" xfId="30497" xr:uid="{00000000-0005-0000-0000-0000211D0000}"/>
    <cellStyle name="20% - Accent3 6 5 2 2 4" xfId="35210" xr:uid="{00000000-0005-0000-0000-0000221D0000}"/>
    <cellStyle name="20% - Accent3 6 5 2 3" xfId="19089" xr:uid="{00000000-0005-0000-0000-0000231D0000}"/>
    <cellStyle name="20% - Accent3 6 5 2 4" xfId="23564" xr:uid="{00000000-0005-0000-0000-0000241D0000}"/>
    <cellStyle name="20% - Accent3 6 5 2 5" xfId="28281" xr:uid="{00000000-0005-0000-0000-0000251D0000}"/>
    <cellStyle name="20% - Accent3 6 5 2 6" xfId="32994" xr:uid="{00000000-0005-0000-0000-0000261D0000}"/>
    <cellStyle name="20% - Accent3 6 5 3" xfId="15695" xr:uid="{00000000-0005-0000-0000-0000271D0000}"/>
    <cellStyle name="20% - Accent3 6 5 3 2" xfId="20202" xr:uid="{00000000-0005-0000-0000-0000281D0000}"/>
    <cellStyle name="20% - Accent3 6 5 3 3" xfId="24634" xr:uid="{00000000-0005-0000-0000-0000291D0000}"/>
    <cellStyle name="20% - Accent3 6 5 3 4" xfId="29351" xr:uid="{00000000-0005-0000-0000-00002A1D0000}"/>
    <cellStyle name="20% - Accent3 6 5 3 5" xfId="34064" xr:uid="{00000000-0005-0000-0000-00002B1D0000}"/>
    <cellStyle name="20% - Accent3 6 5 4" xfId="17943" xr:uid="{00000000-0005-0000-0000-00002C1D0000}"/>
    <cellStyle name="20% - Accent3 6 5 5" xfId="22418" xr:uid="{00000000-0005-0000-0000-00002D1D0000}"/>
    <cellStyle name="20% - Accent3 6 5 6" xfId="27135" xr:uid="{00000000-0005-0000-0000-00002E1D0000}"/>
    <cellStyle name="20% - Accent3 6 5 7" xfId="31848" xr:uid="{00000000-0005-0000-0000-00002F1D0000}"/>
    <cellStyle name="20% - Accent3 6 50" xfId="4721" xr:uid="{00000000-0005-0000-0000-0000301D0000}"/>
    <cellStyle name="20% - Accent3 6 51" xfId="4851" xr:uid="{00000000-0005-0000-0000-0000311D0000}"/>
    <cellStyle name="20% - Accent3 6 52" xfId="4981" xr:uid="{00000000-0005-0000-0000-0000321D0000}"/>
    <cellStyle name="20% - Accent3 6 53" xfId="5111" xr:uid="{00000000-0005-0000-0000-0000331D0000}"/>
    <cellStyle name="20% - Accent3 6 54" xfId="5241" xr:uid="{00000000-0005-0000-0000-0000341D0000}"/>
    <cellStyle name="20% - Accent3 6 55" xfId="5371" xr:uid="{00000000-0005-0000-0000-0000351D0000}"/>
    <cellStyle name="20% - Accent3 6 56" xfId="5501" xr:uid="{00000000-0005-0000-0000-0000361D0000}"/>
    <cellStyle name="20% - Accent3 6 57" xfId="5631" xr:uid="{00000000-0005-0000-0000-0000371D0000}"/>
    <cellStyle name="20% - Accent3 6 58" xfId="5761" xr:uid="{00000000-0005-0000-0000-0000381D0000}"/>
    <cellStyle name="20% - Accent3 6 59" xfId="5891" xr:uid="{00000000-0005-0000-0000-0000391D0000}"/>
    <cellStyle name="20% - Accent3 6 6" xfId="898" xr:uid="{00000000-0005-0000-0000-00003A1D0000}"/>
    <cellStyle name="20% - Accent3 6 6 2" xfId="17098" xr:uid="{00000000-0005-0000-0000-00003B1D0000}"/>
    <cellStyle name="20% - Accent3 6 6 2 2" xfId="21559" xr:uid="{00000000-0005-0000-0000-00003C1D0000}"/>
    <cellStyle name="20% - Accent3 6 6 2 2 2" xfId="25991" xr:uid="{00000000-0005-0000-0000-00003D1D0000}"/>
    <cellStyle name="20% - Accent3 6 6 2 2 3" xfId="30708" xr:uid="{00000000-0005-0000-0000-00003E1D0000}"/>
    <cellStyle name="20% - Accent3 6 6 2 2 4" xfId="35421" xr:uid="{00000000-0005-0000-0000-00003F1D0000}"/>
    <cellStyle name="20% - Accent3 6 6 2 3" xfId="19300" xr:uid="{00000000-0005-0000-0000-0000401D0000}"/>
    <cellStyle name="20% - Accent3 6 6 2 4" xfId="23775" xr:uid="{00000000-0005-0000-0000-0000411D0000}"/>
    <cellStyle name="20% - Accent3 6 6 2 5" xfId="28492" xr:uid="{00000000-0005-0000-0000-0000421D0000}"/>
    <cellStyle name="20% - Accent3 6 6 2 6" xfId="33205" xr:uid="{00000000-0005-0000-0000-0000431D0000}"/>
    <cellStyle name="20% - Accent3 6 6 3" xfId="15908" xr:uid="{00000000-0005-0000-0000-0000441D0000}"/>
    <cellStyle name="20% - Accent3 6 6 3 2" xfId="20413" xr:uid="{00000000-0005-0000-0000-0000451D0000}"/>
    <cellStyle name="20% - Accent3 6 6 3 3" xfId="24845" xr:uid="{00000000-0005-0000-0000-0000461D0000}"/>
    <cellStyle name="20% - Accent3 6 6 3 4" xfId="29562" xr:uid="{00000000-0005-0000-0000-0000471D0000}"/>
    <cellStyle name="20% - Accent3 6 6 3 5" xfId="34275" xr:uid="{00000000-0005-0000-0000-0000481D0000}"/>
    <cellStyle name="20% - Accent3 6 6 4" xfId="18154" xr:uid="{00000000-0005-0000-0000-0000491D0000}"/>
    <cellStyle name="20% - Accent3 6 6 5" xfId="22629" xr:uid="{00000000-0005-0000-0000-00004A1D0000}"/>
    <cellStyle name="20% - Accent3 6 6 6" xfId="27346" xr:uid="{00000000-0005-0000-0000-00004B1D0000}"/>
    <cellStyle name="20% - Accent3 6 6 7" xfId="32059" xr:uid="{00000000-0005-0000-0000-00004C1D0000}"/>
    <cellStyle name="20% - Accent3 6 60" xfId="6021" xr:uid="{00000000-0005-0000-0000-00004D1D0000}"/>
    <cellStyle name="20% - Accent3 6 61" xfId="6151" xr:uid="{00000000-0005-0000-0000-00004E1D0000}"/>
    <cellStyle name="20% - Accent3 6 62" xfId="6281" xr:uid="{00000000-0005-0000-0000-00004F1D0000}"/>
    <cellStyle name="20% - Accent3 6 63" xfId="6411" xr:uid="{00000000-0005-0000-0000-0000501D0000}"/>
    <cellStyle name="20% - Accent3 6 64" xfId="6542" xr:uid="{00000000-0005-0000-0000-0000511D0000}"/>
    <cellStyle name="20% - Accent3 6 65" xfId="6672" xr:uid="{00000000-0005-0000-0000-0000521D0000}"/>
    <cellStyle name="20% - Accent3 6 66" xfId="6802" xr:uid="{00000000-0005-0000-0000-0000531D0000}"/>
    <cellStyle name="20% - Accent3 6 67" xfId="6932" xr:uid="{00000000-0005-0000-0000-0000541D0000}"/>
    <cellStyle name="20% - Accent3 6 68" xfId="7062" xr:uid="{00000000-0005-0000-0000-0000551D0000}"/>
    <cellStyle name="20% - Accent3 6 69" xfId="7206" xr:uid="{00000000-0005-0000-0000-0000561D0000}"/>
    <cellStyle name="20% - Accent3 6 7" xfId="970" xr:uid="{00000000-0005-0000-0000-0000571D0000}"/>
    <cellStyle name="20% - Accent3 6 7 2" xfId="16149" xr:uid="{00000000-0005-0000-0000-0000581D0000}"/>
    <cellStyle name="20% - Accent3 6 7 2 2" xfId="20652" xr:uid="{00000000-0005-0000-0000-0000591D0000}"/>
    <cellStyle name="20% - Accent3 6 7 2 3" xfId="25084" xr:uid="{00000000-0005-0000-0000-00005A1D0000}"/>
    <cellStyle name="20% - Accent3 6 7 2 4" xfId="29801" xr:uid="{00000000-0005-0000-0000-00005B1D0000}"/>
    <cellStyle name="20% - Accent3 6 7 2 5" xfId="34514" xr:uid="{00000000-0005-0000-0000-00005C1D0000}"/>
    <cellStyle name="20% - Accent3 6 7 3" xfId="18393" xr:uid="{00000000-0005-0000-0000-00005D1D0000}"/>
    <cellStyle name="20% - Accent3 6 7 4" xfId="22868" xr:uid="{00000000-0005-0000-0000-00005E1D0000}"/>
    <cellStyle name="20% - Accent3 6 7 5" xfId="27585" xr:uid="{00000000-0005-0000-0000-00005F1D0000}"/>
    <cellStyle name="20% - Accent3 6 7 6" xfId="32298" xr:uid="{00000000-0005-0000-0000-0000601D0000}"/>
    <cellStyle name="20% - Accent3 6 70" xfId="7351" xr:uid="{00000000-0005-0000-0000-0000611D0000}"/>
    <cellStyle name="20% - Accent3 6 71" xfId="7495" xr:uid="{00000000-0005-0000-0000-0000621D0000}"/>
    <cellStyle name="20% - Accent3 6 72" xfId="7667" xr:uid="{00000000-0005-0000-0000-0000631D0000}"/>
    <cellStyle name="20% - Accent3 6 73" xfId="7839" xr:uid="{00000000-0005-0000-0000-0000641D0000}"/>
    <cellStyle name="20% - Accent3 6 74" xfId="8011" xr:uid="{00000000-0005-0000-0000-0000651D0000}"/>
    <cellStyle name="20% - Accent3 6 75" xfId="8183" xr:uid="{00000000-0005-0000-0000-0000661D0000}"/>
    <cellStyle name="20% - Accent3 6 76" xfId="8355" xr:uid="{00000000-0005-0000-0000-0000671D0000}"/>
    <cellStyle name="20% - Accent3 6 77" xfId="8597" xr:uid="{00000000-0005-0000-0000-0000681D0000}"/>
    <cellStyle name="20% - Accent3 6 8" xfId="1042" xr:uid="{00000000-0005-0000-0000-0000691D0000}"/>
    <cellStyle name="20% - Accent3 6 8 2" xfId="26262" xr:uid="{00000000-0005-0000-0000-00006A1D0000}"/>
    <cellStyle name="20% - Accent3 6 8 3" xfId="30975" xr:uid="{00000000-0005-0000-0000-00006B1D0000}"/>
    <cellStyle name="20% - Accent3 6 8 4" xfId="35688" xr:uid="{00000000-0005-0000-0000-00006C1D0000}"/>
    <cellStyle name="20% - Accent3 6 9" xfId="1114" xr:uid="{00000000-0005-0000-0000-00006D1D0000}"/>
    <cellStyle name="20% - Accent3 6 9 2" xfId="35955" xr:uid="{00000000-0005-0000-0000-00006E1D0000}"/>
    <cellStyle name="20% - Accent3 7" xfId="398" xr:uid="{00000000-0005-0000-0000-00006F1D0000}"/>
    <cellStyle name="20% - Accent3 7 2" xfId="440" xr:uid="{00000000-0005-0000-0000-0000701D0000}"/>
    <cellStyle name="20% - Accent3 7 2 2" xfId="8975" xr:uid="{00000000-0005-0000-0000-0000711D0000}"/>
    <cellStyle name="20% - Accent3 7 3" xfId="484" xr:uid="{00000000-0005-0000-0000-0000721D0000}"/>
    <cellStyle name="20% - Accent3 7 3 2" xfId="10242" xr:uid="{00000000-0005-0000-0000-0000731D0000}"/>
    <cellStyle name="20% - Accent3 7 4" xfId="526" xr:uid="{00000000-0005-0000-0000-0000741D0000}"/>
    <cellStyle name="20% - Accent3 7 5" xfId="8657" xr:uid="{00000000-0005-0000-0000-0000751D0000}"/>
    <cellStyle name="20% - Accent3 8" xfId="412" xr:uid="{00000000-0005-0000-0000-0000761D0000}"/>
    <cellStyle name="20% - Accent3 8 2" xfId="454" xr:uid="{00000000-0005-0000-0000-0000771D0000}"/>
    <cellStyle name="20% - Accent3 8 2 2" xfId="8989" xr:uid="{00000000-0005-0000-0000-0000781D0000}"/>
    <cellStyle name="20% - Accent3 8 3" xfId="498" xr:uid="{00000000-0005-0000-0000-0000791D0000}"/>
    <cellStyle name="20% - Accent3 8 4" xfId="540" xr:uid="{00000000-0005-0000-0000-00007A1D0000}"/>
    <cellStyle name="20% - Accent3 8 5" xfId="8671" xr:uid="{00000000-0005-0000-0000-00007B1D0000}"/>
    <cellStyle name="20% - Accent3 9" xfId="2607" xr:uid="{00000000-0005-0000-0000-00007C1D0000}"/>
    <cellStyle name="20% - Accent3 9 10" xfId="3399" xr:uid="{00000000-0005-0000-0000-00007D1D0000}"/>
    <cellStyle name="20% - Accent3 9 11" xfId="3487" xr:uid="{00000000-0005-0000-0000-00007E1D0000}"/>
    <cellStyle name="20% - Accent3 9 12" xfId="3575" xr:uid="{00000000-0005-0000-0000-00007F1D0000}"/>
    <cellStyle name="20% - Accent3 9 13" xfId="3680" xr:uid="{00000000-0005-0000-0000-0000801D0000}"/>
    <cellStyle name="20% - Accent3 9 14" xfId="3797" xr:uid="{00000000-0005-0000-0000-0000811D0000}"/>
    <cellStyle name="20% - Accent3 9 15" xfId="3913" xr:uid="{00000000-0005-0000-0000-0000821D0000}"/>
    <cellStyle name="20% - Accent3 9 16" xfId="4029" xr:uid="{00000000-0005-0000-0000-0000831D0000}"/>
    <cellStyle name="20% - Accent3 9 17" xfId="4145" xr:uid="{00000000-0005-0000-0000-0000841D0000}"/>
    <cellStyle name="20% - Accent3 9 18" xfId="4261" xr:uid="{00000000-0005-0000-0000-0000851D0000}"/>
    <cellStyle name="20% - Accent3 9 19" xfId="4377" xr:uid="{00000000-0005-0000-0000-0000861D0000}"/>
    <cellStyle name="20% - Accent3 9 2" xfId="2695" xr:uid="{00000000-0005-0000-0000-0000871D0000}"/>
    <cellStyle name="20% - Accent3 9 2 2" xfId="9006" xr:uid="{00000000-0005-0000-0000-0000881D0000}"/>
    <cellStyle name="20% - Accent3 9 20" xfId="4493" xr:uid="{00000000-0005-0000-0000-0000891D0000}"/>
    <cellStyle name="20% - Accent3 9 21" xfId="4609" xr:uid="{00000000-0005-0000-0000-00008A1D0000}"/>
    <cellStyle name="20% - Accent3 9 22" xfId="4739" xr:uid="{00000000-0005-0000-0000-00008B1D0000}"/>
    <cellStyle name="20% - Accent3 9 23" xfId="4869" xr:uid="{00000000-0005-0000-0000-00008C1D0000}"/>
    <cellStyle name="20% - Accent3 9 24" xfId="4999" xr:uid="{00000000-0005-0000-0000-00008D1D0000}"/>
    <cellStyle name="20% - Accent3 9 25" xfId="5129" xr:uid="{00000000-0005-0000-0000-00008E1D0000}"/>
    <cellStyle name="20% - Accent3 9 26" xfId="5259" xr:uid="{00000000-0005-0000-0000-00008F1D0000}"/>
    <cellStyle name="20% - Accent3 9 27" xfId="5389" xr:uid="{00000000-0005-0000-0000-0000901D0000}"/>
    <cellStyle name="20% - Accent3 9 28" xfId="5519" xr:uid="{00000000-0005-0000-0000-0000911D0000}"/>
    <cellStyle name="20% - Accent3 9 29" xfId="5649" xr:uid="{00000000-0005-0000-0000-0000921D0000}"/>
    <cellStyle name="20% - Accent3 9 3" xfId="2783" xr:uid="{00000000-0005-0000-0000-0000931D0000}"/>
    <cellStyle name="20% - Accent3 9 3 2" xfId="10260" xr:uid="{00000000-0005-0000-0000-0000941D0000}"/>
    <cellStyle name="20% - Accent3 9 30" xfId="5779" xr:uid="{00000000-0005-0000-0000-0000951D0000}"/>
    <cellStyle name="20% - Accent3 9 31" xfId="5909" xr:uid="{00000000-0005-0000-0000-0000961D0000}"/>
    <cellStyle name="20% - Accent3 9 32" xfId="6039" xr:uid="{00000000-0005-0000-0000-0000971D0000}"/>
    <cellStyle name="20% - Accent3 9 33" xfId="6169" xr:uid="{00000000-0005-0000-0000-0000981D0000}"/>
    <cellStyle name="20% - Accent3 9 34" xfId="6299" xr:uid="{00000000-0005-0000-0000-0000991D0000}"/>
    <cellStyle name="20% - Accent3 9 35" xfId="6429" xr:uid="{00000000-0005-0000-0000-00009A1D0000}"/>
    <cellStyle name="20% - Accent3 9 36" xfId="6560" xr:uid="{00000000-0005-0000-0000-00009B1D0000}"/>
    <cellStyle name="20% - Accent3 9 37" xfId="6690" xr:uid="{00000000-0005-0000-0000-00009C1D0000}"/>
    <cellStyle name="20% - Accent3 9 38" xfId="6820" xr:uid="{00000000-0005-0000-0000-00009D1D0000}"/>
    <cellStyle name="20% - Accent3 9 39" xfId="6950" xr:uid="{00000000-0005-0000-0000-00009E1D0000}"/>
    <cellStyle name="20% - Accent3 9 4" xfId="2871" xr:uid="{00000000-0005-0000-0000-00009F1D0000}"/>
    <cellStyle name="20% - Accent3 9 40" xfId="7080" xr:uid="{00000000-0005-0000-0000-0000A01D0000}"/>
    <cellStyle name="20% - Accent3 9 41" xfId="7224" xr:uid="{00000000-0005-0000-0000-0000A11D0000}"/>
    <cellStyle name="20% - Accent3 9 42" xfId="7369" xr:uid="{00000000-0005-0000-0000-0000A21D0000}"/>
    <cellStyle name="20% - Accent3 9 43" xfId="7513" xr:uid="{00000000-0005-0000-0000-0000A31D0000}"/>
    <cellStyle name="20% - Accent3 9 44" xfId="7685" xr:uid="{00000000-0005-0000-0000-0000A41D0000}"/>
    <cellStyle name="20% - Accent3 9 45" xfId="7857" xr:uid="{00000000-0005-0000-0000-0000A51D0000}"/>
    <cellStyle name="20% - Accent3 9 46" xfId="8029" xr:uid="{00000000-0005-0000-0000-0000A61D0000}"/>
    <cellStyle name="20% - Accent3 9 47" xfId="8201" xr:uid="{00000000-0005-0000-0000-0000A71D0000}"/>
    <cellStyle name="20% - Accent3 9 48" xfId="8373" xr:uid="{00000000-0005-0000-0000-0000A81D0000}"/>
    <cellStyle name="20% - Accent3 9 49" xfId="8691" xr:uid="{00000000-0005-0000-0000-0000A91D0000}"/>
    <cellStyle name="20% - Accent3 9 5" xfId="2959" xr:uid="{00000000-0005-0000-0000-0000AA1D0000}"/>
    <cellStyle name="20% - Accent3 9 6" xfId="3047" xr:uid="{00000000-0005-0000-0000-0000AB1D0000}"/>
    <cellStyle name="20% - Accent3 9 7" xfId="3135" xr:uid="{00000000-0005-0000-0000-0000AC1D0000}"/>
    <cellStyle name="20% - Accent3 9 8" xfId="3223" xr:uid="{00000000-0005-0000-0000-0000AD1D0000}"/>
    <cellStyle name="20% - Accent3 9 9" xfId="3311" xr:uid="{00000000-0005-0000-0000-0000AE1D0000}"/>
    <cellStyle name="20% - Accent4" xfId="4" builtinId="42" customBuiltin="1"/>
    <cellStyle name="20% - Accent4 10" xfId="3591" xr:uid="{00000000-0005-0000-0000-0000B01D0000}"/>
    <cellStyle name="20% - Accent4 10 10" xfId="4625" xr:uid="{00000000-0005-0000-0000-0000B11D0000}"/>
    <cellStyle name="20% - Accent4 10 11" xfId="4755" xr:uid="{00000000-0005-0000-0000-0000B21D0000}"/>
    <cellStyle name="20% - Accent4 10 12" xfId="4885" xr:uid="{00000000-0005-0000-0000-0000B31D0000}"/>
    <cellStyle name="20% - Accent4 10 13" xfId="5015" xr:uid="{00000000-0005-0000-0000-0000B41D0000}"/>
    <cellStyle name="20% - Accent4 10 14" xfId="5145" xr:uid="{00000000-0005-0000-0000-0000B51D0000}"/>
    <cellStyle name="20% - Accent4 10 15" xfId="5275" xr:uid="{00000000-0005-0000-0000-0000B61D0000}"/>
    <cellStyle name="20% - Accent4 10 16" xfId="5405" xr:uid="{00000000-0005-0000-0000-0000B71D0000}"/>
    <cellStyle name="20% - Accent4 10 17" xfId="5535" xr:uid="{00000000-0005-0000-0000-0000B81D0000}"/>
    <cellStyle name="20% - Accent4 10 18" xfId="5665" xr:uid="{00000000-0005-0000-0000-0000B91D0000}"/>
    <cellStyle name="20% - Accent4 10 19" xfId="5795" xr:uid="{00000000-0005-0000-0000-0000BA1D0000}"/>
    <cellStyle name="20% - Accent4 10 2" xfId="3696" xr:uid="{00000000-0005-0000-0000-0000BB1D0000}"/>
    <cellStyle name="20% - Accent4 10 2 2" xfId="9022" xr:uid="{00000000-0005-0000-0000-0000BC1D0000}"/>
    <cellStyle name="20% - Accent4 10 20" xfId="5925" xr:uid="{00000000-0005-0000-0000-0000BD1D0000}"/>
    <cellStyle name="20% - Accent4 10 21" xfId="6055" xr:uid="{00000000-0005-0000-0000-0000BE1D0000}"/>
    <cellStyle name="20% - Accent4 10 22" xfId="6185" xr:uid="{00000000-0005-0000-0000-0000BF1D0000}"/>
    <cellStyle name="20% - Accent4 10 23" xfId="6315" xr:uid="{00000000-0005-0000-0000-0000C01D0000}"/>
    <cellStyle name="20% - Accent4 10 24" xfId="6445" xr:uid="{00000000-0005-0000-0000-0000C11D0000}"/>
    <cellStyle name="20% - Accent4 10 25" xfId="6576" xr:uid="{00000000-0005-0000-0000-0000C21D0000}"/>
    <cellStyle name="20% - Accent4 10 26" xfId="6706" xr:uid="{00000000-0005-0000-0000-0000C31D0000}"/>
    <cellStyle name="20% - Accent4 10 27" xfId="6836" xr:uid="{00000000-0005-0000-0000-0000C41D0000}"/>
    <cellStyle name="20% - Accent4 10 28" xfId="6966" xr:uid="{00000000-0005-0000-0000-0000C51D0000}"/>
    <cellStyle name="20% - Accent4 10 29" xfId="7096" xr:uid="{00000000-0005-0000-0000-0000C61D0000}"/>
    <cellStyle name="20% - Accent4 10 3" xfId="3813" xr:uid="{00000000-0005-0000-0000-0000C71D0000}"/>
    <cellStyle name="20% - Accent4 10 3 2" xfId="10276" xr:uid="{00000000-0005-0000-0000-0000C81D0000}"/>
    <cellStyle name="20% - Accent4 10 30" xfId="7240" xr:uid="{00000000-0005-0000-0000-0000C91D0000}"/>
    <cellStyle name="20% - Accent4 10 31" xfId="7385" xr:uid="{00000000-0005-0000-0000-0000CA1D0000}"/>
    <cellStyle name="20% - Accent4 10 32" xfId="7529" xr:uid="{00000000-0005-0000-0000-0000CB1D0000}"/>
    <cellStyle name="20% - Accent4 10 33" xfId="7701" xr:uid="{00000000-0005-0000-0000-0000CC1D0000}"/>
    <cellStyle name="20% - Accent4 10 34" xfId="7873" xr:uid="{00000000-0005-0000-0000-0000CD1D0000}"/>
    <cellStyle name="20% - Accent4 10 35" xfId="8045" xr:uid="{00000000-0005-0000-0000-0000CE1D0000}"/>
    <cellStyle name="20% - Accent4 10 36" xfId="8217" xr:uid="{00000000-0005-0000-0000-0000CF1D0000}"/>
    <cellStyle name="20% - Accent4 10 37" xfId="8389" xr:uid="{00000000-0005-0000-0000-0000D01D0000}"/>
    <cellStyle name="20% - Accent4 10 38" xfId="8707" xr:uid="{00000000-0005-0000-0000-0000D11D0000}"/>
    <cellStyle name="20% - Accent4 10 4" xfId="3929" xr:uid="{00000000-0005-0000-0000-0000D21D0000}"/>
    <cellStyle name="20% - Accent4 10 5" xfId="4045" xr:uid="{00000000-0005-0000-0000-0000D31D0000}"/>
    <cellStyle name="20% - Accent4 10 6" xfId="4161" xr:uid="{00000000-0005-0000-0000-0000D41D0000}"/>
    <cellStyle name="20% - Accent4 10 7" xfId="4277" xr:uid="{00000000-0005-0000-0000-0000D51D0000}"/>
    <cellStyle name="20% - Accent4 10 8" xfId="4393" xr:uid="{00000000-0005-0000-0000-0000D61D0000}"/>
    <cellStyle name="20% - Accent4 10 9" xfId="4509" xr:uid="{00000000-0005-0000-0000-0000D71D0000}"/>
    <cellStyle name="20% - Accent4 11" xfId="3710" xr:uid="{00000000-0005-0000-0000-0000D81D0000}"/>
    <cellStyle name="20% - Accent4 11 10" xfId="4769" xr:uid="{00000000-0005-0000-0000-0000D91D0000}"/>
    <cellStyle name="20% - Accent4 11 11" xfId="4899" xr:uid="{00000000-0005-0000-0000-0000DA1D0000}"/>
    <cellStyle name="20% - Accent4 11 12" xfId="5029" xr:uid="{00000000-0005-0000-0000-0000DB1D0000}"/>
    <cellStyle name="20% - Accent4 11 13" xfId="5159" xr:uid="{00000000-0005-0000-0000-0000DC1D0000}"/>
    <cellStyle name="20% - Accent4 11 14" xfId="5289" xr:uid="{00000000-0005-0000-0000-0000DD1D0000}"/>
    <cellStyle name="20% - Accent4 11 15" xfId="5419" xr:uid="{00000000-0005-0000-0000-0000DE1D0000}"/>
    <cellStyle name="20% - Accent4 11 16" xfId="5549" xr:uid="{00000000-0005-0000-0000-0000DF1D0000}"/>
    <cellStyle name="20% - Accent4 11 17" xfId="5679" xr:uid="{00000000-0005-0000-0000-0000E01D0000}"/>
    <cellStyle name="20% - Accent4 11 18" xfId="5809" xr:uid="{00000000-0005-0000-0000-0000E11D0000}"/>
    <cellStyle name="20% - Accent4 11 19" xfId="5939" xr:uid="{00000000-0005-0000-0000-0000E21D0000}"/>
    <cellStyle name="20% - Accent4 11 2" xfId="3827" xr:uid="{00000000-0005-0000-0000-0000E31D0000}"/>
    <cellStyle name="20% - Accent4 11 2 2" xfId="9036" xr:uid="{00000000-0005-0000-0000-0000E41D0000}"/>
    <cellStyle name="20% - Accent4 11 20" xfId="6069" xr:uid="{00000000-0005-0000-0000-0000E51D0000}"/>
    <cellStyle name="20% - Accent4 11 21" xfId="6199" xr:uid="{00000000-0005-0000-0000-0000E61D0000}"/>
    <cellStyle name="20% - Accent4 11 22" xfId="6329" xr:uid="{00000000-0005-0000-0000-0000E71D0000}"/>
    <cellStyle name="20% - Accent4 11 23" xfId="6459" xr:uid="{00000000-0005-0000-0000-0000E81D0000}"/>
    <cellStyle name="20% - Accent4 11 24" xfId="6590" xr:uid="{00000000-0005-0000-0000-0000E91D0000}"/>
    <cellStyle name="20% - Accent4 11 25" xfId="6720" xr:uid="{00000000-0005-0000-0000-0000EA1D0000}"/>
    <cellStyle name="20% - Accent4 11 26" xfId="6850" xr:uid="{00000000-0005-0000-0000-0000EB1D0000}"/>
    <cellStyle name="20% - Accent4 11 27" xfId="6980" xr:uid="{00000000-0005-0000-0000-0000EC1D0000}"/>
    <cellStyle name="20% - Accent4 11 28" xfId="7110" xr:uid="{00000000-0005-0000-0000-0000ED1D0000}"/>
    <cellStyle name="20% - Accent4 11 29" xfId="7254" xr:uid="{00000000-0005-0000-0000-0000EE1D0000}"/>
    <cellStyle name="20% - Accent4 11 3" xfId="3943" xr:uid="{00000000-0005-0000-0000-0000EF1D0000}"/>
    <cellStyle name="20% - Accent4 11 3 2" xfId="10290" xr:uid="{00000000-0005-0000-0000-0000F01D0000}"/>
    <cellStyle name="20% - Accent4 11 30" xfId="7399" xr:uid="{00000000-0005-0000-0000-0000F11D0000}"/>
    <cellStyle name="20% - Accent4 11 31" xfId="7543" xr:uid="{00000000-0005-0000-0000-0000F21D0000}"/>
    <cellStyle name="20% - Accent4 11 32" xfId="7715" xr:uid="{00000000-0005-0000-0000-0000F31D0000}"/>
    <cellStyle name="20% - Accent4 11 33" xfId="7887" xr:uid="{00000000-0005-0000-0000-0000F41D0000}"/>
    <cellStyle name="20% - Accent4 11 34" xfId="8059" xr:uid="{00000000-0005-0000-0000-0000F51D0000}"/>
    <cellStyle name="20% - Accent4 11 35" xfId="8231" xr:uid="{00000000-0005-0000-0000-0000F61D0000}"/>
    <cellStyle name="20% - Accent4 11 36" xfId="8403" xr:uid="{00000000-0005-0000-0000-0000F71D0000}"/>
    <cellStyle name="20% - Accent4 11 37" xfId="8721" xr:uid="{00000000-0005-0000-0000-0000F81D0000}"/>
    <cellStyle name="20% - Accent4 11 4" xfId="4059" xr:uid="{00000000-0005-0000-0000-0000F91D0000}"/>
    <cellStyle name="20% - Accent4 11 5" xfId="4175" xr:uid="{00000000-0005-0000-0000-0000FA1D0000}"/>
    <cellStyle name="20% - Accent4 11 6" xfId="4291" xr:uid="{00000000-0005-0000-0000-0000FB1D0000}"/>
    <cellStyle name="20% - Accent4 11 7" xfId="4407" xr:uid="{00000000-0005-0000-0000-0000FC1D0000}"/>
    <cellStyle name="20% - Accent4 11 8" xfId="4523" xr:uid="{00000000-0005-0000-0000-0000FD1D0000}"/>
    <cellStyle name="20% - Accent4 11 9" xfId="4639" xr:uid="{00000000-0005-0000-0000-0000FE1D0000}"/>
    <cellStyle name="20% - Accent4 12" xfId="4653" xr:uid="{00000000-0005-0000-0000-0000FF1D0000}"/>
    <cellStyle name="20% - Accent4 12 10" xfId="5823" xr:uid="{00000000-0005-0000-0000-0000001E0000}"/>
    <cellStyle name="20% - Accent4 12 11" xfId="5953" xr:uid="{00000000-0005-0000-0000-0000011E0000}"/>
    <cellStyle name="20% - Accent4 12 12" xfId="6083" xr:uid="{00000000-0005-0000-0000-0000021E0000}"/>
    <cellStyle name="20% - Accent4 12 13" xfId="6213" xr:uid="{00000000-0005-0000-0000-0000031E0000}"/>
    <cellStyle name="20% - Accent4 12 14" xfId="6343" xr:uid="{00000000-0005-0000-0000-0000041E0000}"/>
    <cellStyle name="20% - Accent4 12 15" xfId="6473" xr:uid="{00000000-0005-0000-0000-0000051E0000}"/>
    <cellStyle name="20% - Accent4 12 16" xfId="6604" xr:uid="{00000000-0005-0000-0000-0000061E0000}"/>
    <cellStyle name="20% - Accent4 12 17" xfId="6734" xr:uid="{00000000-0005-0000-0000-0000071E0000}"/>
    <cellStyle name="20% - Accent4 12 18" xfId="6864" xr:uid="{00000000-0005-0000-0000-0000081E0000}"/>
    <cellStyle name="20% - Accent4 12 19" xfId="6994" xr:uid="{00000000-0005-0000-0000-0000091E0000}"/>
    <cellStyle name="20% - Accent4 12 2" xfId="4783" xr:uid="{00000000-0005-0000-0000-00000A1E0000}"/>
    <cellStyle name="20% - Accent4 12 2 2" xfId="9050" xr:uid="{00000000-0005-0000-0000-00000B1E0000}"/>
    <cellStyle name="20% - Accent4 12 20" xfId="7124" xr:uid="{00000000-0005-0000-0000-00000C1E0000}"/>
    <cellStyle name="20% - Accent4 12 21" xfId="7268" xr:uid="{00000000-0005-0000-0000-00000D1E0000}"/>
    <cellStyle name="20% - Accent4 12 22" xfId="7413" xr:uid="{00000000-0005-0000-0000-00000E1E0000}"/>
    <cellStyle name="20% - Accent4 12 23" xfId="7557" xr:uid="{00000000-0005-0000-0000-00000F1E0000}"/>
    <cellStyle name="20% - Accent4 12 24" xfId="7729" xr:uid="{00000000-0005-0000-0000-0000101E0000}"/>
    <cellStyle name="20% - Accent4 12 25" xfId="7901" xr:uid="{00000000-0005-0000-0000-0000111E0000}"/>
    <cellStyle name="20% - Accent4 12 26" xfId="8073" xr:uid="{00000000-0005-0000-0000-0000121E0000}"/>
    <cellStyle name="20% - Accent4 12 27" xfId="8245" xr:uid="{00000000-0005-0000-0000-0000131E0000}"/>
    <cellStyle name="20% - Accent4 12 28" xfId="8417" xr:uid="{00000000-0005-0000-0000-0000141E0000}"/>
    <cellStyle name="20% - Accent4 12 29" xfId="8735" xr:uid="{00000000-0005-0000-0000-0000151E0000}"/>
    <cellStyle name="20% - Accent4 12 3" xfId="4913" xr:uid="{00000000-0005-0000-0000-0000161E0000}"/>
    <cellStyle name="20% - Accent4 12 3 2" xfId="10304" xr:uid="{00000000-0005-0000-0000-0000171E0000}"/>
    <cellStyle name="20% - Accent4 12 4" xfId="5043" xr:uid="{00000000-0005-0000-0000-0000181E0000}"/>
    <cellStyle name="20% - Accent4 12 5" xfId="5173" xr:uid="{00000000-0005-0000-0000-0000191E0000}"/>
    <cellStyle name="20% - Accent4 12 6" xfId="5303" xr:uid="{00000000-0005-0000-0000-00001A1E0000}"/>
    <cellStyle name="20% - Accent4 12 7" xfId="5433" xr:uid="{00000000-0005-0000-0000-00001B1E0000}"/>
    <cellStyle name="20% - Accent4 12 8" xfId="5563" xr:uid="{00000000-0005-0000-0000-00001C1E0000}"/>
    <cellStyle name="20% - Accent4 12 9" xfId="5693" xr:uid="{00000000-0005-0000-0000-00001D1E0000}"/>
    <cellStyle name="20% - Accent4 13" xfId="7138" xr:uid="{00000000-0005-0000-0000-00001E1E0000}"/>
    <cellStyle name="20% - Accent4 13 10" xfId="8749" xr:uid="{00000000-0005-0000-0000-00001F1E0000}"/>
    <cellStyle name="20% - Accent4 13 2" xfId="7282" xr:uid="{00000000-0005-0000-0000-0000201E0000}"/>
    <cellStyle name="20% - Accent4 13 2 2" xfId="9064" xr:uid="{00000000-0005-0000-0000-0000211E0000}"/>
    <cellStyle name="20% - Accent4 13 3" xfId="7427" xr:uid="{00000000-0005-0000-0000-0000221E0000}"/>
    <cellStyle name="20% - Accent4 13 3 2" xfId="10318" xr:uid="{00000000-0005-0000-0000-0000231E0000}"/>
    <cellStyle name="20% - Accent4 13 4" xfId="7571" xr:uid="{00000000-0005-0000-0000-0000241E0000}"/>
    <cellStyle name="20% - Accent4 13 5" xfId="7743" xr:uid="{00000000-0005-0000-0000-0000251E0000}"/>
    <cellStyle name="20% - Accent4 13 6" xfId="7915" xr:uid="{00000000-0005-0000-0000-0000261E0000}"/>
    <cellStyle name="20% - Accent4 13 7" xfId="8087" xr:uid="{00000000-0005-0000-0000-0000271E0000}"/>
    <cellStyle name="20% - Accent4 13 8" xfId="8259" xr:uid="{00000000-0005-0000-0000-0000281E0000}"/>
    <cellStyle name="20% - Accent4 13 9" xfId="8431" xr:uid="{00000000-0005-0000-0000-0000291E0000}"/>
    <cellStyle name="20% - Accent4 14" xfId="7585" xr:uid="{00000000-0005-0000-0000-00002A1E0000}"/>
    <cellStyle name="20% - Accent4 14 2" xfId="7757" xr:uid="{00000000-0005-0000-0000-00002B1E0000}"/>
    <cellStyle name="20% - Accent4 14 2 2" xfId="9079" xr:uid="{00000000-0005-0000-0000-00002C1E0000}"/>
    <cellStyle name="20% - Accent4 14 3" xfId="7929" xr:uid="{00000000-0005-0000-0000-00002D1E0000}"/>
    <cellStyle name="20% - Accent4 14 3 2" xfId="10332" xr:uid="{00000000-0005-0000-0000-00002E1E0000}"/>
    <cellStyle name="20% - Accent4 14 4" xfId="8101" xr:uid="{00000000-0005-0000-0000-00002F1E0000}"/>
    <cellStyle name="20% - Accent4 14 5" xfId="8273" xr:uid="{00000000-0005-0000-0000-0000301E0000}"/>
    <cellStyle name="20% - Accent4 14 6" xfId="8445" xr:uid="{00000000-0005-0000-0000-0000311E0000}"/>
    <cellStyle name="20% - Accent4 14 7" xfId="8764" xr:uid="{00000000-0005-0000-0000-0000321E0000}"/>
    <cellStyle name="20% - Accent4 15" xfId="7599" xr:uid="{00000000-0005-0000-0000-0000331E0000}"/>
    <cellStyle name="20% - Accent4 15 2" xfId="7771" xr:uid="{00000000-0005-0000-0000-0000341E0000}"/>
    <cellStyle name="20% - Accent4 15 2 2" xfId="9093" xr:uid="{00000000-0005-0000-0000-0000351E0000}"/>
    <cellStyle name="20% - Accent4 15 3" xfId="7943" xr:uid="{00000000-0005-0000-0000-0000361E0000}"/>
    <cellStyle name="20% - Accent4 15 3 2" xfId="10346" xr:uid="{00000000-0005-0000-0000-0000371E0000}"/>
    <cellStyle name="20% - Accent4 15 4" xfId="8115" xr:uid="{00000000-0005-0000-0000-0000381E0000}"/>
    <cellStyle name="20% - Accent4 15 5" xfId="8287" xr:uid="{00000000-0005-0000-0000-0000391E0000}"/>
    <cellStyle name="20% - Accent4 15 6" xfId="8459" xr:uid="{00000000-0005-0000-0000-00003A1E0000}"/>
    <cellStyle name="20% - Accent4 15 7" xfId="8778" xr:uid="{00000000-0005-0000-0000-00003B1E0000}"/>
    <cellStyle name="20% - Accent4 16" xfId="8788" xr:uid="{00000000-0005-0000-0000-00003C1E0000}"/>
    <cellStyle name="20% - Accent4 17" xfId="8469" xr:uid="{00000000-0005-0000-0000-00003D1E0000}"/>
    <cellStyle name="20% - Accent4 17 2" xfId="9122" xr:uid="{00000000-0005-0000-0000-00003E1E0000}"/>
    <cellStyle name="20% - Accent4 18" xfId="9154" xr:uid="{00000000-0005-0000-0000-00003F1E0000}"/>
    <cellStyle name="20% - Accent4 18 10" xfId="9813" xr:uid="{00000000-0005-0000-0000-0000401E0000}"/>
    <cellStyle name="20% - Accent4 18 10 2" xfId="36266" xr:uid="{00000000-0005-0000-0000-0000411E0000}"/>
    <cellStyle name="20% - Accent4 18 11" xfId="9884" xr:uid="{00000000-0005-0000-0000-0000421E0000}"/>
    <cellStyle name="20% - Accent4 18 12" xfId="9955" xr:uid="{00000000-0005-0000-0000-0000431E0000}"/>
    <cellStyle name="20% - Accent4 18 13" xfId="10482" xr:uid="{00000000-0005-0000-0000-0000441E0000}"/>
    <cellStyle name="20% - Accent4 18 14" xfId="10740" xr:uid="{00000000-0005-0000-0000-0000451E0000}"/>
    <cellStyle name="20% - Accent4 18 15" xfId="10994" xr:uid="{00000000-0005-0000-0000-0000461E0000}"/>
    <cellStyle name="20% - Accent4 18 16" xfId="11248" xr:uid="{00000000-0005-0000-0000-0000471E0000}"/>
    <cellStyle name="20% - Accent4 18 17" xfId="11508" xr:uid="{00000000-0005-0000-0000-0000481E0000}"/>
    <cellStyle name="20% - Accent4 18 18" xfId="11762" xr:uid="{00000000-0005-0000-0000-0000491E0000}"/>
    <cellStyle name="20% - Accent4 18 19" xfId="12040" xr:uid="{00000000-0005-0000-0000-00004A1E0000}"/>
    <cellStyle name="20% - Accent4 18 2" xfId="9224" xr:uid="{00000000-0005-0000-0000-00004B1E0000}"/>
    <cellStyle name="20% - Accent4 18 2 10" xfId="12452" xr:uid="{00000000-0005-0000-0000-00004C1E0000}"/>
    <cellStyle name="20% - Accent4 18 2 11" xfId="12734" xr:uid="{00000000-0005-0000-0000-00004D1E0000}"/>
    <cellStyle name="20% - Accent4 18 2 12" xfId="13357" xr:uid="{00000000-0005-0000-0000-00004E1E0000}"/>
    <cellStyle name="20% - Accent4 18 2 13" xfId="13964" xr:uid="{00000000-0005-0000-0000-00004F1E0000}"/>
    <cellStyle name="20% - Accent4 18 2 14" xfId="14570" xr:uid="{00000000-0005-0000-0000-0000501E0000}"/>
    <cellStyle name="20% - Accent4 18 2 15" xfId="15176" xr:uid="{00000000-0005-0000-0000-0000511E0000}"/>
    <cellStyle name="20% - Accent4 18 2 16" xfId="17424" xr:uid="{00000000-0005-0000-0000-0000521E0000}"/>
    <cellStyle name="20% - Accent4 18 2 17" xfId="21899" xr:uid="{00000000-0005-0000-0000-0000531E0000}"/>
    <cellStyle name="20% - Accent4 18 2 18" xfId="26616" xr:uid="{00000000-0005-0000-0000-0000541E0000}"/>
    <cellStyle name="20% - Accent4 18 2 19" xfId="31329" xr:uid="{00000000-0005-0000-0000-0000551E0000}"/>
    <cellStyle name="20% - Accent4 18 2 2" xfId="10363" xr:uid="{00000000-0005-0000-0000-0000561E0000}"/>
    <cellStyle name="20% - Accent4 18 2 2 10" xfId="31625" xr:uid="{00000000-0005-0000-0000-0000571E0000}"/>
    <cellStyle name="20% - Accent4 18 2 2 2" xfId="13072" xr:uid="{00000000-0005-0000-0000-0000581E0000}"/>
    <cellStyle name="20% - Accent4 18 2 2 2 2" xfId="16663" xr:uid="{00000000-0005-0000-0000-0000591E0000}"/>
    <cellStyle name="20% - Accent4 18 2 2 2 2 2" xfId="21125" xr:uid="{00000000-0005-0000-0000-00005A1E0000}"/>
    <cellStyle name="20% - Accent4 18 2 2 2 2 3" xfId="25557" xr:uid="{00000000-0005-0000-0000-00005B1E0000}"/>
    <cellStyle name="20% - Accent4 18 2 2 2 2 4" xfId="30274" xr:uid="{00000000-0005-0000-0000-00005C1E0000}"/>
    <cellStyle name="20% - Accent4 18 2 2 2 2 5" xfId="34987" xr:uid="{00000000-0005-0000-0000-00005D1E0000}"/>
    <cellStyle name="20% - Accent4 18 2 2 2 3" xfId="18866" xr:uid="{00000000-0005-0000-0000-00005E1E0000}"/>
    <cellStyle name="20% - Accent4 18 2 2 2 4" xfId="23341" xr:uid="{00000000-0005-0000-0000-00005F1E0000}"/>
    <cellStyle name="20% - Accent4 18 2 2 2 5" xfId="28058" xr:uid="{00000000-0005-0000-0000-0000601E0000}"/>
    <cellStyle name="20% - Accent4 18 2 2 2 6" xfId="32771" xr:uid="{00000000-0005-0000-0000-0000611E0000}"/>
    <cellStyle name="20% - Accent4 18 2 2 3" xfId="13654" xr:uid="{00000000-0005-0000-0000-0000621E0000}"/>
    <cellStyle name="20% - Accent4 18 2 2 3 2" xfId="19979" xr:uid="{00000000-0005-0000-0000-0000631E0000}"/>
    <cellStyle name="20% - Accent4 18 2 2 3 3" xfId="24411" xr:uid="{00000000-0005-0000-0000-0000641E0000}"/>
    <cellStyle name="20% - Accent4 18 2 2 3 4" xfId="29128" xr:uid="{00000000-0005-0000-0000-0000651E0000}"/>
    <cellStyle name="20% - Accent4 18 2 2 3 5" xfId="33841" xr:uid="{00000000-0005-0000-0000-0000661E0000}"/>
    <cellStyle name="20% - Accent4 18 2 2 4" xfId="14260" xr:uid="{00000000-0005-0000-0000-0000671E0000}"/>
    <cellStyle name="20% - Accent4 18 2 2 5" xfId="14866" xr:uid="{00000000-0005-0000-0000-0000681E0000}"/>
    <cellStyle name="20% - Accent4 18 2 2 6" xfId="15472" xr:uid="{00000000-0005-0000-0000-0000691E0000}"/>
    <cellStyle name="20% - Accent4 18 2 2 7" xfId="17720" xr:uid="{00000000-0005-0000-0000-00006A1E0000}"/>
    <cellStyle name="20% - Accent4 18 2 2 8" xfId="22195" xr:uid="{00000000-0005-0000-0000-00006B1E0000}"/>
    <cellStyle name="20% - Accent4 18 2 2 9" xfId="26912" xr:uid="{00000000-0005-0000-0000-00006C1E0000}"/>
    <cellStyle name="20% - Accent4 18 2 3" xfId="10623" xr:uid="{00000000-0005-0000-0000-00006D1E0000}"/>
    <cellStyle name="20% - Accent4 18 2 3 2" xfId="16445" xr:uid="{00000000-0005-0000-0000-00006E1E0000}"/>
    <cellStyle name="20% - Accent4 18 2 3 2 2" xfId="20907" xr:uid="{00000000-0005-0000-0000-00006F1E0000}"/>
    <cellStyle name="20% - Accent4 18 2 3 2 3" xfId="25339" xr:uid="{00000000-0005-0000-0000-0000701E0000}"/>
    <cellStyle name="20% - Accent4 18 2 3 2 4" xfId="30056" xr:uid="{00000000-0005-0000-0000-0000711E0000}"/>
    <cellStyle name="20% - Accent4 18 2 3 2 5" xfId="34769" xr:uid="{00000000-0005-0000-0000-0000721E0000}"/>
    <cellStyle name="20% - Accent4 18 2 3 3" xfId="18648" xr:uid="{00000000-0005-0000-0000-0000731E0000}"/>
    <cellStyle name="20% - Accent4 18 2 3 4" xfId="23123" xr:uid="{00000000-0005-0000-0000-0000741E0000}"/>
    <cellStyle name="20% - Accent4 18 2 3 5" xfId="27840" xr:uid="{00000000-0005-0000-0000-0000751E0000}"/>
    <cellStyle name="20% - Accent4 18 2 3 6" xfId="32553" xr:uid="{00000000-0005-0000-0000-0000761E0000}"/>
    <cellStyle name="20% - Accent4 18 2 4" xfId="10881" xr:uid="{00000000-0005-0000-0000-0000771E0000}"/>
    <cellStyle name="20% - Accent4 18 2 4 2" xfId="19683" xr:uid="{00000000-0005-0000-0000-0000781E0000}"/>
    <cellStyle name="20% - Accent4 18 2 4 3" xfId="24115" xr:uid="{00000000-0005-0000-0000-0000791E0000}"/>
    <cellStyle name="20% - Accent4 18 2 4 4" xfId="28832" xr:uid="{00000000-0005-0000-0000-00007A1E0000}"/>
    <cellStyle name="20% - Accent4 18 2 4 5" xfId="33545" xr:uid="{00000000-0005-0000-0000-00007B1E0000}"/>
    <cellStyle name="20% - Accent4 18 2 5" xfId="11135" xr:uid="{00000000-0005-0000-0000-00007C1E0000}"/>
    <cellStyle name="20% - Accent4 18 2 6" xfId="11389" xr:uid="{00000000-0005-0000-0000-00007D1E0000}"/>
    <cellStyle name="20% - Accent4 18 2 7" xfId="11649" xr:uid="{00000000-0005-0000-0000-00007E1E0000}"/>
    <cellStyle name="20% - Accent4 18 2 8" xfId="11911" xr:uid="{00000000-0005-0000-0000-00007F1E0000}"/>
    <cellStyle name="20% - Accent4 18 2 9" xfId="12181" xr:uid="{00000000-0005-0000-0000-0000801E0000}"/>
    <cellStyle name="20% - Accent4 18 20" xfId="12311" xr:uid="{00000000-0005-0000-0000-0000811E0000}"/>
    <cellStyle name="20% - Accent4 18 21" xfId="12593" xr:uid="{00000000-0005-0000-0000-0000821E0000}"/>
    <cellStyle name="20% - Accent4 18 22" xfId="13216" xr:uid="{00000000-0005-0000-0000-0000831E0000}"/>
    <cellStyle name="20% - Accent4 18 23" xfId="13823" xr:uid="{00000000-0005-0000-0000-0000841E0000}"/>
    <cellStyle name="20% - Accent4 18 24" xfId="14429" xr:uid="{00000000-0005-0000-0000-0000851E0000}"/>
    <cellStyle name="20% - Accent4 18 25" xfId="15035" xr:uid="{00000000-0005-0000-0000-0000861E0000}"/>
    <cellStyle name="20% - Accent4 18 26" xfId="17283" xr:uid="{00000000-0005-0000-0000-0000871E0000}"/>
    <cellStyle name="20% - Accent4 18 27" xfId="21758" xr:uid="{00000000-0005-0000-0000-0000881E0000}"/>
    <cellStyle name="20% - Accent4 18 28" xfId="26475" xr:uid="{00000000-0005-0000-0000-0000891E0000}"/>
    <cellStyle name="20% - Accent4 18 29" xfId="31188" xr:uid="{00000000-0005-0000-0000-00008A1E0000}"/>
    <cellStyle name="20% - Accent4 18 3" xfId="9306" xr:uid="{00000000-0005-0000-0000-00008B1E0000}"/>
    <cellStyle name="20% - Accent4 18 3 10" xfId="31484" xr:uid="{00000000-0005-0000-0000-00008C1E0000}"/>
    <cellStyle name="20% - Accent4 18 3 2" xfId="12931" xr:uid="{00000000-0005-0000-0000-00008D1E0000}"/>
    <cellStyle name="20% - Accent4 18 3 2 2" xfId="16522" xr:uid="{00000000-0005-0000-0000-00008E1E0000}"/>
    <cellStyle name="20% - Accent4 18 3 2 2 2" xfId="20984" xr:uid="{00000000-0005-0000-0000-00008F1E0000}"/>
    <cellStyle name="20% - Accent4 18 3 2 2 3" xfId="25416" xr:uid="{00000000-0005-0000-0000-0000901E0000}"/>
    <cellStyle name="20% - Accent4 18 3 2 2 4" xfId="30133" xr:uid="{00000000-0005-0000-0000-0000911E0000}"/>
    <cellStyle name="20% - Accent4 18 3 2 2 5" xfId="34846" xr:uid="{00000000-0005-0000-0000-0000921E0000}"/>
    <cellStyle name="20% - Accent4 18 3 2 3" xfId="18725" xr:uid="{00000000-0005-0000-0000-0000931E0000}"/>
    <cellStyle name="20% - Accent4 18 3 2 4" xfId="23200" xr:uid="{00000000-0005-0000-0000-0000941E0000}"/>
    <cellStyle name="20% - Accent4 18 3 2 5" xfId="27917" xr:uid="{00000000-0005-0000-0000-0000951E0000}"/>
    <cellStyle name="20% - Accent4 18 3 2 6" xfId="32630" xr:uid="{00000000-0005-0000-0000-0000961E0000}"/>
    <cellStyle name="20% - Accent4 18 3 3" xfId="13513" xr:uid="{00000000-0005-0000-0000-0000971E0000}"/>
    <cellStyle name="20% - Accent4 18 3 3 2" xfId="19838" xr:uid="{00000000-0005-0000-0000-0000981E0000}"/>
    <cellStyle name="20% - Accent4 18 3 3 3" xfId="24270" xr:uid="{00000000-0005-0000-0000-0000991E0000}"/>
    <cellStyle name="20% - Accent4 18 3 3 4" xfId="28987" xr:uid="{00000000-0005-0000-0000-00009A1E0000}"/>
    <cellStyle name="20% - Accent4 18 3 3 5" xfId="33700" xr:uid="{00000000-0005-0000-0000-00009B1E0000}"/>
    <cellStyle name="20% - Accent4 18 3 4" xfId="14119" xr:uid="{00000000-0005-0000-0000-00009C1E0000}"/>
    <cellStyle name="20% - Accent4 18 3 5" xfId="14725" xr:uid="{00000000-0005-0000-0000-00009D1E0000}"/>
    <cellStyle name="20% - Accent4 18 3 6" xfId="15331" xr:uid="{00000000-0005-0000-0000-00009E1E0000}"/>
    <cellStyle name="20% - Accent4 18 3 7" xfId="17579" xr:uid="{00000000-0005-0000-0000-00009F1E0000}"/>
    <cellStyle name="20% - Accent4 18 3 8" xfId="22054" xr:uid="{00000000-0005-0000-0000-0000A01E0000}"/>
    <cellStyle name="20% - Accent4 18 3 9" xfId="26771" xr:uid="{00000000-0005-0000-0000-0000A11E0000}"/>
    <cellStyle name="20% - Accent4 18 4" xfId="9377" xr:uid="{00000000-0005-0000-0000-0000A21E0000}"/>
    <cellStyle name="20% - Accent4 18 4 2" xfId="16902" xr:uid="{00000000-0005-0000-0000-0000A31E0000}"/>
    <cellStyle name="20% - Accent4 18 4 2 2" xfId="21364" xr:uid="{00000000-0005-0000-0000-0000A41E0000}"/>
    <cellStyle name="20% - Accent4 18 4 2 2 2" xfId="25796" xr:uid="{00000000-0005-0000-0000-0000A51E0000}"/>
    <cellStyle name="20% - Accent4 18 4 2 2 3" xfId="30513" xr:uid="{00000000-0005-0000-0000-0000A61E0000}"/>
    <cellStyle name="20% - Accent4 18 4 2 2 4" xfId="35226" xr:uid="{00000000-0005-0000-0000-0000A71E0000}"/>
    <cellStyle name="20% - Accent4 18 4 2 3" xfId="19105" xr:uid="{00000000-0005-0000-0000-0000A81E0000}"/>
    <cellStyle name="20% - Accent4 18 4 2 4" xfId="23580" xr:uid="{00000000-0005-0000-0000-0000A91E0000}"/>
    <cellStyle name="20% - Accent4 18 4 2 5" xfId="28297" xr:uid="{00000000-0005-0000-0000-0000AA1E0000}"/>
    <cellStyle name="20% - Accent4 18 4 2 6" xfId="33010" xr:uid="{00000000-0005-0000-0000-0000AB1E0000}"/>
    <cellStyle name="20% - Accent4 18 4 3" xfId="15711" xr:uid="{00000000-0005-0000-0000-0000AC1E0000}"/>
    <cellStyle name="20% - Accent4 18 4 3 2" xfId="20218" xr:uid="{00000000-0005-0000-0000-0000AD1E0000}"/>
    <cellStyle name="20% - Accent4 18 4 3 3" xfId="24650" xr:uid="{00000000-0005-0000-0000-0000AE1E0000}"/>
    <cellStyle name="20% - Accent4 18 4 3 4" xfId="29367" xr:uid="{00000000-0005-0000-0000-0000AF1E0000}"/>
    <cellStyle name="20% - Accent4 18 4 3 5" xfId="34080" xr:uid="{00000000-0005-0000-0000-0000B01E0000}"/>
    <cellStyle name="20% - Accent4 18 4 4" xfId="17959" xr:uid="{00000000-0005-0000-0000-0000B11E0000}"/>
    <cellStyle name="20% - Accent4 18 4 5" xfId="22434" xr:uid="{00000000-0005-0000-0000-0000B21E0000}"/>
    <cellStyle name="20% - Accent4 18 4 6" xfId="27151" xr:uid="{00000000-0005-0000-0000-0000B31E0000}"/>
    <cellStyle name="20% - Accent4 18 4 7" xfId="31864" xr:uid="{00000000-0005-0000-0000-0000B41E0000}"/>
    <cellStyle name="20% - Accent4 18 5" xfId="9451" xr:uid="{00000000-0005-0000-0000-0000B51E0000}"/>
    <cellStyle name="20% - Accent4 18 5 2" xfId="17114" xr:uid="{00000000-0005-0000-0000-0000B61E0000}"/>
    <cellStyle name="20% - Accent4 18 5 2 2" xfId="21575" xr:uid="{00000000-0005-0000-0000-0000B71E0000}"/>
    <cellStyle name="20% - Accent4 18 5 2 2 2" xfId="26007" xr:uid="{00000000-0005-0000-0000-0000B81E0000}"/>
    <cellStyle name="20% - Accent4 18 5 2 2 3" xfId="30724" xr:uid="{00000000-0005-0000-0000-0000B91E0000}"/>
    <cellStyle name="20% - Accent4 18 5 2 2 4" xfId="35437" xr:uid="{00000000-0005-0000-0000-0000BA1E0000}"/>
    <cellStyle name="20% - Accent4 18 5 2 3" xfId="19316" xr:uid="{00000000-0005-0000-0000-0000BB1E0000}"/>
    <cellStyle name="20% - Accent4 18 5 2 4" xfId="23791" xr:uid="{00000000-0005-0000-0000-0000BC1E0000}"/>
    <cellStyle name="20% - Accent4 18 5 2 5" xfId="28508" xr:uid="{00000000-0005-0000-0000-0000BD1E0000}"/>
    <cellStyle name="20% - Accent4 18 5 2 6" xfId="33221" xr:uid="{00000000-0005-0000-0000-0000BE1E0000}"/>
    <cellStyle name="20% - Accent4 18 5 3" xfId="15924" xr:uid="{00000000-0005-0000-0000-0000BF1E0000}"/>
    <cellStyle name="20% - Accent4 18 5 3 2" xfId="20429" xr:uid="{00000000-0005-0000-0000-0000C01E0000}"/>
    <cellStyle name="20% - Accent4 18 5 3 3" xfId="24861" xr:uid="{00000000-0005-0000-0000-0000C11E0000}"/>
    <cellStyle name="20% - Accent4 18 5 3 4" xfId="29578" xr:uid="{00000000-0005-0000-0000-0000C21E0000}"/>
    <cellStyle name="20% - Accent4 18 5 3 5" xfId="34291" xr:uid="{00000000-0005-0000-0000-0000C31E0000}"/>
    <cellStyle name="20% - Accent4 18 5 4" xfId="18170" xr:uid="{00000000-0005-0000-0000-0000C41E0000}"/>
    <cellStyle name="20% - Accent4 18 5 5" xfId="22645" xr:uid="{00000000-0005-0000-0000-0000C51E0000}"/>
    <cellStyle name="20% - Accent4 18 5 6" xfId="27362" xr:uid="{00000000-0005-0000-0000-0000C61E0000}"/>
    <cellStyle name="20% - Accent4 18 5 7" xfId="32075" xr:uid="{00000000-0005-0000-0000-0000C71E0000}"/>
    <cellStyle name="20% - Accent4 18 6" xfId="9522" xr:uid="{00000000-0005-0000-0000-0000C81E0000}"/>
    <cellStyle name="20% - Accent4 18 6 2" xfId="16205" xr:uid="{00000000-0005-0000-0000-0000C91E0000}"/>
    <cellStyle name="20% - Accent4 18 6 2 2" xfId="20668" xr:uid="{00000000-0005-0000-0000-0000CA1E0000}"/>
    <cellStyle name="20% - Accent4 18 6 2 3" xfId="25100" xr:uid="{00000000-0005-0000-0000-0000CB1E0000}"/>
    <cellStyle name="20% - Accent4 18 6 2 4" xfId="29817" xr:uid="{00000000-0005-0000-0000-0000CC1E0000}"/>
    <cellStyle name="20% - Accent4 18 6 2 5" xfId="34530" xr:uid="{00000000-0005-0000-0000-0000CD1E0000}"/>
    <cellStyle name="20% - Accent4 18 6 3" xfId="18409" xr:uid="{00000000-0005-0000-0000-0000CE1E0000}"/>
    <cellStyle name="20% - Accent4 18 6 4" xfId="22884" xr:uid="{00000000-0005-0000-0000-0000CF1E0000}"/>
    <cellStyle name="20% - Accent4 18 6 5" xfId="27601" xr:uid="{00000000-0005-0000-0000-0000D01E0000}"/>
    <cellStyle name="20% - Accent4 18 6 6" xfId="32314" xr:uid="{00000000-0005-0000-0000-0000D11E0000}"/>
    <cellStyle name="20% - Accent4 18 7" xfId="9593" xr:uid="{00000000-0005-0000-0000-0000D21E0000}"/>
    <cellStyle name="20% - Accent4 18 7 2" xfId="19542" xr:uid="{00000000-0005-0000-0000-0000D31E0000}"/>
    <cellStyle name="20% - Accent4 18 7 3" xfId="23974" xr:uid="{00000000-0005-0000-0000-0000D41E0000}"/>
    <cellStyle name="20% - Accent4 18 7 4" xfId="28691" xr:uid="{00000000-0005-0000-0000-0000D51E0000}"/>
    <cellStyle name="20% - Accent4 18 7 5" xfId="33404" xr:uid="{00000000-0005-0000-0000-0000D61E0000}"/>
    <cellStyle name="20% - Accent4 18 8" xfId="9664" xr:uid="{00000000-0005-0000-0000-0000D71E0000}"/>
    <cellStyle name="20% - Accent4 18 8 2" xfId="26278" xr:uid="{00000000-0005-0000-0000-0000D81E0000}"/>
    <cellStyle name="20% - Accent4 18 8 3" xfId="30991" xr:uid="{00000000-0005-0000-0000-0000D91E0000}"/>
    <cellStyle name="20% - Accent4 18 8 4" xfId="35704" xr:uid="{00000000-0005-0000-0000-0000DA1E0000}"/>
    <cellStyle name="20% - Accent4 18 9" xfId="9742" xr:uid="{00000000-0005-0000-0000-0000DB1E0000}"/>
    <cellStyle name="20% - Accent4 18 9 2" xfId="35971" xr:uid="{00000000-0005-0000-0000-0000DC1E0000}"/>
    <cellStyle name="20% - Accent4 19" xfId="9173" xr:uid="{00000000-0005-0000-0000-0000DD1E0000}"/>
    <cellStyle name="20% - Accent4 19 10" xfId="9827" xr:uid="{00000000-0005-0000-0000-0000DE1E0000}"/>
    <cellStyle name="20% - Accent4 19 10 2" xfId="36280" xr:uid="{00000000-0005-0000-0000-0000DF1E0000}"/>
    <cellStyle name="20% - Accent4 19 11" xfId="9898" xr:uid="{00000000-0005-0000-0000-0000E01E0000}"/>
    <cellStyle name="20% - Accent4 19 12" xfId="9969" xr:uid="{00000000-0005-0000-0000-0000E11E0000}"/>
    <cellStyle name="20% - Accent4 19 13" xfId="10496" xr:uid="{00000000-0005-0000-0000-0000E21E0000}"/>
    <cellStyle name="20% - Accent4 19 14" xfId="10754" xr:uid="{00000000-0005-0000-0000-0000E31E0000}"/>
    <cellStyle name="20% - Accent4 19 15" xfId="11008" xr:uid="{00000000-0005-0000-0000-0000E41E0000}"/>
    <cellStyle name="20% - Accent4 19 16" xfId="11262" xr:uid="{00000000-0005-0000-0000-0000E51E0000}"/>
    <cellStyle name="20% - Accent4 19 17" xfId="11522" xr:uid="{00000000-0005-0000-0000-0000E61E0000}"/>
    <cellStyle name="20% - Accent4 19 18" xfId="11776" xr:uid="{00000000-0005-0000-0000-0000E71E0000}"/>
    <cellStyle name="20% - Accent4 19 19" xfId="12054" xr:uid="{00000000-0005-0000-0000-0000E81E0000}"/>
    <cellStyle name="20% - Accent4 19 2" xfId="9238" xr:uid="{00000000-0005-0000-0000-0000E91E0000}"/>
    <cellStyle name="20% - Accent4 19 2 10" xfId="12466" xr:uid="{00000000-0005-0000-0000-0000EA1E0000}"/>
    <cellStyle name="20% - Accent4 19 2 11" xfId="12748" xr:uid="{00000000-0005-0000-0000-0000EB1E0000}"/>
    <cellStyle name="20% - Accent4 19 2 12" xfId="13371" xr:uid="{00000000-0005-0000-0000-0000EC1E0000}"/>
    <cellStyle name="20% - Accent4 19 2 13" xfId="13978" xr:uid="{00000000-0005-0000-0000-0000ED1E0000}"/>
    <cellStyle name="20% - Accent4 19 2 14" xfId="14584" xr:uid="{00000000-0005-0000-0000-0000EE1E0000}"/>
    <cellStyle name="20% - Accent4 19 2 15" xfId="15190" xr:uid="{00000000-0005-0000-0000-0000EF1E0000}"/>
    <cellStyle name="20% - Accent4 19 2 16" xfId="17438" xr:uid="{00000000-0005-0000-0000-0000F01E0000}"/>
    <cellStyle name="20% - Accent4 19 2 17" xfId="21913" xr:uid="{00000000-0005-0000-0000-0000F11E0000}"/>
    <cellStyle name="20% - Accent4 19 2 18" xfId="26630" xr:uid="{00000000-0005-0000-0000-0000F21E0000}"/>
    <cellStyle name="20% - Accent4 19 2 19" xfId="31343" xr:uid="{00000000-0005-0000-0000-0000F31E0000}"/>
    <cellStyle name="20% - Accent4 19 2 2" xfId="10377" xr:uid="{00000000-0005-0000-0000-0000F41E0000}"/>
    <cellStyle name="20% - Accent4 19 2 2 10" xfId="31639" xr:uid="{00000000-0005-0000-0000-0000F51E0000}"/>
    <cellStyle name="20% - Accent4 19 2 2 2" xfId="13086" xr:uid="{00000000-0005-0000-0000-0000F61E0000}"/>
    <cellStyle name="20% - Accent4 19 2 2 2 2" xfId="16677" xr:uid="{00000000-0005-0000-0000-0000F71E0000}"/>
    <cellStyle name="20% - Accent4 19 2 2 2 2 2" xfId="21139" xr:uid="{00000000-0005-0000-0000-0000F81E0000}"/>
    <cellStyle name="20% - Accent4 19 2 2 2 2 3" xfId="25571" xr:uid="{00000000-0005-0000-0000-0000F91E0000}"/>
    <cellStyle name="20% - Accent4 19 2 2 2 2 4" xfId="30288" xr:uid="{00000000-0005-0000-0000-0000FA1E0000}"/>
    <cellStyle name="20% - Accent4 19 2 2 2 2 5" xfId="35001" xr:uid="{00000000-0005-0000-0000-0000FB1E0000}"/>
    <cellStyle name="20% - Accent4 19 2 2 2 3" xfId="18880" xr:uid="{00000000-0005-0000-0000-0000FC1E0000}"/>
    <cellStyle name="20% - Accent4 19 2 2 2 4" xfId="23355" xr:uid="{00000000-0005-0000-0000-0000FD1E0000}"/>
    <cellStyle name="20% - Accent4 19 2 2 2 5" xfId="28072" xr:uid="{00000000-0005-0000-0000-0000FE1E0000}"/>
    <cellStyle name="20% - Accent4 19 2 2 2 6" xfId="32785" xr:uid="{00000000-0005-0000-0000-0000FF1E0000}"/>
    <cellStyle name="20% - Accent4 19 2 2 3" xfId="13668" xr:uid="{00000000-0005-0000-0000-0000001F0000}"/>
    <cellStyle name="20% - Accent4 19 2 2 3 2" xfId="19993" xr:uid="{00000000-0005-0000-0000-0000011F0000}"/>
    <cellStyle name="20% - Accent4 19 2 2 3 3" xfId="24425" xr:uid="{00000000-0005-0000-0000-0000021F0000}"/>
    <cellStyle name="20% - Accent4 19 2 2 3 4" xfId="29142" xr:uid="{00000000-0005-0000-0000-0000031F0000}"/>
    <cellStyle name="20% - Accent4 19 2 2 3 5" xfId="33855" xr:uid="{00000000-0005-0000-0000-0000041F0000}"/>
    <cellStyle name="20% - Accent4 19 2 2 4" xfId="14274" xr:uid="{00000000-0005-0000-0000-0000051F0000}"/>
    <cellStyle name="20% - Accent4 19 2 2 5" xfId="14880" xr:uid="{00000000-0005-0000-0000-0000061F0000}"/>
    <cellStyle name="20% - Accent4 19 2 2 6" xfId="15486" xr:uid="{00000000-0005-0000-0000-0000071F0000}"/>
    <cellStyle name="20% - Accent4 19 2 2 7" xfId="17734" xr:uid="{00000000-0005-0000-0000-0000081F0000}"/>
    <cellStyle name="20% - Accent4 19 2 2 8" xfId="22209" xr:uid="{00000000-0005-0000-0000-0000091F0000}"/>
    <cellStyle name="20% - Accent4 19 2 2 9" xfId="26926" xr:uid="{00000000-0005-0000-0000-00000A1F0000}"/>
    <cellStyle name="20% - Accent4 19 2 3" xfId="10637" xr:uid="{00000000-0005-0000-0000-00000B1F0000}"/>
    <cellStyle name="20% - Accent4 19 2 3 2" xfId="16459" xr:uid="{00000000-0005-0000-0000-00000C1F0000}"/>
    <cellStyle name="20% - Accent4 19 2 3 2 2" xfId="20921" xr:uid="{00000000-0005-0000-0000-00000D1F0000}"/>
    <cellStyle name="20% - Accent4 19 2 3 2 3" xfId="25353" xr:uid="{00000000-0005-0000-0000-00000E1F0000}"/>
    <cellStyle name="20% - Accent4 19 2 3 2 4" xfId="30070" xr:uid="{00000000-0005-0000-0000-00000F1F0000}"/>
    <cellStyle name="20% - Accent4 19 2 3 2 5" xfId="34783" xr:uid="{00000000-0005-0000-0000-0000101F0000}"/>
    <cellStyle name="20% - Accent4 19 2 3 3" xfId="18662" xr:uid="{00000000-0005-0000-0000-0000111F0000}"/>
    <cellStyle name="20% - Accent4 19 2 3 4" xfId="23137" xr:uid="{00000000-0005-0000-0000-0000121F0000}"/>
    <cellStyle name="20% - Accent4 19 2 3 5" xfId="27854" xr:uid="{00000000-0005-0000-0000-0000131F0000}"/>
    <cellStyle name="20% - Accent4 19 2 3 6" xfId="32567" xr:uid="{00000000-0005-0000-0000-0000141F0000}"/>
    <cellStyle name="20% - Accent4 19 2 4" xfId="10895" xr:uid="{00000000-0005-0000-0000-0000151F0000}"/>
    <cellStyle name="20% - Accent4 19 2 4 2" xfId="19697" xr:uid="{00000000-0005-0000-0000-0000161F0000}"/>
    <cellStyle name="20% - Accent4 19 2 4 3" xfId="24129" xr:uid="{00000000-0005-0000-0000-0000171F0000}"/>
    <cellStyle name="20% - Accent4 19 2 4 4" xfId="28846" xr:uid="{00000000-0005-0000-0000-0000181F0000}"/>
    <cellStyle name="20% - Accent4 19 2 4 5" xfId="33559" xr:uid="{00000000-0005-0000-0000-0000191F0000}"/>
    <cellStyle name="20% - Accent4 19 2 5" xfId="11149" xr:uid="{00000000-0005-0000-0000-00001A1F0000}"/>
    <cellStyle name="20% - Accent4 19 2 6" xfId="11403" xr:uid="{00000000-0005-0000-0000-00001B1F0000}"/>
    <cellStyle name="20% - Accent4 19 2 7" xfId="11663" xr:uid="{00000000-0005-0000-0000-00001C1F0000}"/>
    <cellStyle name="20% - Accent4 19 2 8" xfId="11925" xr:uid="{00000000-0005-0000-0000-00001D1F0000}"/>
    <cellStyle name="20% - Accent4 19 2 9" xfId="12195" xr:uid="{00000000-0005-0000-0000-00001E1F0000}"/>
    <cellStyle name="20% - Accent4 19 20" xfId="12325" xr:uid="{00000000-0005-0000-0000-00001F1F0000}"/>
    <cellStyle name="20% - Accent4 19 21" xfId="12607" xr:uid="{00000000-0005-0000-0000-0000201F0000}"/>
    <cellStyle name="20% - Accent4 19 22" xfId="13230" xr:uid="{00000000-0005-0000-0000-0000211F0000}"/>
    <cellStyle name="20% - Accent4 19 23" xfId="13837" xr:uid="{00000000-0005-0000-0000-0000221F0000}"/>
    <cellStyle name="20% - Accent4 19 24" xfId="14443" xr:uid="{00000000-0005-0000-0000-0000231F0000}"/>
    <cellStyle name="20% - Accent4 19 25" xfId="15049" xr:uid="{00000000-0005-0000-0000-0000241F0000}"/>
    <cellStyle name="20% - Accent4 19 26" xfId="17297" xr:uid="{00000000-0005-0000-0000-0000251F0000}"/>
    <cellStyle name="20% - Accent4 19 27" xfId="21772" xr:uid="{00000000-0005-0000-0000-0000261F0000}"/>
    <cellStyle name="20% - Accent4 19 28" xfId="26489" xr:uid="{00000000-0005-0000-0000-0000271F0000}"/>
    <cellStyle name="20% - Accent4 19 29" xfId="31202" xr:uid="{00000000-0005-0000-0000-0000281F0000}"/>
    <cellStyle name="20% - Accent4 19 3" xfId="9320" xr:uid="{00000000-0005-0000-0000-0000291F0000}"/>
    <cellStyle name="20% - Accent4 19 3 10" xfId="31498" xr:uid="{00000000-0005-0000-0000-00002A1F0000}"/>
    <cellStyle name="20% - Accent4 19 3 2" xfId="12945" xr:uid="{00000000-0005-0000-0000-00002B1F0000}"/>
    <cellStyle name="20% - Accent4 19 3 2 2" xfId="16536" xr:uid="{00000000-0005-0000-0000-00002C1F0000}"/>
    <cellStyle name="20% - Accent4 19 3 2 2 2" xfId="20998" xr:uid="{00000000-0005-0000-0000-00002D1F0000}"/>
    <cellStyle name="20% - Accent4 19 3 2 2 3" xfId="25430" xr:uid="{00000000-0005-0000-0000-00002E1F0000}"/>
    <cellStyle name="20% - Accent4 19 3 2 2 4" xfId="30147" xr:uid="{00000000-0005-0000-0000-00002F1F0000}"/>
    <cellStyle name="20% - Accent4 19 3 2 2 5" xfId="34860" xr:uid="{00000000-0005-0000-0000-0000301F0000}"/>
    <cellStyle name="20% - Accent4 19 3 2 3" xfId="18739" xr:uid="{00000000-0005-0000-0000-0000311F0000}"/>
    <cellStyle name="20% - Accent4 19 3 2 4" xfId="23214" xr:uid="{00000000-0005-0000-0000-0000321F0000}"/>
    <cellStyle name="20% - Accent4 19 3 2 5" xfId="27931" xr:uid="{00000000-0005-0000-0000-0000331F0000}"/>
    <cellStyle name="20% - Accent4 19 3 2 6" xfId="32644" xr:uid="{00000000-0005-0000-0000-0000341F0000}"/>
    <cellStyle name="20% - Accent4 19 3 3" xfId="13527" xr:uid="{00000000-0005-0000-0000-0000351F0000}"/>
    <cellStyle name="20% - Accent4 19 3 3 2" xfId="19852" xr:uid="{00000000-0005-0000-0000-0000361F0000}"/>
    <cellStyle name="20% - Accent4 19 3 3 3" xfId="24284" xr:uid="{00000000-0005-0000-0000-0000371F0000}"/>
    <cellStyle name="20% - Accent4 19 3 3 4" xfId="29001" xr:uid="{00000000-0005-0000-0000-0000381F0000}"/>
    <cellStyle name="20% - Accent4 19 3 3 5" xfId="33714" xr:uid="{00000000-0005-0000-0000-0000391F0000}"/>
    <cellStyle name="20% - Accent4 19 3 4" xfId="14133" xr:uid="{00000000-0005-0000-0000-00003A1F0000}"/>
    <cellStyle name="20% - Accent4 19 3 5" xfId="14739" xr:uid="{00000000-0005-0000-0000-00003B1F0000}"/>
    <cellStyle name="20% - Accent4 19 3 6" xfId="15345" xr:uid="{00000000-0005-0000-0000-00003C1F0000}"/>
    <cellStyle name="20% - Accent4 19 3 7" xfId="17593" xr:uid="{00000000-0005-0000-0000-00003D1F0000}"/>
    <cellStyle name="20% - Accent4 19 3 8" xfId="22068" xr:uid="{00000000-0005-0000-0000-00003E1F0000}"/>
    <cellStyle name="20% - Accent4 19 3 9" xfId="26785" xr:uid="{00000000-0005-0000-0000-00003F1F0000}"/>
    <cellStyle name="20% - Accent4 19 4" xfId="9391" xr:uid="{00000000-0005-0000-0000-0000401F0000}"/>
    <cellStyle name="20% - Accent4 19 4 2" xfId="16916" xr:uid="{00000000-0005-0000-0000-0000411F0000}"/>
    <cellStyle name="20% - Accent4 19 4 2 2" xfId="21378" xr:uid="{00000000-0005-0000-0000-0000421F0000}"/>
    <cellStyle name="20% - Accent4 19 4 2 2 2" xfId="25810" xr:uid="{00000000-0005-0000-0000-0000431F0000}"/>
    <cellStyle name="20% - Accent4 19 4 2 2 3" xfId="30527" xr:uid="{00000000-0005-0000-0000-0000441F0000}"/>
    <cellStyle name="20% - Accent4 19 4 2 2 4" xfId="35240" xr:uid="{00000000-0005-0000-0000-0000451F0000}"/>
    <cellStyle name="20% - Accent4 19 4 2 3" xfId="19119" xr:uid="{00000000-0005-0000-0000-0000461F0000}"/>
    <cellStyle name="20% - Accent4 19 4 2 4" xfId="23594" xr:uid="{00000000-0005-0000-0000-0000471F0000}"/>
    <cellStyle name="20% - Accent4 19 4 2 5" xfId="28311" xr:uid="{00000000-0005-0000-0000-0000481F0000}"/>
    <cellStyle name="20% - Accent4 19 4 2 6" xfId="33024" xr:uid="{00000000-0005-0000-0000-0000491F0000}"/>
    <cellStyle name="20% - Accent4 19 4 3" xfId="15725" xr:uid="{00000000-0005-0000-0000-00004A1F0000}"/>
    <cellStyle name="20% - Accent4 19 4 3 2" xfId="20232" xr:uid="{00000000-0005-0000-0000-00004B1F0000}"/>
    <cellStyle name="20% - Accent4 19 4 3 3" xfId="24664" xr:uid="{00000000-0005-0000-0000-00004C1F0000}"/>
    <cellStyle name="20% - Accent4 19 4 3 4" xfId="29381" xr:uid="{00000000-0005-0000-0000-00004D1F0000}"/>
    <cellStyle name="20% - Accent4 19 4 3 5" xfId="34094" xr:uid="{00000000-0005-0000-0000-00004E1F0000}"/>
    <cellStyle name="20% - Accent4 19 4 4" xfId="17973" xr:uid="{00000000-0005-0000-0000-00004F1F0000}"/>
    <cellStyle name="20% - Accent4 19 4 5" xfId="22448" xr:uid="{00000000-0005-0000-0000-0000501F0000}"/>
    <cellStyle name="20% - Accent4 19 4 6" xfId="27165" xr:uid="{00000000-0005-0000-0000-0000511F0000}"/>
    <cellStyle name="20% - Accent4 19 4 7" xfId="31878" xr:uid="{00000000-0005-0000-0000-0000521F0000}"/>
    <cellStyle name="20% - Accent4 19 5" xfId="9465" xr:uid="{00000000-0005-0000-0000-0000531F0000}"/>
    <cellStyle name="20% - Accent4 19 5 2" xfId="17128" xr:uid="{00000000-0005-0000-0000-0000541F0000}"/>
    <cellStyle name="20% - Accent4 19 5 2 2" xfId="21589" xr:uid="{00000000-0005-0000-0000-0000551F0000}"/>
    <cellStyle name="20% - Accent4 19 5 2 2 2" xfId="26021" xr:uid="{00000000-0005-0000-0000-0000561F0000}"/>
    <cellStyle name="20% - Accent4 19 5 2 2 3" xfId="30738" xr:uid="{00000000-0005-0000-0000-0000571F0000}"/>
    <cellStyle name="20% - Accent4 19 5 2 2 4" xfId="35451" xr:uid="{00000000-0005-0000-0000-0000581F0000}"/>
    <cellStyle name="20% - Accent4 19 5 2 3" xfId="19330" xr:uid="{00000000-0005-0000-0000-0000591F0000}"/>
    <cellStyle name="20% - Accent4 19 5 2 4" xfId="23805" xr:uid="{00000000-0005-0000-0000-00005A1F0000}"/>
    <cellStyle name="20% - Accent4 19 5 2 5" xfId="28522" xr:uid="{00000000-0005-0000-0000-00005B1F0000}"/>
    <cellStyle name="20% - Accent4 19 5 2 6" xfId="33235" xr:uid="{00000000-0005-0000-0000-00005C1F0000}"/>
    <cellStyle name="20% - Accent4 19 5 3" xfId="15938" xr:uid="{00000000-0005-0000-0000-00005D1F0000}"/>
    <cellStyle name="20% - Accent4 19 5 3 2" xfId="20443" xr:uid="{00000000-0005-0000-0000-00005E1F0000}"/>
    <cellStyle name="20% - Accent4 19 5 3 3" xfId="24875" xr:uid="{00000000-0005-0000-0000-00005F1F0000}"/>
    <cellStyle name="20% - Accent4 19 5 3 4" xfId="29592" xr:uid="{00000000-0005-0000-0000-0000601F0000}"/>
    <cellStyle name="20% - Accent4 19 5 3 5" xfId="34305" xr:uid="{00000000-0005-0000-0000-0000611F0000}"/>
    <cellStyle name="20% - Accent4 19 5 4" xfId="18184" xr:uid="{00000000-0005-0000-0000-0000621F0000}"/>
    <cellStyle name="20% - Accent4 19 5 5" xfId="22659" xr:uid="{00000000-0005-0000-0000-0000631F0000}"/>
    <cellStyle name="20% - Accent4 19 5 6" xfId="27376" xr:uid="{00000000-0005-0000-0000-0000641F0000}"/>
    <cellStyle name="20% - Accent4 19 5 7" xfId="32089" xr:uid="{00000000-0005-0000-0000-0000651F0000}"/>
    <cellStyle name="20% - Accent4 19 6" xfId="9536" xr:uid="{00000000-0005-0000-0000-0000661F0000}"/>
    <cellStyle name="20% - Accent4 19 6 2" xfId="16219" xr:uid="{00000000-0005-0000-0000-0000671F0000}"/>
    <cellStyle name="20% - Accent4 19 6 2 2" xfId="20682" xr:uid="{00000000-0005-0000-0000-0000681F0000}"/>
    <cellStyle name="20% - Accent4 19 6 2 3" xfId="25114" xr:uid="{00000000-0005-0000-0000-0000691F0000}"/>
    <cellStyle name="20% - Accent4 19 6 2 4" xfId="29831" xr:uid="{00000000-0005-0000-0000-00006A1F0000}"/>
    <cellStyle name="20% - Accent4 19 6 2 5" xfId="34544" xr:uid="{00000000-0005-0000-0000-00006B1F0000}"/>
    <cellStyle name="20% - Accent4 19 6 3" xfId="18423" xr:uid="{00000000-0005-0000-0000-00006C1F0000}"/>
    <cellStyle name="20% - Accent4 19 6 4" xfId="22898" xr:uid="{00000000-0005-0000-0000-00006D1F0000}"/>
    <cellStyle name="20% - Accent4 19 6 5" xfId="27615" xr:uid="{00000000-0005-0000-0000-00006E1F0000}"/>
    <cellStyle name="20% - Accent4 19 6 6" xfId="32328" xr:uid="{00000000-0005-0000-0000-00006F1F0000}"/>
    <cellStyle name="20% - Accent4 19 7" xfId="9607" xr:uid="{00000000-0005-0000-0000-0000701F0000}"/>
    <cellStyle name="20% - Accent4 19 7 2" xfId="19556" xr:uid="{00000000-0005-0000-0000-0000711F0000}"/>
    <cellStyle name="20% - Accent4 19 7 3" xfId="23988" xr:uid="{00000000-0005-0000-0000-0000721F0000}"/>
    <cellStyle name="20% - Accent4 19 7 4" xfId="28705" xr:uid="{00000000-0005-0000-0000-0000731F0000}"/>
    <cellStyle name="20% - Accent4 19 7 5" xfId="33418" xr:uid="{00000000-0005-0000-0000-0000741F0000}"/>
    <cellStyle name="20% - Accent4 19 8" xfId="9678" xr:uid="{00000000-0005-0000-0000-0000751F0000}"/>
    <cellStyle name="20% - Accent4 19 8 2" xfId="26292" xr:uid="{00000000-0005-0000-0000-0000761F0000}"/>
    <cellStyle name="20% - Accent4 19 8 3" xfId="31005" xr:uid="{00000000-0005-0000-0000-0000771F0000}"/>
    <cellStyle name="20% - Accent4 19 8 4" xfId="35718" xr:uid="{00000000-0005-0000-0000-0000781F0000}"/>
    <cellStyle name="20% - Accent4 19 9" xfId="9756" xr:uid="{00000000-0005-0000-0000-0000791F0000}"/>
    <cellStyle name="20% - Accent4 19 9 2" xfId="35985" xr:uid="{00000000-0005-0000-0000-00007A1F0000}"/>
    <cellStyle name="20% - Accent4 2" xfId="80" xr:uid="{00000000-0005-0000-0000-00007B1F0000}"/>
    <cellStyle name="20% - Accent4 2 10" xfId="916" xr:uid="{00000000-0005-0000-0000-00007C1F0000}"/>
    <cellStyle name="20% - Accent4 2 10 2" xfId="35901" xr:uid="{00000000-0005-0000-0000-00007D1F0000}"/>
    <cellStyle name="20% - Accent4 2 11" xfId="988" xr:uid="{00000000-0005-0000-0000-00007E1F0000}"/>
    <cellStyle name="20% - Accent4 2 11 2" xfId="36196" xr:uid="{00000000-0005-0000-0000-00007F1F0000}"/>
    <cellStyle name="20% - Accent4 2 12" xfId="1060" xr:uid="{00000000-0005-0000-0000-0000801F0000}"/>
    <cellStyle name="20% - Accent4 2 13" xfId="1132" xr:uid="{00000000-0005-0000-0000-0000811F0000}"/>
    <cellStyle name="20% - Accent4 2 14" xfId="1204" xr:uid="{00000000-0005-0000-0000-0000821F0000}"/>
    <cellStyle name="20% - Accent4 2 15" xfId="1276" xr:uid="{00000000-0005-0000-0000-0000831F0000}"/>
    <cellStyle name="20% - Accent4 2 16" xfId="1348" xr:uid="{00000000-0005-0000-0000-0000841F0000}"/>
    <cellStyle name="20% - Accent4 2 17" xfId="1423" xr:uid="{00000000-0005-0000-0000-0000851F0000}"/>
    <cellStyle name="20% - Accent4 2 18" xfId="1497" xr:uid="{00000000-0005-0000-0000-0000861F0000}"/>
    <cellStyle name="20% - Accent4 2 19" xfId="1572" xr:uid="{00000000-0005-0000-0000-0000871F0000}"/>
    <cellStyle name="20% - Accent4 2 2" xfId="113" xr:uid="{00000000-0005-0000-0000-0000881F0000}"/>
    <cellStyle name="20% - Accent4 2 2 10" xfId="428" xr:uid="{00000000-0005-0000-0000-0000891F0000}"/>
    <cellStyle name="20% - Accent4 2 2 11" xfId="471" xr:uid="{00000000-0005-0000-0000-00008A1F0000}"/>
    <cellStyle name="20% - Accent4 2 2 12" xfId="514" xr:uid="{00000000-0005-0000-0000-00008B1F0000}"/>
    <cellStyle name="20% - Accent4 2 2 13" xfId="8639" xr:uid="{00000000-0005-0000-0000-00008C1F0000}"/>
    <cellStyle name="20% - Accent4 2 2 2" xfId="281" xr:uid="{00000000-0005-0000-0000-00008D1F0000}"/>
    <cellStyle name="20% - Accent4 2 2 2 2" xfId="8958" xr:uid="{00000000-0005-0000-0000-00008E1F0000}"/>
    <cellStyle name="20% - Accent4 2 2 3" xfId="300" xr:uid="{00000000-0005-0000-0000-00008F1F0000}"/>
    <cellStyle name="20% - Accent4 2 2 3 2" xfId="10229" xr:uid="{00000000-0005-0000-0000-0000901F0000}"/>
    <cellStyle name="20% - Accent4 2 2 4" xfId="315" xr:uid="{00000000-0005-0000-0000-0000911F0000}"/>
    <cellStyle name="20% - Accent4 2 2 5" xfId="329" xr:uid="{00000000-0005-0000-0000-0000921F0000}"/>
    <cellStyle name="20% - Accent4 2 2 6" xfId="343" xr:uid="{00000000-0005-0000-0000-0000931F0000}"/>
    <cellStyle name="20% - Accent4 2 2 7" xfId="357" xr:uid="{00000000-0005-0000-0000-0000941F0000}"/>
    <cellStyle name="20% - Accent4 2 2 8" xfId="371" xr:uid="{00000000-0005-0000-0000-0000951F0000}"/>
    <cellStyle name="20% - Accent4 2 2 9" xfId="385" xr:uid="{00000000-0005-0000-0000-0000961F0000}"/>
    <cellStyle name="20% - Accent4 2 20" xfId="1646" xr:uid="{00000000-0005-0000-0000-0000971F0000}"/>
    <cellStyle name="20% - Accent4 2 21" xfId="1720" xr:uid="{00000000-0005-0000-0000-0000981F0000}"/>
    <cellStyle name="20% - Accent4 2 22" xfId="1794" xr:uid="{00000000-0005-0000-0000-0000991F0000}"/>
    <cellStyle name="20% - Accent4 2 23" xfId="1869" xr:uid="{00000000-0005-0000-0000-00009A1F0000}"/>
    <cellStyle name="20% - Accent4 2 24" xfId="1943" xr:uid="{00000000-0005-0000-0000-00009B1F0000}"/>
    <cellStyle name="20% - Accent4 2 25" xfId="2017" xr:uid="{00000000-0005-0000-0000-00009C1F0000}"/>
    <cellStyle name="20% - Accent4 2 26" xfId="2091" xr:uid="{00000000-0005-0000-0000-00009D1F0000}"/>
    <cellStyle name="20% - Accent4 2 27" xfId="2165" xr:uid="{00000000-0005-0000-0000-00009E1F0000}"/>
    <cellStyle name="20% - Accent4 2 28" xfId="2239" xr:uid="{00000000-0005-0000-0000-00009F1F0000}"/>
    <cellStyle name="20% - Accent4 2 29" xfId="2313" xr:uid="{00000000-0005-0000-0000-0000A01F0000}"/>
    <cellStyle name="20% - Accent4 2 3" xfId="141" xr:uid="{00000000-0005-0000-0000-0000A11F0000}"/>
    <cellStyle name="20% - Accent4 2 3 2" xfId="8857" xr:uid="{00000000-0005-0000-0000-0000A21F0000}"/>
    <cellStyle name="20% - Accent4 2 30" xfId="2387" xr:uid="{00000000-0005-0000-0000-0000A31F0000}"/>
    <cellStyle name="20% - Accent4 2 31" xfId="2461" xr:uid="{00000000-0005-0000-0000-0000A41F0000}"/>
    <cellStyle name="20% - Accent4 2 32" xfId="2535" xr:uid="{00000000-0005-0000-0000-0000A51F0000}"/>
    <cellStyle name="20% - Accent4 2 33" xfId="2623" xr:uid="{00000000-0005-0000-0000-0000A61F0000}"/>
    <cellStyle name="20% - Accent4 2 34" xfId="2711" xr:uid="{00000000-0005-0000-0000-0000A71F0000}"/>
    <cellStyle name="20% - Accent4 2 35" xfId="2799" xr:uid="{00000000-0005-0000-0000-0000A81F0000}"/>
    <cellStyle name="20% - Accent4 2 36" xfId="2887" xr:uid="{00000000-0005-0000-0000-0000A91F0000}"/>
    <cellStyle name="20% - Accent4 2 37" xfId="2975" xr:uid="{00000000-0005-0000-0000-0000AA1F0000}"/>
    <cellStyle name="20% - Accent4 2 38" xfId="3063" xr:uid="{00000000-0005-0000-0000-0000AB1F0000}"/>
    <cellStyle name="20% - Accent4 2 39" xfId="3151" xr:uid="{00000000-0005-0000-0000-0000AC1F0000}"/>
    <cellStyle name="20% - Accent4 2 4" xfId="183" xr:uid="{00000000-0005-0000-0000-0000AD1F0000}"/>
    <cellStyle name="20% - Accent4 2 4 2" xfId="10157" xr:uid="{00000000-0005-0000-0000-0000AE1F0000}"/>
    <cellStyle name="20% - Accent4 2 40" xfId="3239" xr:uid="{00000000-0005-0000-0000-0000AF1F0000}"/>
    <cellStyle name="20% - Accent4 2 41" xfId="3327" xr:uid="{00000000-0005-0000-0000-0000B01F0000}"/>
    <cellStyle name="20% - Accent4 2 42" xfId="3415" xr:uid="{00000000-0005-0000-0000-0000B11F0000}"/>
    <cellStyle name="20% - Accent4 2 43" xfId="3503" xr:uid="{00000000-0005-0000-0000-0000B21F0000}"/>
    <cellStyle name="20% - Accent4 2 44" xfId="3606" xr:uid="{00000000-0005-0000-0000-0000B31F0000}"/>
    <cellStyle name="20% - Accent4 2 45" xfId="3725" xr:uid="{00000000-0005-0000-0000-0000B41F0000}"/>
    <cellStyle name="20% - Accent4 2 46" xfId="3841" xr:uid="{00000000-0005-0000-0000-0000B51F0000}"/>
    <cellStyle name="20% - Accent4 2 47" xfId="3957" xr:uid="{00000000-0005-0000-0000-0000B61F0000}"/>
    <cellStyle name="20% - Accent4 2 48" xfId="4073" xr:uid="{00000000-0005-0000-0000-0000B71F0000}"/>
    <cellStyle name="20% - Accent4 2 49" xfId="4189" xr:uid="{00000000-0005-0000-0000-0000B81F0000}"/>
    <cellStyle name="20% - Accent4 2 5" xfId="556" xr:uid="{00000000-0005-0000-0000-0000B91F0000}"/>
    <cellStyle name="20% - Accent4 2 5 10" xfId="12382" xr:uid="{00000000-0005-0000-0000-0000BA1F0000}"/>
    <cellStyle name="20% - Accent4 2 5 11" xfId="12664" xr:uid="{00000000-0005-0000-0000-0000BB1F0000}"/>
    <cellStyle name="20% - Accent4 2 5 12" xfId="13287" xr:uid="{00000000-0005-0000-0000-0000BC1F0000}"/>
    <cellStyle name="20% - Accent4 2 5 13" xfId="13894" xr:uid="{00000000-0005-0000-0000-0000BD1F0000}"/>
    <cellStyle name="20% - Accent4 2 5 14" xfId="14500" xr:uid="{00000000-0005-0000-0000-0000BE1F0000}"/>
    <cellStyle name="20% - Accent4 2 5 15" xfId="15106" xr:uid="{00000000-0005-0000-0000-0000BF1F0000}"/>
    <cellStyle name="20% - Accent4 2 5 16" xfId="17354" xr:uid="{00000000-0005-0000-0000-0000C01F0000}"/>
    <cellStyle name="20% - Accent4 2 5 17" xfId="21829" xr:uid="{00000000-0005-0000-0000-0000C11F0000}"/>
    <cellStyle name="20% - Accent4 2 5 18" xfId="26546" xr:uid="{00000000-0005-0000-0000-0000C21F0000}"/>
    <cellStyle name="20% - Accent4 2 5 19" xfId="31259" xr:uid="{00000000-0005-0000-0000-0000C31F0000}"/>
    <cellStyle name="20% - Accent4 2 5 2" xfId="10044" xr:uid="{00000000-0005-0000-0000-0000C41F0000}"/>
    <cellStyle name="20% - Accent4 2 5 2 10" xfId="31555" xr:uid="{00000000-0005-0000-0000-0000C51F0000}"/>
    <cellStyle name="20% - Accent4 2 5 2 2" xfId="13002" xr:uid="{00000000-0005-0000-0000-0000C61F0000}"/>
    <cellStyle name="20% - Accent4 2 5 2 2 2" xfId="16593" xr:uid="{00000000-0005-0000-0000-0000C71F0000}"/>
    <cellStyle name="20% - Accent4 2 5 2 2 2 2" xfId="21055" xr:uid="{00000000-0005-0000-0000-0000C81F0000}"/>
    <cellStyle name="20% - Accent4 2 5 2 2 2 3" xfId="25487" xr:uid="{00000000-0005-0000-0000-0000C91F0000}"/>
    <cellStyle name="20% - Accent4 2 5 2 2 2 4" xfId="30204" xr:uid="{00000000-0005-0000-0000-0000CA1F0000}"/>
    <cellStyle name="20% - Accent4 2 5 2 2 2 5" xfId="34917" xr:uid="{00000000-0005-0000-0000-0000CB1F0000}"/>
    <cellStyle name="20% - Accent4 2 5 2 2 3" xfId="18796" xr:uid="{00000000-0005-0000-0000-0000CC1F0000}"/>
    <cellStyle name="20% - Accent4 2 5 2 2 4" xfId="23271" xr:uid="{00000000-0005-0000-0000-0000CD1F0000}"/>
    <cellStyle name="20% - Accent4 2 5 2 2 5" xfId="27988" xr:uid="{00000000-0005-0000-0000-0000CE1F0000}"/>
    <cellStyle name="20% - Accent4 2 5 2 2 6" xfId="32701" xr:uid="{00000000-0005-0000-0000-0000CF1F0000}"/>
    <cellStyle name="20% - Accent4 2 5 2 3" xfId="13584" xr:uid="{00000000-0005-0000-0000-0000D01F0000}"/>
    <cellStyle name="20% - Accent4 2 5 2 3 2" xfId="19909" xr:uid="{00000000-0005-0000-0000-0000D11F0000}"/>
    <cellStyle name="20% - Accent4 2 5 2 3 3" xfId="24341" xr:uid="{00000000-0005-0000-0000-0000D21F0000}"/>
    <cellStyle name="20% - Accent4 2 5 2 3 4" xfId="29058" xr:uid="{00000000-0005-0000-0000-0000D31F0000}"/>
    <cellStyle name="20% - Accent4 2 5 2 3 5" xfId="33771" xr:uid="{00000000-0005-0000-0000-0000D41F0000}"/>
    <cellStyle name="20% - Accent4 2 5 2 4" xfId="14190" xr:uid="{00000000-0005-0000-0000-0000D51F0000}"/>
    <cellStyle name="20% - Accent4 2 5 2 5" xfId="14796" xr:uid="{00000000-0005-0000-0000-0000D61F0000}"/>
    <cellStyle name="20% - Accent4 2 5 2 6" xfId="15402" xr:uid="{00000000-0005-0000-0000-0000D71F0000}"/>
    <cellStyle name="20% - Accent4 2 5 2 7" xfId="17650" xr:uid="{00000000-0005-0000-0000-0000D81F0000}"/>
    <cellStyle name="20% - Accent4 2 5 2 8" xfId="22125" xr:uid="{00000000-0005-0000-0000-0000D91F0000}"/>
    <cellStyle name="20% - Accent4 2 5 2 9" xfId="26842" xr:uid="{00000000-0005-0000-0000-0000DA1F0000}"/>
    <cellStyle name="20% - Accent4 2 5 3" xfId="10553" xr:uid="{00000000-0005-0000-0000-0000DB1F0000}"/>
    <cellStyle name="20% - Accent4 2 5 3 2" xfId="16375" xr:uid="{00000000-0005-0000-0000-0000DC1F0000}"/>
    <cellStyle name="20% - Accent4 2 5 3 2 2" xfId="20837" xr:uid="{00000000-0005-0000-0000-0000DD1F0000}"/>
    <cellStyle name="20% - Accent4 2 5 3 2 3" xfId="25269" xr:uid="{00000000-0005-0000-0000-0000DE1F0000}"/>
    <cellStyle name="20% - Accent4 2 5 3 2 4" xfId="29986" xr:uid="{00000000-0005-0000-0000-0000DF1F0000}"/>
    <cellStyle name="20% - Accent4 2 5 3 2 5" xfId="34699" xr:uid="{00000000-0005-0000-0000-0000E01F0000}"/>
    <cellStyle name="20% - Accent4 2 5 3 3" xfId="18578" xr:uid="{00000000-0005-0000-0000-0000E11F0000}"/>
    <cellStyle name="20% - Accent4 2 5 3 4" xfId="23053" xr:uid="{00000000-0005-0000-0000-0000E21F0000}"/>
    <cellStyle name="20% - Accent4 2 5 3 5" xfId="27770" xr:uid="{00000000-0005-0000-0000-0000E31F0000}"/>
    <cellStyle name="20% - Accent4 2 5 3 6" xfId="32483" xr:uid="{00000000-0005-0000-0000-0000E41F0000}"/>
    <cellStyle name="20% - Accent4 2 5 4" xfId="10811" xr:uid="{00000000-0005-0000-0000-0000E51F0000}"/>
    <cellStyle name="20% - Accent4 2 5 4 2" xfId="19613" xr:uid="{00000000-0005-0000-0000-0000E61F0000}"/>
    <cellStyle name="20% - Accent4 2 5 4 3" xfId="24045" xr:uid="{00000000-0005-0000-0000-0000E71F0000}"/>
    <cellStyle name="20% - Accent4 2 5 4 4" xfId="28762" xr:uid="{00000000-0005-0000-0000-0000E81F0000}"/>
    <cellStyle name="20% - Accent4 2 5 4 5" xfId="33475" xr:uid="{00000000-0005-0000-0000-0000E91F0000}"/>
    <cellStyle name="20% - Accent4 2 5 5" xfId="11065" xr:uid="{00000000-0005-0000-0000-0000EA1F0000}"/>
    <cellStyle name="20% - Accent4 2 5 6" xfId="11319" xr:uid="{00000000-0005-0000-0000-0000EB1F0000}"/>
    <cellStyle name="20% - Accent4 2 5 7" xfId="11579" xr:uid="{00000000-0005-0000-0000-0000EC1F0000}"/>
    <cellStyle name="20% - Accent4 2 5 8" xfId="11840" xr:uid="{00000000-0005-0000-0000-0000ED1F0000}"/>
    <cellStyle name="20% - Accent4 2 5 9" xfId="12111" xr:uid="{00000000-0005-0000-0000-0000EE1F0000}"/>
    <cellStyle name="20% - Accent4 2 50" xfId="4305" xr:uid="{00000000-0005-0000-0000-0000EF1F0000}"/>
    <cellStyle name="20% - Accent4 2 51" xfId="4421" xr:uid="{00000000-0005-0000-0000-0000F01F0000}"/>
    <cellStyle name="20% - Accent4 2 52" xfId="4537" xr:uid="{00000000-0005-0000-0000-0000F11F0000}"/>
    <cellStyle name="20% - Accent4 2 53" xfId="4667" xr:uid="{00000000-0005-0000-0000-0000F21F0000}"/>
    <cellStyle name="20% - Accent4 2 54" xfId="4797" xr:uid="{00000000-0005-0000-0000-0000F31F0000}"/>
    <cellStyle name="20% - Accent4 2 55" xfId="4927" xr:uid="{00000000-0005-0000-0000-0000F41F0000}"/>
    <cellStyle name="20% - Accent4 2 56" xfId="5057" xr:uid="{00000000-0005-0000-0000-0000F51F0000}"/>
    <cellStyle name="20% - Accent4 2 57" xfId="5187" xr:uid="{00000000-0005-0000-0000-0000F61F0000}"/>
    <cellStyle name="20% - Accent4 2 58" xfId="5317" xr:uid="{00000000-0005-0000-0000-0000F71F0000}"/>
    <cellStyle name="20% - Accent4 2 59" xfId="5447" xr:uid="{00000000-0005-0000-0000-0000F81F0000}"/>
    <cellStyle name="20% - Accent4 2 6" xfId="628" xr:uid="{00000000-0005-0000-0000-0000F91F0000}"/>
    <cellStyle name="20% - Accent4 2 6 2" xfId="16832" xr:uid="{00000000-0005-0000-0000-0000FA1F0000}"/>
    <cellStyle name="20% - Accent4 2 6 2 2" xfId="21294" xr:uid="{00000000-0005-0000-0000-0000FB1F0000}"/>
    <cellStyle name="20% - Accent4 2 6 2 2 2" xfId="25726" xr:uid="{00000000-0005-0000-0000-0000FC1F0000}"/>
    <cellStyle name="20% - Accent4 2 6 2 2 3" xfId="30443" xr:uid="{00000000-0005-0000-0000-0000FD1F0000}"/>
    <cellStyle name="20% - Accent4 2 6 2 2 4" xfId="35156" xr:uid="{00000000-0005-0000-0000-0000FE1F0000}"/>
    <cellStyle name="20% - Accent4 2 6 2 3" xfId="19035" xr:uid="{00000000-0005-0000-0000-0000FF1F0000}"/>
    <cellStyle name="20% - Accent4 2 6 2 4" xfId="23510" xr:uid="{00000000-0005-0000-0000-000000200000}"/>
    <cellStyle name="20% - Accent4 2 6 2 5" xfId="28227" xr:uid="{00000000-0005-0000-0000-000001200000}"/>
    <cellStyle name="20% - Accent4 2 6 2 6" xfId="32940" xr:uid="{00000000-0005-0000-0000-000002200000}"/>
    <cellStyle name="20% - Accent4 2 6 3" xfId="15641" xr:uid="{00000000-0005-0000-0000-000003200000}"/>
    <cellStyle name="20% - Accent4 2 6 3 2" xfId="20148" xr:uid="{00000000-0005-0000-0000-000004200000}"/>
    <cellStyle name="20% - Accent4 2 6 3 3" xfId="24580" xr:uid="{00000000-0005-0000-0000-000005200000}"/>
    <cellStyle name="20% - Accent4 2 6 3 4" xfId="29297" xr:uid="{00000000-0005-0000-0000-000006200000}"/>
    <cellStyle name="20% - Accent4 2 6 3 5" xfId="34010" xr:uid="{00000000-0005-0000-0000-000007200000}"/>
    <cellStyle name="20% - Accent4 2 6 4" xfId="17889" xr:uid="{00000000-0005-0000-0000-000008200000}"/>
    <cellStyle name="20% - Accent4 2 6 5" xfId="22364" xr:uid="{00000000-0005-0000-0000-000009200000}"/>
    <cellStyle name="20% - Accent4 2 6 6" xfId="27081" xr:uid="{00000000-0005-0000-0000-00000A200000}"/>
    <cellStyle name="20% - Accent4 2 6 7" xfId="31794" xr:uid="{00000000-0005-0000-0000-00000B200000}"/>
    <cellStyle name="20% - Accent4 2 60" xfId="5577" xr:uid="{00000000-0005-0000-0000-00000C200000}"/>
    <cellStyle name="20% - Accent4 2 61" xfId="5707" xr:uid="{00000000-0005-0000-0000-00000D200000}"/>
    <cellStyle name="20% - Accent4 2 62" xfId="5837" xr:uid="{00000000-0005-0000-0000-00000E200000}"/>
    <cellStyle name="20% - Accent4 2 63" xfId="5967" xr:uid="{00000000-0005-0000-0000-00000F200000}"/>
    <cellStyle name="20% - Accent4 2 64" xfId="6097" xr:uid="{00000000-0005-0000-0000-000010200000}"/>
    <cellStyle name="20% - Accent4 2 65" xfId="6227" xr:uid="{00000000-0005-0000-0000-000011200000}"/>
    <cellStyle name="20% - Accent4 2 66" xfId="6357" xr:uid="{00000000-0005-0000-0000-000012200000}"/>
    <cellStyle name="20% - Accent4 2 67" xfId="6488" xr:uid="{00000000-0005-0000-0000-000013200000}"/>
    <cellStyle name="20% - Accent4 2 68" xfId="6618" xr:uid="{00000000-0005-0000-0000-000014200000}"/>
    <cellStyle name="20% - Accent4 2 69" xfId="6748" xr:uid="{00000000-0005-0000-0000-000015200000}"/>
    <cellStyle name="20% - Accent4 2 7" xfId="700" xr:uid="{00000000-0005-0000-0000-000016200000}"/>
    <cellStyle name="20% - Accent4 2 7 2" xfId="17043" xr:uid="{00000000-0005-0000-0000-000017200000}"/>
    <cellStyle name="20% - Accent4 2 7 2 2" xfId="21505" xr:uid="{00000000-0005-0000-0000-000018200000}"/>
    <cellStyle name="20% - Accent4 2 7 2 2 2" xfId="25937" xr:uid="{00000000-0005-0000-0000-000019200000}"/>
    <cellStyle name="20% - Accent4 2 7 2 2 3" xfId="30654" xr:uid="{00000000-0005-0000-0000-00001A200000}"/>
    <cellStyle name="20% - Accent4 2 7 2 2 4" xfId="35367" xr:uid="{00000000-0005-0000-0000-00001B200000}"/>
    <cellStyle name="20% - Accent4 2 7 2 3" xfId="19246" xr:uid="{00000000-0005-0000-0000-00001C200000}"/>
    <cellStyle name="20% - Accent4 2 7 2 4" xfId="23721" xr:uid="{00000000-0005-0000-0000-00001D200000}"/>
    <cellStyle name="20% - Accent4 2 7 2 5" xfId="28438" xr:uid="{00000000-0005-0000-0000-00001E200000}"/>
    <cellStyle name="20% - Accent4 2 7 2 6" xfId="33151" xr:uid="{00000000-0005-0000-0000-00001F200000}"/>
    <cellStyle name="20% - Accent4 2 7 3" xfId="15853" xr:uid="{00000000-0005-0000-0000-000020200000}"/>
    <cellStyle name="20% - Accent4 2 7 3 2" xfId="20359" xr:uid="{00000000-0005-0000-0000-000021200000}"/>
    <cellStyle name="20% - Accent4 2 7 3 3" xfId="24791" xr:uid="{00000000-0005-0000-0000-000022200000}"/>
    <cellStyle name="20% - Accent4 2 7 3 4" xfId="29508" xr:uid="{00000000-0005-0000-0000-000023200000}"/>
    <cellStyle name="20% - Accent4 2 7 3 5" xfId="34221" xr:uid="{00000000-0005-0000-0000-000024200000}"/>
    <cellStyle name="20% - Accent4 2 7 4" xfId="18100" xr:uid="{00000000-0005-0000-0000-000025200000}"/>
    <cellStyle name="20% - Accent4 2 7 5" xfId="22575" xr:uid="{00000000-0005-0000-0000-000026200000}"/>
    <cellStyle name="20% - Accent4 2 7 6" xfId="27292" xr:uid="{00000000-0005-0000-0000-000027200000}"/>
    <cellStyle name="20% - Accent4 2 7 7" xfId="32005" xr:uid="{00000000-0005-0000-0000-000028200000}"/>
    <cellStyle name="20% - Accent4 2 70" xfId="6878" xr:uid="{00000000-0005-0000-0000-000029200000}"/>
    <cellStyle name="20% - Accent4 2 71" xfId="7008" xr:uid="{00000000-0005-0000-0000-00002A200000}"/>
    <cellStyle name="20% - Accent4 2 72" xfId="7152" xr:uid="{00000000-0005-0000-0000-00002B200000}"/>
    <cellStyle name="20% - Accent4 2 73" xfId="7297" xr:uid="{00000000-0005-0000-0000-00002C200000}"/>
    <cellStyle name="20% - Accent4 2 74" xfId="7441" xr:uid="{00000000-0005-0000-0000-00002D200000}"/>
    <cellStyle name="20% - Accent4 2 75" xfId="7613" xr:uid="{00000000-0005-0000-0000-00002E200000}"/>
    <cellStyle name="20% - Accent4 2 76" xfId="7785" xr:uid="{00000000-0005-0000-0000-00002F200000}"/>
    <cellStyle name="20% - Accent4 2 77" xfId="7957" xr:uid="{00000000-0005-0000-0000-000030200000}"/>
    <cellStyle name="20% - Accent4 2 78" xfId="8129" xr:uid="{00000000-0005-0000-0000-000031200000}"/>
    <cellStyle name="20% - Accent4 2 79" xfId="8301" xr:uid="{00000000-0005-0000-0000-000032200000}"/>
    <cellStyle name="20% - Accent4 2 8" xfId="772" xr:uid="{00000000-0005-0000-0000-000033200000}"/>
    <cellStyle name="20% - Accent4 2 8 2" xfId="16095" xr:uid="{00000000-0005-0000-0000-000034200000}"/>
    <cellStyle name="20% - Accent4 2 8 2 2" xfId="20598" xr:uid="{00000000-0005-0000-0000-000035200000}"/>
    <cellStyle name="20% - Accent4 2 8 2 3" xfId="25030" xr:uid="{00000000-0005-0000-0000-000036200000}"/>
    <cellStyle name="20% - Accent4 2 8 2 4" xfId="29747" xr:uid="{00000000-0005-0000-0000-000037200000}"/>
    <cellStyle name="20% - Accent4 2 8 2 5" xfId="34460" xr:uid="{00000000-0005-0000-0000-000038200000}"/>
    <cellStyle name="20% - Accent4 2 8 3" xfId="18339" xr:uid="{00000000-0005-0000-0000-000039200000}"/>
    <cellStyle name="20% - Accent4 2 8 4" xfId="22814" xr:uid="{00000000-0005-0000-0000-00003A200000}"/>
    <cellStyle name="20% - Accent4 2 8 5" xfId="27531" xr:uid="{00000000-0005-0000-0000-00003B200000}"/>
    <cellStyle name="20% - Accent4 2 8 6" xfId="32244" xr:uid="{00000000-0005-0000-0000-00003C200000}"/>
    <cellStyle name="20% - Accent4 2 80" xfId="8538" xr:uid="{00000000-0005-0000-0000-00003D200000}"/>
    <cellStyle name="20% - Accent4 2 9" xfId="844" xr:uid="{00000000-0005-0000-0000-00003E200000}"/>
    <cellStyle name="20% - Accent4 2 9 2" xfId="26207" xr:uid="{00000000-0005-0000-0000-00003F200000}"/>
    <cellStyle name="20% - Accent4 2 9 3" xfId="30921" xr:uid="{00000000-0005-0000-0000-000040200000}"/>
    <cellStyle name="20% - Accent4 2 9 4" xfId="35634" xr:uid="{00000000-0005-0000-0000-000041200000}"/>
    <cellStyle name="20% - Accent4 20" xfId="9187" xr:uid="{00000000-0005-0000-0000-000042200000}"/>
    <cellStyle name="20% - Accent4 20 10" xfId="9841" xr:uid="{00000000-0005-0000-0000-000043200000}"/>
    <cellStyle name="20% - Accent4 20 10 2" xfId="36294" xr:uid="{00000000-0005-0000-0000-000044200000}"/>
    <cellStyle name="20% - Accent4 20 11" xfId="9912" xr:uid="{00000000-0005-0000-0000-000045200000}"/>
    <cellStyle name="20% - Accent4 20 12" xfId="9983" xr:uid="{00000000-0005-0000-0000-000046200000}"/>
    <cellStyle name="20% - Accent4 20 13" xfId="10510" xr:uid="{00000000-0005-0000-0000-000047200000}"/>
    <cellStyle name="20% - Accent4 20 14" xfId="10768" xr:uid="{00000000-0005-0000-0000-000048200000}"/>
    <cellStyle name="20% - Accent4 20 15" xfId="11022" xr:uid="{00000000-0005-0000-0000-000049200000}"/>
    <cellStyle name="20% - Accent4 20 16" xfId="11276" xr:uid="{00000000-0005-0000-0000-00004A200000}"/>
    <cellStyle name="20% - Accent4 20 17" xfId="11536" xr:uid="{00000000-0005-0000-0000-00004B200000}"/>
    <cellStyle name="20% - Accent4 20 18" xfId="11790" xr:uid="{00000000-0005-0000-0000-00004C200000}"/>
    <cellStyle name="20% - Accent4 20 19" xfId="12068" xr:uid="{00000000-0005-0000-0000-00004D200000}"/>
    <cellStyle name="20% - Accent4 20 2" xfId="9252" xr:uid="{00000000-0005-0000-0000-00004E200000}"/>
    <cellStyle name="20% - Accent4 20 2 10" xfId="12480" xr:uid="{00000000-0005-0000-0000-00004F200000}"/>
    <cellStyle name="20% - Accent4 20 2 11" xfId="12762" xr:uid="{00000000-0005-0000-0000-000050200000}"/>
    <cellStyle name="20% - Accent4 20 2 12" xfId="13385" xr:uid="{00000000-0005-0000-0000-000051200000}"/>
    <cellStyle name="20% - Accent4 20 2 13" xfId="13992" xr:uid="{00000000-0005-0000-0000-000052200000}"/>
    <cellStyle name="20% - Accent4 20 2 14" xfId="14598" xr:uid="{00000000-0005-0000-0000-000053200000}"/>
    <cellStyle name="20% - Accent4 20 2 15" xfId="15204" xr:uid="{00000000-0005-0000-0000-000054200000}"/>
    <cellStyle name="20% - Accent4 20 2 16" xfId="17452" xr:uid="{00000000-0005-0000-0000-000055200000}"/>
    <cellStyle name="20% - Accent4 20 2 17" xfId="21927" xr:uid="{00000000-0005-0000-0000-000056200000}"/>
    <cellStyle name="20% - Accent4 20 2 18" xfId="26644" xr:uid="{00000000-0005-0000-0000-000057200000}"/>
    <cellStyle name="20% - Accent4 20 2 19" xfId="31357" xr:uid="{00000000-0005-0000-0000-000058200000}"/>
    <cellStyle name="20% - Accent4 20 2 2" xfId="10391" xr:uid="{00000000-0005-0000-0000-000059200000}"/>
    <cellStyle name="20% - Accent4 20 2 2 10" xfId="31653" xr:uid="{00000000-0005-0000-0000-00005A200000}"/>
    <cellStyle name="20% - Accent4 20 2 2 2" xfId="13100" xr:uid="{00000000-0005-0000-0000-00005B200000}"/>
    <cellStyle name="20% - Accent4 20 2 2 2 2" xfId="16691" xr:uid="{00000000-0005-0000-0000-00005C200000}"/>
    <cellStyle name="20% - Accent4 20 2 2 2 2 2" xfId="21153" xr:uid="{00000000-0005-0000-0000-00005D200000}"/>
    <cellStyle name="20% - Accent4 20 2 2 2 2 3" xfId="25585" xr:uid="{00000000-0005-0000-0000-00005E200000}"/>
    <cellStyle name="20% - Accent4 20 2 2 2 2 4" xfId="30302" xr:uid="{00000000-0005-0000-0000-00005F200000}"/>
    <cellStyle name="20% - Accent4 20 2 2 2 2 5" xfId="35015" xr:uid="{00000000-0005-0000-0000-000060200000}"/>
    <cellStyle name="20% - Accent4 20 2 2 2 3" xfId="18894" xr:uid="{00000000-0005-0000-0000-000061200000}"/>
    <cellStyle name="20% - Accent4 20 2 2 2 4" xfId="23369" xr:uid="{00000000-0005-0000-0000-000062200000}"/>
    <cellStyle name="20% - Accent4 20 2 2 2 5" xfId="28086" xr:uid="{00000000-0005-0000-0000-000063200000}"/>
    <cellStyle name="20% - Accent4 20 2 2 2 6" xfId="32799" xr:uid="{00000000-0005-0000-0000-000064200000}"/>
    <cellStyle name="20% - Accent4 20 2 2 3" xfId="13682" xr:uid="{00000000-0005-0000-0000-000065200000}"/>
    <cellStyle name="20% - Accent4 20 2 2 3 2" xfId="20007" xr:uid="{00000000-0005-0000-0000-000066200000}"/>
    <cellStyle name="20% - Accent4 20 2 2 3 3" xfId="24439" xr:uid="{00000000-0005-0000-0000-000067200000}"/>
    <cellStyle name="20% - Accent4 20 2 2 3 4" xfId="29156" xr:uid="{00000000-0005-0000-0000-000068200000}"/>
    <cellStyle name="20% - Accent4 20 2 2 3 5" xfId="33869" xr:uid="{00000000-0005-0000-0000-000069200000}"/>
    <cellStyle name="20% - Accent4 20 2 2 4" xfId="14288" xr:uid="{00000000-0005-0000-0000-00006A200000}"/>
    <cellStyle name="20% - Accent4 20 2 2 5" xfId="14894" xr:uid="{00000000-0005-0000-0000-00006B200000}"/>
    <cellStyle name="20% - Accent4 20 2 2 6" xfId="15500" xr:uid="{00000000-0005-0000-0000-00006C200000}"/>
    <cellStyle name="20% - Accent4 20 2 2 7" xfId="17748" xr:uid="{00000000-0005-0000-0000-00006D200000}"/>
    <cellStyle name="20% - Accent4 20 2 2 8" xfId="22223" xr:uid="{00000000-0005-0000-0000-00006E200000}"/>
    <cellStyle name="20% - Accent4 20 2 2 9" xfId="26940" xr:uid="{00000000-0005-0000-0000-00006F200000}"/>
    <cellStyle name="20% - Accent4 20 2 3" xfId="10651" xr:uid="{00000000-0005-0000-0000-000070200000}"/>
    <cellStyle name="20% - Accent4 20 2 3 2" xfId="16473" xr:uid="{00000000-0005-0000-0000-000071200000}"/>
    <cellStyle name="20% - Accent4 20 2 3 2 2" xfId="20935" xr:uid="{00000000-0005-0000-0000-000072200000}"/>
    <cellStyle name="20% - Accent4 20 2 3 2 3" xfId="25367" xr:uid="{00000000-0005-0000-0000-000073200000}"/>
    <cellStyle name="20% - Accent4 20 2 3 2 4" xfId="30084" xr:uid="{00000000-0005-0000-0000-000074200000}"/>
    <cellStyle name="20% - Accent4 20 2 3 2 5" xfId="34797" xr:uid="{00000000-0005-0000-0000-000075200000}"/>
    <cellStyle name="20% - Accent4 20 2 3 3" xfId="18676" xr:uid="{00000000-0005-0000-0000-000076200000}"/>
    <cellStyle name="20% - Accent4 20 2 3 4" xfId="23151" xr:uid="{00000000-0005-0000-0000-000077200000}"/>
    <cellStyle name="20% - Accent4 20 2 3 5" xfId="27868" xr:uid="{00000000-0005-0000-0000-000078200000}"/>
    <cellStyle name="20% - Accent4 20 2 3 6" xfId="32581" xr:uid="{00000000-0005-0000-0000-000079200000}"/>
    <cellStyle name="20% - Accent4 20 2 4" xfId="10909" xr:uid="{00000000-0005-0000-0000-00007A200000}"/>
    <cellStyle name="20% - Accent4 20 2 4 2" xfId="19711" xr:uid="{00000000-0005-0000-0000-00007B200000}"/>
    <cellStyle name="20% - Accent4 20 2 4 3" xfId="24143" xr:uid="{00000000-0005-0000-0000-00007C200000}"/>
    <cellStyle name="20% - Accent4 20 2 4 4" xfId="28860" xr:uid="{00000000-0005-0000-0000-00007D200000}"/>
    <cellStyle name="20% - Accent4 20 2 4 5" xfId="33573" xr:uid="{00000000-0005-0000-0000-00007E200000}"/>
    <cellStyle name="20% - Accent4 20 2 5" xfId="11163" xr:uid="{00000000-0005-0000-0000-00007F200000}"/>
    <cellStyle name="20% - Accent4 20 2 6" xfId="11417" xr:uid="{00000000-0005-0000-0000-000080200000}"/>
    <cellStyle name="20% - Accent4 20 2 7" xfId="11677" xr:uid="{00000000-0005-0000-0000-000081200000}"/>
    <cellStyle name="20% - Accent4 20 2 8" xfId="11939" xr:uid="{00000000-0005-0000-0000-000082200000}"/>
    <cellStyle name="20% - Accent4 20 2 9" xfId="12209" xr:uid="{00000000-0005-0000-0000-000083200000}"/>
    <cellStyle name="20% - Accent4 20 20" xfId="12339" xr:uid="{00000000-0005-0000-0000-000084200000}"/>
    <cellStyle name="20% - Accent4 20 21" xfId="12621" xr:uid="{00000000-0005-0000-0000-000085200000}"/>
    <cellStyle name="20% - Accent4 20 22" xfId="13244" xr:uid="{00000000-0005-0000-0000-000086200000}"/>
    <cellStyle name="20% - Accent4 20 23" xfId="13851" xr:uid="{00000000-0005-0000-0000-000087200000}"/>
    <cellStyle name="20% - Accent4 20 24" xfId="14457" xr:uid="{00000000-0005-0000-0000-000088200000}"/>
    <cellStyle name="20% - Accent4 20 25" xfId="15063" xr:uid="{00000000-0005-0000-0000-000089200000}"/>
    <cellStyle name="20% - Accent4 20 26" xfId="17311" xr:uid="{00000000-0005-0000-0000-00008A200000}"/>
    <cellStyle name="20% - Accent4 20 27" xfId="21786" xr:uid="{00000000-0005-0000-0000-00008B200000}"/>
    <cellStyle name="20% - Accent4 20 28" xfId="26503" xr:uid="{00000000-0005-0000-0000-00008C200000}"/>
    <cellStyle name="20% - Accent4 20 29" xfId="31216" xr:uid="{00000000-0005-0000-0000-00008D200000}"/>
    <cellStyle name="20% - Accent4 20 3" xfId="9334" xr:uid="{00000000-0005-0000-0000-00008E200000}"/>
    <cellStyle name="20% - Accent4 20 3 10" xfId="31512" xr:uid="{00000000-0005-0000-0000-00008F200000}"/>
    <cellStyle name="20% - Accent4 20 3 2" xfId="12959" xr:uid="{00000000-0005-0000-0000-000090200000}"/>
    <cellStyle name="20% - Accent4 20 3 2 2" xfId="16550" xr:uid="{00000000-0005-0000-0000-000091200000}"/>
    <cellStyle name="20% - Accent4 20 3 2 2 2" xfId="21012" xr:uid="{00000000-0005-0000-0000-000092200000}"/>
    <cellStyle name="20% - Accent4 20 3 2 2 3" xfId="25444" xr:uid="{00000000-0005-0000-0000-000093200000}"/>
    <cellStyle name="20% - Accent4 20 3 2 2 4" xfId="30161" xr:uid="{00000000-0005-0000-0000-000094200000}"/>
    <cellStyle name="20% - Accent4 20 3 2 2 5" xfId="34874" xr:uid="{00000000-0005-0000-0000-000095200000}"/>
    <cellStyle name="20% - Accent4 20 3 2 3" xfId="18753" xr:uid="{00000000-0005-0000-0000-000096200000}"/>
    <cellStyle name="20% - Accent4 20 3 2 4" xfId="23228" xr:uid="{00000000-0005-0000-0000-000097200000}"/>
    <cellStyle name="20% - Accent4 20 3 2 5" xfId="27945" xr:uid="{00000000-0005-0000-0000-000098200000}"/>
    <cellStyle name="20% - Accent4 20 3 2 6" xfId="32658" xr:uid="{00000000-0005-0000-0000-000099200000}"/>
    <cellStyle name="20% - Accent4 20 3 3" xfId="13541" xr:uid="{00000000-0005-0000-0000-00009A200000}"/>
    <cellStyle name="20% - Accent4 20 3 3 2" xfId="19866" xr:uid="{00000000-0005-0000-0000-00009B200000}"/>
    <cellStyle name="20% - Accent4 20 3 3 3" xfId="24298" xr:uid="{00000000-0005-0000-0000-00009C200000}"/>
    <cellStyle name="20% - Accent4 20 3 3 4" xfId="29015" xr:uid="{00000000-0005-0000-0000-00009D200000}"/>
    <cellStyle name="20% - Accent4 20 3 3 5" xfId="33728" xr:uid="{00000000-0005-0000-0000-00009E200000}"/>
    <cellStyle name="20% - Accent4 20 3 4" xfId="14147" xr:uid="{00000000-0005-0000-0000-00009F200000}"/>
    <cellStyle name="20% - Accent4 20 3 5" xfId="14753" xr:uid="{00000000-0005-0000-0000-0000A0200000}"/>
    <cellStyle name="20% - Accent4 20 3 6" xfId="15359" xr:uid="{00000000-0005-0000-0000-0000A1200000}"/>
    <cellStyle name="20% - Accent4 20 3 7" xfId="17607" xr:uid="{00000000-0005-0000-0000-0000A2200000}"/>
    <cellStyle name="20% - Accent4 20 3 8" xfId="22082" xr:uid="{00000000-0005-0000-0000-0000A3200000}"/>
    <cellStyle name="20% - Accent4 20 3 9" xfId="26799" xr:uid="{00000000-0005-0000-0000-0000A4200000}"/>
    <cellStyle name="20% - Accent4 20 4" xfId="9405" xr:uid="{00000000-0005-0000-0000-0000A5200000}"/>
    <cellStyle name="20% - Accent4 20 4 2" xfId="16930" xr:uid="{00000000-0005-0000-0000-0000A6200000}"/>
    <cellStyle name="20% - Accent4 20 4 2 2" xfId="21392" xr:uid="{00000000-0005-0000-0000-0000A7200000}"/>
    <cellStyle name="20% - Accent4 20 4 2 2 2" xfId="25824" xr:uid="{00000000-0005-0000-0000-0000A8200000}"/>
    <cellStyle name="20% - Accent4 20 4 2 2 3" xfId="30541" xr:uid="{00000000-0005-0000-0000-0000A9200000}"/>
    <cellStyle name="20% - Accent4 20 4 2 2 4" xfId="35254" xr:uid="{00000000-0005-0000-0000-0000AA200000}"/>
    <cellStyle name="20% - Accent4 20 4 2 3" xfId="19133" xr:uid="{00000000-0005-0000-0000-0000AB200000}"/>
    <cellStyle name="20% - Accent4 20 4 2 4" xfId="23608" xr:uid="{00000000-0005-0000-0000-0000AC200000}"/>
    <cellStyle name="20% - Accent4 20 4 2 5" xfId="28325" xr:uid="{00000000-0005-0000-0000-0000AD200000}"/>
    <cellStyle name="20% - Accent4 20 4 2 6" xfId="33038" xr:uid="{00000000-0005-0000-0000-0000AE200000}"/>
    <cellStyle name="20% - Accent4 20 4 3" xfId="15739" xr:uid="{00000000-0005-0000-0000-0000AF200000}"/>
    <cellStyle name="20% - Accent4 20 4 3 2" xfId="20246" xr:uid="{00000000-0005-0000-0000-0000B0200000}"/>
    <cellStyle name="20% - Accent4 20 4 3 3" xfId="24678" xr:uid="{00000000-0005-0000-0000-0000B1200000}"/>
    <cellStyle name="20% - Accent4 20 4 3 4" xfId="29395" xr:uid="{00000000-0005-0000-0000-0000B2200000}"/>
    <cellStyle name="20% - Accent4 20 4 3 5" xfId="34108" xr:uid="{00000000-0005-0000-0000-0000B3200000}"/>
    <cellStyle name="20% - Accent4 20 4 4" xfId="17987" xr:uid="{00000000-0005-0000-0000-0000B4200000}"/>
    <cellStyle name="20% - Accent4 20 4 5" xfId="22462" xr:uid="{00000000-0005-0000-0000-0000B5200000}"/>
    <cellStyle name="20% - Accent4 20 4 6" xfId="27179" xr:uid="{00000000-0005-0000-0000-0000B6200000}"/>
    <cellStyle name="20% - Accent4 20 4 7" xfId="31892" xr:uid="{00000000-0005-0000-0000-0000B7200000}"/>
    <cellStyle name="20% - Accent4 20 5" xfId="9479" xr:uid="{00000000-0005-0000-0000-0000B8200000}"/>
    <cellStyle name="20% - Accent4 20 5 2" xfId="17142" xr:uid="{00000000-0005-0000-0000-0000B9200000}"/>
    <cellStyle name="20% - Accent4 20 5 2 2" xfId="21603" xr:uid="{00000000-0005-0000-0000-0000BA200000}"/>
    <cellStyle name="20% - Accent4 20 5 2 2 2" xfId="26035" xr:uid="{00000000-0005-0000-0000-0000BB200000}"/>
    <cellStyle name="20% - Accent4 20 5 2 2 3" xfId="30752" xr:uid="{00000000-0005-0000-0000-0000BC200000}"/>
    <cellStyle name="20% - Accent4 20 5 2 2 4" xfId="35465" xr:uid="{00000000-0005-0000-0000-0000BD200000}"/>
    <cellStyle name="20% - Accent4 20 5 2 3" xfId="19344" xr:uid="{00000000-0005-0000-0000-0000BE200000}"/>
    <cellStyle name="20% - Accent4 20 5 2 4" xfId="23819" xr:uid="{00000000-0005-0000-0000-0000BF200000}"/>
    <cellStyle name="20% - Accent4 20 5 2 5" xfId="28536" xr:uid="{00000000-0005-0000-0000-0000C0200000}"/>
    <cellStyle name="20% - Accent4 20 5 2 6" xfId="33249" xr:uid="{00000000-0005-0000-0000-0000C1200000}"/>
    <cellStyle name="20% - Accent4 20 5 3" xfId="15952" xr:uid="{00000000-0005-0000-0000-0000C2200000}"/>
    <cellStyle name="20% - Accent4 20 5 3 2" xfId="20457" xr:uid="{00000000-0005-0000-0000-0000C3200000}"/>
    <cellStyle name="20% - Accent4 20 5 3 3" xfId="24889" xr:uid="{00000000-0005-0000-0000-0000C4200000}"/>
    <cellStyle name="20% - Accent4 20 5 3 4" xfId="29606" xr:uid="{00000000-0005-0000-0000-0000C5200000}"/>
    <cellStyle name="20% - Accent4 20 5 3 5" xfId="34319" xr:uid="{00000000-0005-0000-0000-0000C6200000}"/>
    <cellStyle name="20% - Accent4 20 5 4" xfId="18198" xr:uid="{00000000-0005-0000-0000-0000C7200000}"/>
    <cellStyle name="20% - Accent4 20 5 5" xfId="22673" xr:uid="{00000000-0005-0000-0000-0000C8200000}"/>
    <cellStyle name="20% - Accent4 20 5 6" xfId="27390" xr:uid="{00000000-0005-0000-0000-0000C9200000}"/>
    <cellStyle name="20% - Accent4 20 5 7" xfId="32103" xr:uid="{00000000-0005-0000-0000-0000CA200000}"/>
    <cellStyle name="20% - Accent4 20 6" xfId="9550" xr:uid="{00000000-0005-0000-0000-0000CB200000}"/>
    <cellStyle name="20% - Accent4 20 6 2" xfId="16233" xr:uid="{00000000-0005-0000-0000-0000CC200000}"/>
    <cellStyle name="20% - Accent4 20 6 2 2" xfId="20696" xr:uid="{00000000-0005-0000-0000-0000CD200000}"/>
    <cellStyle name="20% - Accent4 20 6 2 3" xfId="25128" xr:uid="{00000000-0005-0000-0000-0000CE200000}"/>
    <cellStyle name="20% - Accent4 20 6 2 4" xfId="29845" xr:uid="{00000000-0005-0000-0000-0000CF200000}"/>
    <cellStyle name="20% - Accent4 20 6 2 5" xfId="34558" xr:uid="{00000000-0005-0000-0000-0000D0200000}"/>
    <cellStyle name="20% - Accent4 20 6 3" xfId="18437" xr:uid="{00000000-0005-0000-0000-0000D1200000}"/>
    <cellStyle name="20% - Accent4 20 6 4" xfId="22912" xr:uid="{00000000-0005-0000-0000-0000D2200000}"/>
    <cellStyle name="20% - Accent4 20 6 5" xfId="27629" xr:uid="{00000000-0005-0000-0000-0000D3200000}"/>
    <cellStyle name="20% - Accent4 20 6 6" xfId="32342" xr:uid="{00000000-0005-0000-0000-0000D4200000}"/>
    <cellStyle name="20% - Accent4 20 7" xfId="9621" xr:uid="{00000000-0005-0000-0000-0000D5200000}"/>
    <cellStyle name="20% - Accent4 20 7 2" xfId="19570" xr:uid="{00000000-0005-0000-0000-0000D6200000}"/>
    <cellStyle name="20% - Accent4 20 7 3" xfId="24002" xr:uid="{00000000-0005-0000-0000-0000D7200000}"/>
    <cellStyle name="20% - Accent4 20 7 4" xfId="28719" xr:uid="{00000000-0005-0000-0000-0000D8200000}"/>
    <cellStyle name="20% - Accent4 20 7 5" xfId="33432" xr:uid="{00000000-0005-0000-0000-0000D9200000}"/>
    <cellStyle name="20% - Accent4 20 8" xfId="9692" xr:uid="{00000000-0005-0000-0000-0000DA200000}"/>
    <cellStyle name="20% - Accent4 20 8 2" xfId="26306" xr:uid="{00000000-0005-0000-0000-0000DB200000}"/>
    <cellStyle name="20% - Accent4 20 8 3" xfId="31019" xr:uid="{00000000-0005-0000-0000-0000DC200000}"/>
    <cellStyle name="20% - Accent4 20 8 4" xfId="35732" xr:uid="{00000000-0005-0000-0000-0000DD200000}"/>
    <cellStyle name="20% - Accent4 20 9" xfId="9770" xr:uid="{00000000-0005-0000-0000-0000DE200000}"/>
    <cellStyle name="20% - Accent4 20 9 2" xfId="35999" xr:uid="{00000000-0005-0000-0000-0000DF200000}"/>
    <cellStyle name="20% - Accent4 21" xfId="9205" xr:uid="{00000000-0005-0000-0000-0000E0200000}"/>
    <cellStyle name="20% - Accent4 21 10" xfId="9855" xr:uid="{00000000-0005-0000-0000-0000E1200000}"/>
    <cellStyle name="20% - Accent4 21 10 2" xfId="36308" xr:uid="{00000000-0005-0000-0000-0000E2200000}"/>
    <cellStyle name="20% - Accent4 21 11" xfId="9926" xr:uid="{00000000-0005-0000-0000-0000E3200000}"/>
    <cellStyle name="20% - Accent4 21 12" xfId="9997" xr:uid="{00000000-0005-0000-0000-0000E4200000}"/>
    <cellStyle name="20% - Accent4 21 13" xfId="10524" xr:uid="{00000000-0005-0000-0000-0000E5200000}"/>
    <cellStyle name="20% - Accent4 21 14" xfId="10782" xr:uid="{00000000-0005-0000-0000-0000E6200000}"/>
    <cellStyle name="20% - Accent4 21 15" xfId="11036" xr:uid="{00000000-0005-0000-0000-0000E7200000}"/>
    <cellStyle name="20% - Accent4 21 16" xfId="11290" xr:uid="{00000000-0005-0000-0000-0000E8200000}"/>
    <cellStyle name="20% - Accent4 21 17" xfId="11550" xr:uid="{00000000-0005-0000-0000-0000E9200000}"/>
    <cellStyle name="20% - Accent4 21 18" xfId="11804" xr:uid="{00000000-0005-0000-0000-0000EA200000}"/>
    <cellStyle name="20% - Accent4 21 19" xfId="12082" xr:uid="{00000000-0005-0000-0000-0000EB200000}"/>
    <cellStyle name="20% - Accent4 21 2" xfId="9270" xr:uid="{00000000-0005-0000-0000-0000EC200000}"/>
    <cellStyle name="20% - Accent4 21 2 10" xfId="12494" xr:uid="{00000000-0005-0000-0000-0000ED200000}"/>
    <cellStyle name="20% - Accent4 21 2 11" xfId="12776" xr:uid="{00000000-0005-0000-0000-0000EE200000}"/>
    <cellStyle name="20% - Accent4 21 2 12" xfId="13399" xr:uid="{00000000-0005-0000-0000-0000EF200000}"/>
    <cellStyle name="20% - Accent4 21 2 13" xfId="14006" xr:uid="{00000000-0005-0000-0000-0000F0200000}"/>
    <cellStyle name="20% - Accent4 21 2 14" xfId="14612" xr:uid="{00000000-0005-0000-0000-0000F1200000}"/>
    <cellStyle name="20% - Accent4 21 2 15" xfId="15218" xr:uid="{00000000-0005-0000-0000-0000F2200000}"/>
    <cellStyle name="20% - Accent4 21 2 16" xfId="17466" xr:uid="{00000000-0005-0000-0000-0000F3200000}"/>
    <cellStyle name="20% - Accent4 21 2 17" xfId="21941" xr:uid="{00000000-0005-0000-0000-0000F4200000}"/>
    <cellStyle name="20% - Accent4 21 2 18" xfId="26658" xr:uid="{00000000-0005-0000-0000-0000F5200000}"/>
    <cellStyle name="20% - Accent4 21 2 19" xfId="31371" xr:uid="{00000000-0005-0000-0000-0000F6200000}"/>
    <cellStyle name="20% - Accent4 21 2 2" xfId="10405" xr:uid="{00000000-0005-0000-0000-0000F7200000}"/>
    <cellStyle name="20% - Accent4 21 2 2 10" xfId="31667" xr:uid="{00000000-0005-0000-0000-0000F8200000}"/>
    <cellStyle name="20% - Accent4 21 2 2 2" xfId="13114" xr:uid="{00000000-0005-0000-0000-0000F9200000}"/>
    <cellStyle name="20% - Accent4 21 2 2 2 2" xfId="16705" xr:uid="{00000000-0005-0000-0000-0000FA200000}"/>
    <cellStyle name="20% - Accent4 21 2 2 2 2 2" xfId="21167" xr:uid="{00000000-0005-0000-0000-0000FB200000}"/>
    <cellStyle name="20% - Accent4 21 2 2 2 2 3" xfId="25599" xr:uid="{00000000-0005-0000-0000-0000FC200000}"/>
    <cellStyle name="20% - Accent4 21 2 2 2 2 4" xfId="30316" xr:uid="{00000000-0005-0000-0000-0000FD200000}"/>
    <cellStyle name="20% - Accent4 21 2 2 2 2 5" xfId="35029" xr:uid="{00000000-0005-0000-0000-0000FE200000}"/>
    <cellStyle name="20% - Accent4 21 2 2 2 3" xfId="18908" xr:uid="{00000000-0005-0000-0000-0000FF200000}"/>
    <cellStyle name="20% - Accent4 21 2 2 2 4" xfId="23383" xr:uid="{00000000-0005-0000-0000-000000210000}"/>
    <cellStyle name="20% - Accent4 21 2 2 2 5" xfId="28100" xr:uid="{00000000-0005-0000-0000-000001210000}"/>
    <cellStyle name="20% - Accent4 21 2 2 2 6" xfId="32813" xr:uid="{00000000-0005-0000-0000-000002210000}"/>
    <cellStyle name="20% - Accent4 21 2 2 3" xfId="13696" xr:uid="{00000000-0005-0000-0000-000003210000}"/>
    <cellStyle name="20% - Accent4 21 2 2 3 2" xfId="20021" xr:uid="{00000000-0005-0000-0000-000004210000}"/>
    <cellStyle name="20% - Accent4 21 2 2 3 3" xfId="24453" xr:uid="{00000000-0005-0000-0000-000005210000}"/>
    <cellStyle name="20% - Accent4 21 2 2 3 4" xfId="29170" xr:uid="{00000000-0005-0000-0000-000006210000}"/>
    <cellStyle name="20% - Accent4 21 2 2 3 5" xfId="33883" xr:uid="{00000000-0005-0000-0000-000007210000}"/>
    <cellStyle name="20% - Accent4 21 2 2 4" xfId="14302" xr:uid="{00000000-0005-0000-0000-000008210000}"/>
    <cellStyle name="20% - Accent4 21 2 2 5" xfId="14908" xr:uid="{00000000-0005-0000-0000-000009210000}"/>
    <cellStyle name="20% - Accent4 21 2 2 6" xfId="15514" xr:uid="{00000000-0005-0000-0000-00000A210000}"/>
    <cellStyle name="20% - Accent4 21 2 2 7" xfId="17762" xr:uid="{00000000-0005-0000-0000-00000B210000}"/>
    <cellStyle name="20% - Accent4 21 2 2 8" xfId="22237" xr:uid="{00000000-0005-0000-0000-00000C210000}"/>
    <cellStyle name="20% - Accent4 21 2 2 9" xfId="26954" xr:uid="{00000000-0005-0000-0000-00000D210000}"/>
    <cellStyle name="20% - Accent4 21 2 3" xfId="10665" xr:uid="{00000000-0005-0000-0000-00000E210000}"/>
    <cellStyle name="20% - Accent4 21 2 3 2" xfId="16487" xr:uid="{00000000-0005-0000-0000-00000F210000}"/>
    <cellStyle name="20% - Accent4 21 2 3 2 2" xfId="20949" xr:uid="{00000000-0005-0000-0000-000010210000}"/>
    <cellStyle name="20% - Accent4 21 2 3 2 3" xfId="25381" xr:uid="{00000000-0005-0000-0000-000011210000}"/>
    <cellStyle name="20% - Accent4 21 2 3 2 4" xfId="30098" xr:uid="{00000000-0005-0000-0000-000012210000}"/>
    <cellStyle name="20% - Accent4 21 2 3 2 5" xfId="34811" xr:uid="{00000000-0005-0000-0000-000013210000}"/>
    <cellStyle name="20% - Accent4 21 2 3 3" xfId="18690" xr:uid="{00000000-0005-0000-0000-000014210000}"/>
    <cellStyle name="20% - Accent4 21 2 3 4" xfId="23165" xr:uid="{00000000-0005-0000-0000-000015210000}"/>
    <cellStyle name="20% - Accent4 21 2 3 5" xfId="27882" xr:uid="{00000000-0005-0000-0000-000016210000}"/>
    <cellStyle name="20% - Accent4 21 2 3 6" xfId="32595" xr:uid="{00000000-0005-0000-0000-000017210000}"/>
    <cellStyle name="20% - Accent4 21 2 4" xfId="10923" xr:uid="{00000000-0005-0000-0000-000018210000}"/>
    <cellStyle name="20% - Accent4 21 2 4 2" xfId="19725" xr:uid="{00000000-0005-0000-0000-000019210000}"/>
    <cellStyle name="20% - Accent4 21 2 4 3" xfId="24157" xr:uid="{00000000-0005-0000-0000-00001A210000}"/>
    <cellStyle name="20% - Accent4 21 2 4 4" xfId="28874" xr:uid="{00000000-0005-0000-0000-00001B210000}"/>
    <cellStyle name="20% - Accent4 21 2 4 5" xfId="33587" xr:uid="{00000000-0005-0000-0000-00001C210000}"/>
    <cellStyle name="20% - Accent4 21 2 5" xfId="11177" xr:uid="{00000000-0005-0000-0000-00001D210000}"/>
    <cellStyle name="20% - Accent4 21 2 6" xfId="11431" xr:uid="{00000000-0005-0000-0000-00001E210000}"/>
    <cellStyle name="20% - Accent4 21 2 7" xfId="11691" xr:uid="{00000000-0005-0000-0000-00001F210000}"/>
    <cellStyle name="20% - Accent4 21 2 8" xfId="11953" xr:uid="{00000000-0005-0000-0000-000020210000}"/>
    <cellStyle name="20% - Accent4 21 2 9" xfId="12223" xr:uid="{00000000-0005-0000-0000-000021210000}"/>
    <cellStyle name="20% - Accent4 21 20" xfId="12353" xr:uid="{00000000-0005-0000-0000-000022210000}"/>
    <cellStyle name="20% - Accent4 21 21" xfId="12635" xr:uid="{00000000-0005-0000-0000-000023210000}"/>
    <cellStyle name="20% - Accent4 21 22" xfId="13258" xr:uid="{00000000-0005-0000-0000-000024210000}"/>
    <cellStyle name="20% - Accent4 21 23" xfId="13865" xr:uid="{00000000-0005-0000-0000-000025210000}"/>
    <cellStyle name="20% - Accent4 21 24" xfId="14471" xr:uid="{00000000-0005-0000-0000-000026210000}"/>
    <cellStyle name="20% - Accent4 21 25" xfId="15077" xr:uid="{00000000-0005-0000-0000-000027210000}"/>
    <cellStyle name="20% - Accent4 21 26" xfId="17325" xr:uid="{00000000-0005-0000-0000-000028210000}"/>
    <cellStyle name="20% - Accent4 21 27" xfId="21800" xr:uid="{00000000-0005-0000-0000-000029210000}"/>
    <cellStyle name="20% - Accent4 21 28" xfId="26517" xr:uid="{00000000-0005-0000-0000-00002A210000}"/>
    <cellStyle name="20% - Accent4 21 29" xfId="31230" xr:uid="{00000000-0005-0000-0000-00002B210000}"/>
    <cellStyle name="20% - Accent4 21 3" xfId="9348" xr:uid="{00000000-0005-0000-0000-00002C210000}"/>
    <cellStyle name="20% - Accent4 21 3 10" xfId="31526" xr:uid="{00000000-0005-0000-0000-00002D210000}"/>
    <cellStyle name="20% - Accent4 21 3 2" xfId="12973" xr:uid="{00000000-0005-0000-0000-00002E210000}"/>
    <cellStyle name="20% - Accent4 21 3 2 2" xfId="16564" xr:uid="{00000000-0005-0000-0000-00002F210000}"/>
    <cellStyle name="20% - Accent4 21 3 2 2 2" xfId="21026" xr:uid="{00000000-0005-0000-0000-000030210000}"/>
    <cellStyle name="20% - Accent4 21 3 2 2 3" xfId="25458" xr:uid="{00000000-0005-0000-0000-000031210000}"/>
    <cellStyle name="20% - Accent4 21 3 2 2 4" xfId="30175" xr:uid="{00000000-0005-0000-0000-000032210000}"/>
    <cellStyle name="20% - Accent4 21 3 2 2 5" xfId="34888" xr:uid="{00000000-0005-0000-0000-000033210000}"/>
    <cellStyle name="20% - Accent4 21 3 2 3" xfId="18767" xr:uid="{00000000-0005-0000-0000-000034210000}"/>
    <cellStyle name="20% - Accent4 21 3 2 4" xfId="23242" xr:uid="{00000000-0005-0000-0000-000035210000}"/>
    <cellStyle name="20% - Accent4 21 3 2 5" xfId="27959" xr:uid="{00000000-0005-0000-0000-000036210000}"/>
    <cellStyle name="20% - Accent4 21 3 2 6" xfId="32672" xr:uid="{00000000-0005-0000-0000-000037210000}"/>
    <cellStyle name="20% - Accent4 21 3 3" xfId="13555" xr:uid="{00000000-0005-0000-0000-000038210000}"/>
    <cellStyle name="20% - Accent4 21 3 3 2" xfId="19880" xr:uid="{00000000-0005-0000-0000-000039210000}"/>
    <cellStyle name="20% - Accent4 21 3 3 3" xfId="24312" xr:uid="{00000000-0005-0000-0000-00003A210000}"/>
    <cellStyle name="20% - Accent4 21 3 3 4" xfId="29029" xr:uid="{00000000-0005-0000-0000-00003B210000}"/>
    <cellStyle name="20% - Accent4 21 3 3 5" xfId="33742" xr:uid="{00000000-0005-0000-0000-00003C210000}"/>
    <cellStyle name="20% - Accent4 21 3 4" xfId="14161" xr:uid="{00000000-0005-0000-0000-00003D210000}"/>
    <cellStyle name="20% - Accent4 21 3 5" xfId="14767" xr:uid="{00000000-0005-0000-0000-00003E210000}"/>
    <cellStyle name="20% - Accent4 21 3 6" xfId="15373" xr:uid="{00000000-0005-0000-0000-00003F210000}"/>
    <cellStyle name="20% - Accent4 21 3 7" xfId="17621" xr:uid="{00000000-0005-0000-0000-000040210000}"/>
    <cellStyle name="20% - Accent4 21 3 8" xfId="22096" xr:uid="{00000000-0005-0000-0000-000041210000}"/>
    <cellStyle name="20% - Accent4 21 3 9" xfId="26813" xr:uid="{00000000-0005-0000-0000-000042210000}"/>
    <cellStyle name="20% - Accent4 21 4" xfId="9419" xr:uid="{00000000-0005-0000-0000-000043210000}"/>
    <cellStyle name="20% - Accent4 21 4 2" xfId="16944" xr:uid="{00000000-0005-0000-0000-000044210000}"/>
    <cellStyle name="20% - Accent4 21 4 2 2" xfId="21406" xr:uid="{00000000-0005-0000-0000-000045210000}"/>
    <cellStyle name="20% - Accent4 21 4 2 2 2" xfId="25838" xr:uid="{00000000-0005-0000-0000-000046210000}"/>
    <cellStyle name="20% - Accent4 21 4 2 2 3" xfId="30555" xr:uid="{00000000-0005-0000-0000-000047210000}"/>
    <cellStyle name="20% - Accent4 21 4 2 2 4" xfId="35268" xr:uid="{00000000-0005-0000-0000-000048210000}"/>
    <cellStyle name="20% - Accent4 21 4 2 3" xfId="19147" xr:uid="{00000000-0005-0000-0000-000049210000}"/>
    <cellStyle name="20% - Accent4 21 4 2 4" xfId="23622" xr:uid="{00000000-0005-0000-0000-00004A210000}"/>
    <cellStyle name="20% - Accent4 21 4 2 5" xfId="28339" xr:uid="{00000000-0005-0000-0000-00004B210000}"/>
    <cellStyle name="20% - Accent4 21 4 2 6" xfId="33052" xr:uid="{00000000-0005-0000-0000-00004C210000}"/>
    <cellStyle name="20% - Accent4 21 4 3" xfId="15753" xr:uid="{00000000-0005-0000-0000-00004D210000}"/>
    <cellStyle name="20% - Accent4 21 4 3 2" xfId="20260" xr:uid="{00000000-0005-0000-0000-00004E210000}"/>
    <cellStyle name="20% - Accent4 21 4 3 3" xfId="24692" xr:uid="{00000000-0005-0000-0000-00004F210000}"/>
    <cellStyle name="20% - Accent4 21 4 3 4" xfId="29409" xr:uid="{00000000-0005-0000-0000-000050210000}"/>
    <cellStyle name="20% - Accent4 21 4 3 5" xfId="34122" xr:uid="{00000000-0005-0000-0000-000051210000}"/>
    <cellStyle name="20% - Accent4 21 4 4" xfId="18001" xr:uid="{00000000-0005-0000-0000-000052210000}"/>
    <cellStyle name="20% - Accent4 21 4 5" xfId="22476" xr:uid="{00000000-0005-0000-0000-000053210000}"/>
    <cellStyle name="20% - Accent4 21 4 6" xfId="27193" xr:uid="{00000000-0005-0000-0000-000054210000}"/>
    <cellStyle name="20% - Accent4 21 4 7" xfId="31906" xr:uid="{00000000-0005-0000-0000-000055210000}"/>
    <cellStyle name="20% - Accent4 21 5" xfId="9493" xr:uid="{00000000-0005-0000-0000-000056210000}"/>
    <cellStyle name="20% - Accent4 21 5 2" xfId="17156" xr:uid="{00000000-0005-0000-0000-000057210000}"/>
    <cellStyle name="20% - Accent4 21 5 2 2" xfId="21617" xr:uid="{00000000-0005-0000-0000-000058210000}"/>
    <cellStyle name="20% - Accent4 21 5 2 2 2" xfId="26049" xr:uid="{00000000-0005-0000-0000-000059210000}"/>
    <cellStyle name="20% - Accent4 21 5 2 2 3" xfId="30766" xr:uid="{00000000-0005-0000-0000-00005A210000}"/>
    <cellStyle name="20% - Accent4 21 5 2 2 4" xfId="35479" xr:uid="{00000000-0005-0000-0000-00005B210000}"/>
    <cellStyle name="20% - Accent4 21 5 2 3" xfId="19358" xr:uid="{00000000-0005-0000-0000-00005C210000}"/>
    <cellStyle name="20% - Accent4 21 5 2 4" xfId="23833" xr:uid="{00000000-0005-0000-0000-00005D210000}"/>
    <cellStyle name="20% - Accent4 21 5 2 5" xfId="28550" xr:uid="{00000000-0005-0000-0000-00005E210000}"/>
    <cellStyle name="20% - Accent4 21 5 2 6" xfId="33263" xr:uid="{00000000-0005-0000-0000-00005F210000}"/>
    <cellStyle name="20% - Accent4 21 5 3" xfId="15966" xr:uid="{00000000-0005-0000-0000-000060210000}"/>
    <cellStyle name="20% - Accent4 21 5 3 2" xfId="20471" xr:uid="{00000000-0005-0000-0000-000061210000}"/>
    <cellStyle name="20% - Accent4 21 5 3 3" xfId="24903" xr:uid="{00000000-0005-0000-0000-000062210000}"/>
    <cellStyle name="20% - Accent4 21 5 3 4" xfId="29620" xr:uid="{00000000-0005-0000-0000-000063210000}"/>
    <cellStyle name="20% - Accent4 21 5 3 5" xfId="34333" xr:uid="{00000000-0005-0000-0000-000064210000}"/>
    <cellStyle name="20% - Accent4 21 5 4" xfId="18212" xr:uid="{00000000-0005-0000-0000-000065210000}"/>
    <cellStyle name="20% - Accent4 21 5 5" xfId="22687" xr:uid="{00000000-0005-0000-0000-000066210000}"/>
    <cellStyle name="20% - Accent4 21 5 6" xfId="27404" xr:uid="{00000000-0005-0000-0000-000067210000}"/>
    <cellStyle name="20% - Accent4 21 5 7" xfId="32117" xr:uid="{00000000-0005-0000-0000-000068210000}"/>
    <cellStyle name="20% - Accent4 21 6" xfId="9564" xr:uid="{00000000-0005-0000-0000-000069210000}"/>
    <cellStyle name="20% - Accent4 21 6 2" xfId="16247" xr:uid="{00000000-0005-0000-0000-00006A210000}"/>
    <cellStyle name="20% - Accent4 21 6 2 2" xfId="20710" xr:uid="{00000000-0005-0000-0000-00006B210000}"/>
    <cellStyle name="20% - Accent4 21 6 2 3" xfId="25142" xr:uid="{00000000-0005-0000-0000-00006C210000}"/>
    <cellStyle name="20% - Accent4 21 6 2 4" xfId="29859" xr:uid="{00000000-0005-0000-0000-00006D210000}"/>
    <cellStyle name="20% - Accent4 21 6 2 5" xfId="34572" xr:uid="{00000000-0005-0000-0000-00006E210000}"/>
    <cellStyle name="20% - Accent4 21 6 3" xfId="18451" xr:uid="{00000000-0005-0000-0000-00006F210000}"/>
    <cellStyle name="20% - Accent4 21 6 4" xfId="22926" xr:uid="{00000000-0005-0000-0000-000070210000}"/>
    <cellStyle name="20% - Accent4 21 6 5" xfId="27643" xr:uid="{00000000-0005-0000-0000-000071210000}"/>
    <cellStyle name="20% - Accent4 21 6 6" xfId="32356" xr:uid="{00000000-0005-0000-0000-000072210000}"/>
    <cellStyle name="20% - Accent4 21 7" xfId="9635" xr:uid="{00000000-0005-0000-0000-000073210000}"/>
    <cellStyle name="20% - Accent4 21 7 2" xfId="19584" xr:uid="{00000000-0005-0000-0000-000074210000}"/>
    <cellStyle name="20% - Accent4 21 7 3" xfId="24016" xr:uid="{00000000-0005-0000-0000-000075210000}"/>
    <cellStyle name="20% - Accent4 21 7 4" xfId="28733" xr:uid="{00000000-0005-0000-0000-000076210000}"/>
    <cellStyle name="20% - Accent4 21 7 5" xfId="33446" xr:uid="{00000000-0005-0000-0000-000077210000}"/>
    <cellStyle name="20% - Accent4 21 8" xfId="9706" xr:uid="{00000000-0005-0000-0000-000078210000}"/>
    <cellStyle name="20% - Accent4 21 8 2" xfId="26320" xr:uid="{00000000-0005-0000-0000-000079210000}"/>
    <cellStyle name="20% - Accent4 21 8 3" xfId="31033" xr:uid="{00000000-0005-0000-0000-00007A210000}"/>
    <cellStyle name="20% - Accent4 21 8 4" xfId="35746" xr:uid="{00000000-0005-0000-0000-00007B210000}"/>
    <cellStyle name="20% - Accent4 21 9" xfId="9784" xr:uid="{00000000-0005-0000-0000-00007C210000}"/>
    <cellStyle name="20% - Accent4 21 9 2" xfId="36013" xr:uid="{00000000-0005-0000-0000-00007D210000}"/>
    <cellStyle name="20% - Accent4 22" xfId="9292" xr:uid="{00000000-0005-0000-0000-00007E210000}"/>
    <cellStyle name="20% - Accent4 22 10" xfId="9941" xr:uid="{00000000-0005-0000-0000-00007F210000}"/>
    <cellStyle name="20% - Accent4 22 10 2" xfId="36323" xr:uid="{00000000-0005-0000-0000-000080210000}"/>
    <cellStyle name="20% - Accent4 22 11" xfId="10012" xr:uid="{00000000-0005-0000-0000-000081210000}"/>
    <cellStyle name="20% - Accent4 22 12" xfId="10539" xr:uid="{00000000-0005-0000-0000-000082210000}"/>
    <cellStyle name="20% - Accent4 22 13" xfId="10797" xr:uid="{00000000-0005-0000-0000-000083210000}"/>
    <cellStyle name="20% - Accent4 22 14" xfId="11051" xr:uid="{00000000-0005-0000-0000-000084210000}"/>
    <cellStyle name="20% - Accent4 22 15" xfId="11305" xr:uid="{00000000-0005-0000-0000-000085210000}"/>
    <cellStyle name="20% - Accent4 22 16" xfId="11565" xr:uid="{00000000-0005-0000-0000-000086210000}"/>
    <cellStyle name="20% - Accent4 22 17" xfId="11819" xr:uid="{00000000-0005-0000-0000-000087210000}"/>
    <cellStyle name="20% - Accent4 22 18" xfId="12097" xr:uid="{00000000-0005-0000-0000-000088210000}"/>
    <cellStyle name="20% - Accent4 22 19" xfId="12368" xr:uid="{00000000-0005-0000-0000-000089210000}"/>
    <cellStyle name="20% - Accent4 22 2" xfId="9363" xr:uid="{00000000-0005-0000-0000-00008A210000}"/>
    <cellStyle name="20% - Accent4 22 2 10" xfId="12509" xr:uid="{00000000-0005-0000-0000-00008B210000}"/>
    <cellStyle name="20% - Accent4 22 2 11" xfId="12791" xr:uid="{00000000-0005-0000-0000-00008C210000}"/>
    <cellStyle name="20% - Accent4 22 2 12" xfId="13414" xr:uid="{00000000-0005-0000-0000-00008D210000}"/>
    <cellStyle name="20% - Accent4 22 2 13" xfId="14021" xr:uid="{00000000-0005-0000-0000-00008E210000}"/>
    <cellStyle name="20% - Accent4 22 2 14" xfId="14627" xr:uid="{00000000-0005-0000-0000-00008F210000}"/>
    <cellStyle name="20% - Accent4 22 2 15" xfId="15233" xr:uid="{00000000-0005-0000-0000-000090210000}"/>
    <cellStyle name="20% - Accent4 22 2 16" xfId="17481" xr:uid="{00000000-0005-0000-0000-000091210000}"/>
    <cellStyle name="20% - Accent4 22 2 17" xfId="21956" xr:uid="{00000000-0005-0000-0000-000092210000}"/>
    <cellStyle name="20% - Accent4 22 2 18" xfId="26673" xr:uid="{00000000-0005-0000-0000-000093210000}"/>
    <cellStyle name="20% - Accent4 22 2 19" xfId="31386" xr:uid="{00000000-0005-0000-0000-000094210000}"/>
    <cellStyle name="20% - Accent4 22 2 2" xfId="10420" xr:uid="{00000000-0005-0000-0000-000095210000}"/>
    <cellStyle name="20% - Accent4 22 2 2 10" xfId="31682" xr:uid="{00000000-0005-0000-0000-000096210000}"/>
    <cellStyle name="20% - Accent4 22 2 2 2" xfId="13129" xr:uid="{00000000-0005-0000-0000-000097210000}"/>
    <cellStyle name="20% - Accent4 22 2 2 2 2" xfId="16720" xr:uid="{00000000-0005-0000-0000-000098210000}"/>
    <cellStyle name="20% - Accent4 22 2 2 2 2 2" xfId="21182" xr:uid="{00000000-0005-0000-0000-000099210000}"/>
    <cellStyle name="20% - Accent4 22 2 2 2 2 3" xfId="25614" xr:uid="{00000000-0005-0000-0000-00009A210000}"/>
    <cellStyle name="20% - Accent4 22 2 2 2 2 4" xfId="30331" xr:uid="{00000000-0005-0000-0000-00009B210000}"/>
    <cellStyle name="20% - Accent4 22 2 2 2 2 5" xfId="35044" xr:uid="{00000000-0005-0000-0000-00009C210000}"/>
    <cellStyle name="20% - Accent4 22 2 2 2 3" xfId="18923" xr:uid="{00000000-0005-0000-0000-00009D210000}"/>
    <cellStyle name="20% - Accent4 22 2 2 2 4" xfId="23398" xr:uid="{00000000-0005-0000-0000-00009E210000}"/>
    <cellStyle name="20% - Accent4 22 2 2 2 5" xfId="28115" xr:uid="{00000000-0005-0000-0000-00009F210000}"/>
    <cellStyle name="20% - Accent4 22 2 2 2 6" xfId="32828" xr:uid="{00000000-0005-0000-0000-0000A0210000}"/>
    <cellStyle name="20% - Accent4 22 2 2 3" xfId="13711" xr:uid="{00000000-0005-0000-0000-0000A1210000}"/>
    <cellStyle name="20% - Accent4 22 2 2 3 2" xfId="20036" xr:uid="{00000000-0005-0000-0000-0000A2210000}"/>
    <cellStyle name="20% - Accent4 22 2 2 3 3" xfId="24468" xr:uid="{00000000-0005-0000-0000-0000A3210000}"/>
    <cellStyle name="20% - Accent4 22 2 2 3 4" xfId="29185" xr:uid="{00000000-0005-0000-0000-0000A4210000}"/>
    <cellStyle name="20% - Accent4 22 2 2 3 5" xfId="33898" xr:uid="{00000000-0005-0000-0000-0000A5210000}"/>
    <cellStyle name="20% - Accent4 22 2 2 4" xfId="14317" xr:uid="{00000000-0005-0000-0000-0000A6210000}"/>
    <cellStyle name="20% - Accent4 22 2 2 5" xfId="14923" xr:uid="{00000000-0005-0000-0000-0000A7210000}"/>
    <cellStyle name="20% - Accent4 22 2 2 6" xfId="15529" xr:uid="{00000000-0005-0000-0000-0000A8210000}"/>
    <cellStyle name="20% - Accent4 22 2 2 7" xfId="17777" xr:uid="{00000000-0005-0000-0000-0000A9210000}"/>
    <cellStyle name="20% - Accent4 22 2 2 8" xfId="22252" xr:uid="{00000000-0005-0000-0000-0000AA210000}"/>
    <cellStyle name="20% - Accent4 22 2 2 9" xfId="26969" xr:uid="{00000000-0005-0000-0000-0000AB210000}"/>
    <cellStyle name="20% - Accent4 22 2 3" xfId="10680" xr:uid="{00000000-0005-0000-0000-0000AC210000}"/>
    <cellStyle name="20% - Accent4 22 2 3 2" xfId="16502" xr:uid="{00000000-0005-0000-0000-0000AD210000}"/>
    <cellStyle name="20% - Accent4 22 2 3 2 2" xfId="20964" xr:uid="{00000000-0005-0000-0000-0000AE210000}"/>
    <cellStyle name="20% - Accent4 22 2 3 2 3" xfId="25396" xr:uid="{00000000-0005-0000-0000-0000AF210000}"/>
    <cellStyle name="20% - Accent4 22 2 3 2 4" xfId="30113" xr:uid="{00000000-0005-0000-0000-0000B0210000}"/>
    <cellStyle name="20% - Accent4 22 2 3 2 5" xfId="34826" xr:uid="{00000000-0005-0000-0000-0000B1210000}"/>
    <cellStyle name="20% - Accent4 22 2 3 3" xfId="18705" xr:uid="{00000000-0005-0000-0000-0000B2210000}"/>
    <cellStyle name="20% - Accent4 22 2 3 4" xfId="23180" xr:uid="{00000000-0005-0000-0000-0000B3210000}"/>
    <cellStyle name="20% - Accent4 22 2 3 5" xfId="27897" xr:uid="{00000000-0005-0000-0000-0000B4210000}"/>
    <cellStyle name="20% - Accent4 22 2 3 6" xfId="32610" xr:uid="{00000000-0005-0000-0000-0000B5210000}"/>
    <cellStyle name="20% - Accent4 22 2 4" xfId="10938" xr:uid="{00000000-0005-0000-0000-0000B6210000}"/>
    <cellStyle name="20% - Accent4 22 2 4 2" xfId="19740" xr:uid="{00000000-0005-0000-0000-0000B7210000}"/>
    <cellStyle name="20% - Accent4 22 2 4 3" xfId="24172" xr:uid="{00000000-0005-0000-0000-0000B8210000}"/>
    <cellStyle name="20% - Accent4 22 2 4 4" xfId="28889" xr:uid="{00000000-0005-0000-0000-0000B9210000}"/>
    <cellStyle name="20% - Accent4 22 2 4 5" xfId="33602" xr:uid="{00000000-0005-0000-0000-0000BA210000}"/>
    <cellStyle name="20% - Accent4 22 2 5" xfId="11192" xr:uid="{00000000-0005-0000-0000-0000BB210000}"/>
    <cellStyle name="20% - Accent4 22 2 6" xfId="11446" xr:uid="{00000000-0005-0000-0000-0000BC210000}"/>
    <cellStyle name="20% - Accent4 22 2 7" xfId="11706" xr:uid="{00000000-0005-0000-0000-0000BD210000}"/>
    <cellStyle name="20% - Accent4 22 2 8" xfId="11968" xr:uid="{00000000-0005-0000-0000-0000BE210000}"/>
    <cellStyle name="20% - Accent4 22 2 9" xfId="12238" xr:uid="{00000000-0005-0000-0000-0000BF210000}"/>
    <cellStyle name="20% - Accent4 22 20" xfId="12650" xr:uid="{00000000-0005-0000-0000-0000C0210000}"/>
    <cellStyle name="20% - Accent4 22 21" xfId="13273" xr:uid="{00000000-0005-0000-0000-0000C1210000}"/>
    <cellStyle name="20% - Accent4 22 22" xfId="13880" xr:uid="{00000000-0005-0000-0000-0000C2210000}"/>
    <cellStyle name="20% - Accent4 22 23" xfId="14486" xr:uid="{00000000-0005-0000-0000-0000C3210000}"/>
    <cellStyle name="20% - Accent4 22 24" xfId="15092" xr:uid="{00000000-0005-0000-0000-0000C4210000}"/>
    <cellStyle name="20% - Accent4 22 25" xfId="17340" xr:uid="{00000000-0005-0000-0000-0000C5210000}"/>
    <cellStyle name="20% - Accent4 22 26" xfId="21815" xr:uid="{00000000-0005-0000-0000-0000C6210000}"/>
    <cellStyle name="20% - Accent4 22 27" xfId="26532" xr:uid="{00000000-0005-0000-0000-0000C7210000}"/>
    <cellStyle name="20% - Accent4 22 28" xfId="31245" xr:uid="{00000000-0005-0000-0000-0000C8210000}"/>
    <cellStyle name="20% - Accent4 22 3" xfId="9437" xr:uid="{00000000-0005-0000-0000-0000C9210000}"/>
    <cellStyle name="20% - Accent4 22 3 10" xfId="31541" xr:uid="{00000000-0005-0000-0000-0000CA210000}"/>
    <cellStyle name="20% - Accent4 22 3 2" xfId="12988" xr:uid="{00000000-0005-0000-0000-0000CB210000}"/>
    <cellStyle name="20% - Accent4 22 3 2 2" xfId="16579" xr:uid="{00000000-0005-0000-0000-0000CC210000}"/>
    <cellStyle name="20% - Accent4 22 3 2 2 2" xfId="21041" xr:uid="{00000000-0005-0000-0000-0000CD210000}"/>
    <cellStyle name="20% - Accent4 22 3 2 2 3" xfId="25473" xr:uid="{00000000-0005-0000-0000-0000CE210000}"/>
    <cellStyle name="20% - Accent4 22 3 2 2 4" xfId="30190" xr:uid="{00000000-0005-0000-0000-0000CF210000}"/>
    <cellStyle name="20% - Accent4 22 3 2 2 5" xfId="34903" xr:uid="{00000000-0005-0000-0000-0000D0210000}"/>
    <cellStyle name="20% - Accent4 22 3 2 3" xfId="18782" xr:uid="{00000000-0005-0000-0000-0000D1210000}"/>
    <cellStyle name="20% - Accent4 22 3 2 4" xfId="23257" xr:uid="{00000000-0005-0000-0000-0000D2210000}"/>
    <cellStyle name="20% - Accent4 22 3 2 5" xfId="27974" xr:uid="{00000000-0005-0000-0000-0000D3210000}"/>
    <cellStyle name="20% - Accent4 22 3 2 6" xfId="32687" xr:uid="{00000000-0005-0000-0000-0000D4210000}"/>
    <cellStyle name="20% - Accent4 22 3 3" xfId="13570" xr:uid="{00000000-0005-0000-0000-0000D5210000}"/>
    <cellStyle name="20% - Accent4 22 3 3 2" xfId="19895" xr:uid="{00000000-0005-0000-0000-0000D6210000}"/>
    <cellStyle name="20% - Accent4 22 3 3 3" xfId="24327" xr:uid="{00000000-0005-0000-0000-0000D7210000}"/>
    <cellStyle name="20% - Accent4 22 3 3 4" xfId="29044" xr:uid="{00000000-0005-0000-0000-0000D8210000}"/>
    <cellStyle name="20% - Accent4 22 3 3 5" xfId="33757" xr:uid="{00000000-0005-0000-0000-0000D9210000}"/>
    <cellStyle name="20% - Accent4 22 3 4" xfId="14176" xr:uid="{00000000-0005-0000-0000-0000DA210000}"/>
    <cellStyle name="20% - Accent4 22 3 5" xfId="14782" xr:uid="{00000000-0005-0000-0000-0000DB210000}"/>
    <cellStyle name="20% - Accent4 22 3 6" xfId="15388" xr:uid="{00000000-0005-0000-0000-0000DC210000}"/>
    <cellStyle name="20% - Accent4 22 3 7" xfId="17636" xr:uid="{00000000-0005-0000-0000-0000DD210000}"/>
    <cellStyle name="20% - Accent4 22 3 8" xfId="22111" xr:uid="{00000000-0005-0000-0000-0000DE210000}"/>
    <cellStyle name="20% - Accent4 22 3 9" xfId="26828" xr:uid="{00000000-0005-0000-0000-0000DF210000}"/>
    <cellStyle name="20% - Accent4 22 4" xfId="9508" xr:uid="{00000000-0005-0000-0000-0000E0210000}"/>
    <cellStyle name="20% - Accent4 22 4 2" xfId="16959" xr:uid="{00000000-0005-0000-0000-0000E1210000}"/>
    <cellStyle name="20% - Accent4 22 4 2 2" xfId="21421" xr:uid="{00000000-0005-0000-0000-0000E2210000}"/>
    <cellStyle name="20% - Accent4 22 4 2 2 2" xfId="25853" xr:uid="{00000000-0005-0000-0000-0000E3210000}"/>
    <cellStyle name="20% - Accent4 22 4 2 2 3" xfId="30570" xr:uid="{00000000-0005-0000-0000-0000E4210000}"/>
    <cellStyle name="20% - Accent4 22 4 2 2 4" xfId="35283" xr:uid="{00000000-0005-0000-0000-0000E5210000}"/>
    <cellStyle name="20% - Accent4 22 4 2 3" xfId="19162" xr:uid="{00000000-0005-0000-0000-0000E6210000}"/>
    <cellStyle name="20% - Accent4 22 4 2 4" xfId="23637" xr:uid="{00000000-0005-0000-0000-0000E7210000}"/>
    <cellStyle name="20% - Accent4 22 4 2 5" xfId="28354" xr:uid="{00000000-0005-0000-0000-0000E8210000}"/>
    <cellStyle name="20% - Accent4 22 4 2 6" xfId="33067" xr:uid="{00000000-0005-0000-0000-0000E9210000}"/>
    <cellStyle name="20% - Accent4 22 4 3" xfId="15768" xr:uid="{00000000-0005-0000-0000-0000EA210000}"/>
    <cellStyle name="20% - Accent4 22 4 3 2" xfId="20275" xr:uid="{00000000-0005-0000-0000-0000EB210000}"/>
    <cellStyle name="20% - Accent4 22 4 3 3" xfId="24707" xr:uid="{00000000-0005-0000-0000-0000EC210000}"/>
    <cellStyle name="20% - Accent4 22 4 3 4" xfId="29424" xr:uid="{00000000-0005-0000-0000-0000ED210000}"/>
    <cellStyle name="20% - Accent4 22 4 3 5" xfId="34137" xr:uid="{00000000-0005-0000-0000-0000EE210000}"/>
    <cellStyle name="20% - Accent4 22 4 4" xfId="18016" xr:uid="{00000000-0005-0000-0000-0000EF210000}"/>
    <cellStyle name="20% - Accent4 22 4 5" xfId="22491" xr:uid="{00000000-0005-0000-0000-0000F0210000}"/>
    <cellStyle name="20% - Accent4 22 4 6" xfId="27208" xr:uid="{00000000-0005-0000-0000-0000F1210000}"/>
    <cellStyle name="20% - Accent4 22 4 7" xfId="31921" xr:uid="{00000000-0005-0000-0000-0000F2210000}"/>
    <cellStyle name="20% - Accent4 22 5" xfId="9579" xr:uid="{00000000-0005-0000-0000-0000F3210000}"/>
    <cellStyle name="20% - Accent4 22 5 2" xfId="17171" xr:uid="{00000000-0005-0000-0000-0000F4210000}"/>
    <cellStyle name="20% - Accent4 22 5 2 2" xfId="21632" xr:uid="{00000000-0005-0000-0000-0000F5210000}"/>
    <cellStyle name="20% - Accent4 22 5 2 2 2" xfId="26064" xr:uid="{00000000-0005-0000-0000-0000F6210000}"/>
    <cellStyle name="20% - Accent4 22 5 2 2 3" xfId="30781" xr:uid="{00000000-0005-0000-0000-0000F7210000}"/>
    <cellStyle name="20% - Accent4 22 5 2 2 4" xfId="35494" xr:uid="{00000000-0005-0000-0000-0000F8210000}"/>
    <cellStyle name="20% - Accent4 22 5 2 3" xfId="19373" xr:uid="{00000000-0005-0000-0000-0000F9210000}"/>
    <cellStyle name="20% - Accent4 22 5 2 4" xfId="23848" xr:uid="{00000000-0005-0000-0000-0000FA210000}"/>
    <cellStyle name="20% - Accent4 22 5 2 5" xfId="28565" xr:uid="{00000000-0005-0000-0000-0000FB210000}"/>
    <cellStyle name="20% - Accent4 22 5 2 6" xfId="33278" xr:uid="{00000000-0005-0000-0000-0000FC210000}"/>
    <cellStyle name="20% - Accent4 22 5 3" xfId="15981" xr:uid="{00000000-0005-0000-0000-0000FD210000}"/>
    <cellStyle name="20% - Accent4 22 5 3 2" xfId="20486" xr:uid="{00000000-0005-0000-0000-0000FE210000}"/>
    <cellStyle name="20% - Accent4 22 5 3 3" xfId="24918" xr:uid="{00000000-0005-0000-0000-0000FF210000}"/>
    <cellStyle name="20% - Accent4 22 5 3 4" xfId="29635" xr:uid="{00000000-0005-0000-0000-000000220000}"/>
    <cellStyle name="20% - Accent4 22 5 3 5" xfId="34348" xr:uid="{00000000-0005-0000-0000-000001220000}"/>
    <cellStyle name="20% - Accent4 22 5 4" xfId="18227" xr:uid="{00000000-0005-0000-0000-000002220000}"/>
    <cellStyle name="20% - Accent4 22 5 5" xfId="22702" xr:uid="{00000000-0005-0000-0000-000003220000}"/>
    <cellStyle name="20% - Accent4 22 5 6" xfId="27419" xr:uid="{00000000-0005-0000-0000-000004220000}"/>
    <cellStyle name="20% - Accent4 22 5 7" xfId="32132" xr:uid="{00000000-0005-0000-0000-000005220000}"/>
    <cellStyle name="20% - Accent4 22 6" xfId="9650" xr:uid="{00000000-0005-0000-0000-000006220000}"/>
    <cellStyle name="20% - Accent4 22 6 2" xfId="16262" xr:uid="{00000000-0005-0000-0000-000007220000}"/>
    <cellStyle name="20% - Accent4 22 6 2 2" xfId="20725" xr:uid="{00000000-0005-0000-0000-000008220000}"/>
    <cellStyle name="20% - Accent4 22 6 2 3" xfId="25157" xr:uid="{00000000-0005-0000-0000-000009220000}"/>
    <cellStyle name="20% - Accent4 22 6 2 4" xfId="29874" xr:uid="{00000000-0005-0000-0000-00000A220000}"/>
    <cellStyle name="20% - Accent4 22 6 2 5" xfId="34587" xr:uid="{00000000-0005-0000-0000-00000B220000}"/>
    <cellStyle name="20% - Accent4 22 6 3" xfId="18466" xr:uid="{00000000-0005-0000-0000-00000C220000}"/>
    <cellStyle name="20% - Accent4 22 6 4" xfId="22941" xr:uid="{00000000-0005-0000-0000-00000D220000}"/>
    <cellStyle name="20% - Accent4 22 6 5" xfId="27658" xr:uid="{00000000-0005-0000-0000-00000E220000}"/>
    <cellStyle name="20% - Accent4 22 6 6" xfId="32371" xr:uid="{00000000-0005-0000-0000-00000F220000}"/>
    <cellStyle name="20% - Accent4 22 7" xfId="9721" xr:uid="{00000000-0005-0000-0000-000010220000}"/>
    <cellStyle name="20% - Accent4 22 7 2" xfId="19599" xr:uid="{00000000-0005-0000-0000-000011220000}"/>
    <cellStyle name="20% - Accent4 22 7 3" xfId="24031" xr:uid="{00000000-0005-0000-0000-000012220000}"/>
    <cellStyle name="20% - Accent4 22 7 4" xfId="28748" xr:uid="{00000000-0005-0000-0000-000013220000}"/>
    <cellStyle name="20% - Accent4 22 7 5" xfId="33461" xr:uid="{00000000-0005-0000-0000-000014220000}"/>
    <cellStyle name="20% - Accent4 22 8" xfId="9799" xr:uid="{00000000-0005-0000-0000-000015220000}"/>
    <cellStyle name="20% - Accent4 22 8 2" xfId="26335" xr:uid="{00000000-0005-0000-0000-000016220000}"/>
    <cellStyle name="20% - Accent4 22 8 3" xfId="31048" xr:uid="{00000000-0005-0000-0000-000017220000}"/>
    <cellStyle name="20% - Accent4 22 8 4" xfId="35761" xr:uid="{00000000-0005-0000-0000-000018220000}"/>
    <cellStyle name="20% - Accent4 22 9" xfId="9870" xr:uid="{00000000-0005-0000-0000-000019220000}"/>
    <cellStyle name="20% - Accent4 22 9 2" xfId="36028" xr:uid="{00000000-0005-0000-0000-00001A220000}"/>
    <cellStyle name="20% - Accent4 23" xfId="10105" xr:uid="{00000000-0005-0000-0000-00001B220000}"/>
    <cellStyle name="20% - Accent4 24" xfId="10434" xr:uid="{00000000-0005-0000-0000-00001C220000}"/>
    <cellStyle name="20% - Accent4 24 10" xfId="12805" xr:uid="{00000000-0005-0000-0000-00001D220000}"/>
    <cellStyle name="20% - Accent4 24 11" xfId="13428" xr:uid="{00000000-0005-0000-0000-00001E220000}"/>
    <cellStyle name="20% - Accent4 24 12" xfId="14035" xr:uid="{00000000-0005-0000-0000-00001F220000}"/>
    <cellStyle name="20% - Accent4 24 13" xfId="14641" xr:uid="{00000000-0005-0000-0000-000020220000}"/>
    <cellStyle name="20% - Accent4 24 14" xfId="15247" xr:uid="{00000000-0005-0000-0000-000021220000}"/>
    <cellStyle name="20% - Accent4 24 15" xfId="17495" xr:uid="{00000000-0005-0000-0000-000022220000}"/>
    <cellStyle name="20% - Accent4 24 16" xfId="21970" xr:uid="{00000000-0005-0000-0000-000023220000}"/>
    <cellStyle name="20% - Accent4 24 17" xfId="26687" xr:uid="{00000000-0005-0000-0000-000024220000}"/>
    <cellStyle name="20% - Accent4 24 18" xfId="31400" xr:uid="{00000000-0005-0000-0000-000025220000}"/>
    <cellStyle name="20% - Accent4 24 2" xfId="10694" xr:uid="{00000000-0005-0000-0000-000026220000}"/>
    <cellStyle name="20% - Accent4 24 2 10" xfId="31696" xr:uid="{00000000-0005-0000-0000-000027220000}"/>
    <cellStyle name="20% - Accent4 24 2 2" xfId="13143" xr:uid="{00000000-0005-0000-0000-000028220000}"/>
    <cellStyle name="20% - Accent4 24 2 2 2" xfId="16734" xr:uid="{00000000-0005-0000-0000-000029220000}"/>
    <cellStyle name="20% - Accent4 24 2 2 2 2" xfId="21196" xr:uid="{00000000-0005-0000-0000-00002A220000}"/>
    <cellStyle name="20% - Accent4 24 2 2 2 3" xfId="25628" xr:uid="{00000000-0005-0000-0000-00002B220000}"/>
    <cellStyle name="20% - Accent4 24 2 2 2 4" xfId="30345" xr:uid="{00000000-0005-0000-0000-00002C220000}"/>
    <cellStyle name="20% - Accent4 24 2 2 2 5" xfId="35058" xr:uid="{00000000-0005-0000-0000-00002D220000}"/>
    <cellStyle name="20% - Accent4 24 2 2 3" xfId="18937" xr:uid="{00000000-0005-0000-0000-00002E220000}"/>
    <cellStyle name="20% - Accent4 24 2 2 4" xfId="23412" xr:uid="{00000000-0005-0000-0000-00002F220000}"/>
    <cellStyle name="20% - Accent4 24 2 2 5" xfId="28129" xr:uid="{00000000-0005-0000-0000-000030220000}"/>
    <cellStyle name="20% - Accent4 24 2 2 6" xfId="32842" xr:uid="{00000000-0005-0000-0000-000031220000}"/>
    <cellStyle name="20% - Accent4 24 2 3" xfId="13725" xr:uid="{00000000-0005-0000-0000-000032220000}"/>
    <cellStyle name="20% - Accent4 24 2 3 2" xfId="20050" xr:uid="{00000000-0005-0000-0000-000033220000}"/>
    <cellStyle name="20% - Accent4 24 2 3 3" xfId="24482" xr:uid="{00000000-0005-0000-0000-000034220000}"/>
    <cellStyle name="20% - Accent4 24 2 3 4" xfId="29199" xr:uid="{00000000-0005-0000-0000-000035220000}"/>
    <cellStyle name="20% - Accent4 24 2 3 5" xfId="33912" xr:uid="{00000000-0005-0000-0000-000036220000}"/>
    <cellStyle name="20% - Accent4 24 2 4" xfId="14331" xr:uid="{00000000-0005-0000-0000-000037220000}"/>
    <cellStyle name="20% - Accent4 24 2 5" xfId="14937" xr:uid="{00000000-0005-0000-0000-000038220000}"/>
    <cellStyle name="20% - Accent4 24 2 6" xfId="15543" xr:uid="{00000000-0005-0000-0000-000039220000}"/>
    <cellStyle name="20% - Accent4 24 2 7" xfId="17791" xr:uid="{00000000-0005-0000-0000-00003A220000}"/>
    <cellStyle name="20% - Accent4 24 2 8" xfId="22266" xr:uid="{00000000-0005-0000-0000-00003B220000}"/>
    <cellStyle name="20% - Accent4 24 2 9" xfId="26983" xr:uid="{00000000-0005-0000-0000-00003C220000}"/>
    <cellStyle name="20% - Accent4 24 3" xfId="10952" xr:uid="{00000000-0005-0000-0000-00003D220000}"/>
    <cellStyle name="20% - Accent4 24 3 2" xfId="16973" xr:uid="{00000000-0005-0000-0000-00003E220000}"/>
    <cellStyle name="20% - Accent4 24 3 2 2" xfId="21435" xr:uid="{00000000-0005-0000-0000-00003F220000}"/>
    <cellStyle name="20% - Accent4 24 3 2 2 2" xfId="25867" xr:uid="{00000000-0005-0000-0000-000040220000}"/>
    <cellStyle name="20% - Accent4 24 3 2 2 3" xfId="30584" xr:uid="{00000000-0005-0000-0000-000041220000}"/>
    <cellStyle name="20% - Accent4 24 3 2 2 4" xfId="35297" xr:uid="{00000000-0005-0000-0000-000042220000}"/>
    <cellStyle name="20% - Accent4 24 3 2 3" xfId="19176" xr:uid="{00000000-0005-0000-0000-000043220000}"/>
    <cellStyle name="20% - Accent4 24 3 2 4" xfId="23651" xr:uid="{00000000-0005-0000-0000-000044220000}"/>
    <cellStyle name="20% - Accent4 24 3 2 5" xfId="28368" xr:uid="{00000000-0005-0000-0000-000045220000}"/>
    <cellStyle name="20% - Accent4 24 3 2 6" xfId="33081" xr:uid="{00000000-0005-0000-0000-000046220000}"/>
    <cellStyle name="20% - Accent4 24 3 3" xfId="15782" xr:uid="{00000000-0005-0000-0000-000047220000}"/>
    <cellStyle name="20% - Accent4 24 3 3 2" xfId="20289" xr:uid="{00000000-0005-0000-0000-000048220000}"/>
    <cellStyle name="20% - Accent4 24 3 3 3" xfId="24721" xr:uid="{00000000-0005-0000-0000-000049220000}"/>
    <cellStyle name="20% - Accent4 24 3 3 4" xfId="29438" xr:uid="{00000000-0005-0000-0000-00004A220000}"/>
    <cellStyle name="20% - Accent4 24 3 3 5" xfId="34151" xr:uid="{00000000-0005-0000-0000-00004B220000}"/>
    <cellStyle name="20% - Accent4 24 3 4" xfId="18030" xr:uid="{00000000-0005-0000-0000-00004C220000}"/>
    <cellStyle name="20% - Accent4 24 3 5" xfId="22505" xr:uid="{00000000-0005-0000-0000-00004D220000}"/>
    <cellStyle name="20% - Accent4 24 3 6" xfId="27222" xr:uid="{00000000-0005-0000-0000-00004E220000}"/>
    <cellStyle name="20% - Accent4 24 3 7" xfId="31935" xr:uid="{00000000-0005-0000-0000-00004F220000}"/>
    <cellStyle name="20% - Accent4 24 4" xfId="11206" xr:uid="{00000000-0005-0000-0000-000050220000}"/>
    <cellStyle name="20% - Accent4 24 4 2" xfId="17185" xr:uid="{00000000-0005-0000-0000-000051220000}"/>
    <cellStyle name="20% - Accent4 24 4 2 2" xfId="21646" xr:uid="{00000000-0005-0000-0000-000052220000}"/>
    <cellStyle name="20% - Accent4 24 4 2 2 2" xfId="26078" xr:uid="{00000000-0005-0000-0000-000053220000}"/>
    <cellStyle name="20% - Accent4 24 4 2 2 3" xfId="30795" xr:uid="{00000000-0005-0000-0000-000054220000}"/>
    <cellStyle name="20% - Accent4 24 4 2 2 4" xfId="35508" xr:uid="{00000000-0005-0000-0000-000055220000}"/>
    <cellStyle name="20% - Accent4 24 4 2 3" xfId="19387" xr:uid="{00000000-0005-0000-0000-000056220000}"/>
    <cellStyle name="20% - Accent4 24 4 2 4" xfId="23862" xr:uid="{00000000-0005-0000-0000-000057220000}"/>
    <cellStyle name="20% - Accent4 24 4 2 5" xfId="28579" xr:uid="{00000000-0005-0000-0000-000058220000}"/>
    <cellStyle name="20% - Accent4 24 4 2 6" xfId="33292" xr:uid="{00000000-0005-0000-0000-000059220000}"/>
    <cellStyle name="20% - Accent4 24 4 3" xfId="15995" xr:uid="{00000000-0005-0000-0000-00005A220000}"/>
    <cellStyle name="20% - Accent4 24 4 3 2" xfId="20500" xr:uid="{00000000-0005-0000-0000-00005B220000}"/>
    <cellStyle name="20% - Accent4 24 4 3 3" xfId="24932" xr:uid="{00000000-0005-0000-0000-00005C220000}"/>
    <cellStyle name="20% - Accent4 24 4 3 4" xfId="29649" xr:uid="{00000000-0005-0000-0000-00005D220000}"/>
    <cellStyle name="20% - Accent4 24 4 3 5" xfId="34362" xr:uid="{00000000-0005-0000-0000-00005E220000}"/>
    <cellStyle name="20% - Accent4 24 4 4" xfId="18241" xr:uid="{00000000-0005-0000-0000-00005F220000}"/>
    <cellStyle name="20% - Accent4 24 4 5" xfId="22716" xr:uid="{00000000-0005-0000-0000-000060220000}"/>
    <cellStyle name="20% - Accent4 24 4 6" xfId="27433" xr:uid="{00000000-0005-0000-0000-000061220000}"/>
    <cellStyle name="20% - Accent4 24 4 7" xfId="32146" xr:uid="{00000000-0005-0000-0000-000062220000}"/>
    <cellStyle name="20% - Accent4 24 5" xfId="11460" xr:uid="{00000000-0005-0000-0000-000063220000}"/>
    <cellStyle name="20% - Accent4 24 5 2" xfId="16276" xr:uid="{00000000-0005-0000-0000-000064220000}"/>
    <cellStyle name="20% - Accent4 24 5 2 2" xfId="20739" xr:uid="{00000000-0005-0000-0000-000065220000}"/>
    <cellStyle name="20% - Accent4 24 5 2 3" xfId="25171" xr:uid="{00000000-0005-0000-0000-000066220000}"/>
    <cellStyle name="20% - Accent4 24 5 2 4" xfId="29888" xr:uid="{00000000-0005-0000-0000-000067220000}"/>
    <cellStyle name="20% - Accent4 24 5 2 5" xfId="34601" xr:uid="{00000000-0005-0000-0000-000068220000}"/>
    <cellStyle name="20% - Accent4 24 5 3" xfId="18480" xr:uid="{00000000-0005-0000-0000-000069220000}"/>
    <cellStyle name="20% - Accent4 24 5 4" xfId="22955" xr:uid="{00000000-0005-0000-0000-00006A220000}"/>
    <cellStyle name="20% - Accent4 24 5 5" xfId="27672" xr:uid="{00000000-0005-0000-0000-00006B220000}"/>
    <cellStyle name="20% - Accent4 24 5 6" xfId="32385" xr:uid="{00000000-0005-0000-0000-00006C220000}"/>
    <cellStyle name="20% - Accent4 24 6" xfId="11720" xr:uid="{00000000-0005-0000-0000-00006D220000}"/>
    <cellStyle name="20% - Accent4 24 6 2" xfId="19754" xr:uid="{00000000-0005-0000-0000-00006E220000}"/>
    <cellStyle name="20% - Accent4 24 6 3" xfId="24186" xr:uid="{00000000-0005-0000-0000-00006F220000}"/>
    <cellStyle name="20% - Accent4 24 6 4" xfId="28903" xr:uid="{00000000-0005-0000-0000-000070220000}"/>
    <cellStyle name="20% - Accent4 24 6 5" xfId="33616" xr:uid="{00000000-0005-0000-0000-000071220000}"/>
    <cellStyle name="20% - Accent4 24 7" xfId="11982" xr:uid="{00000000-0005-0000-0000-000072220000}"/>
    <cellStyle name="20% - Accent4 24 7 2" xfId="26349" xr:uid="{00000000-0005-0000-0000-000073220000}"/>
    <cellStyle name="20% - Accent4 24 7 3" xfId="31062" xr:uid="{00000000-0005-0000-0000-000074220000}"/>
    <cellStyle name="20% - Accent4 24 7 4" xfId="35775" xr:uid="{00000000-0005-0000-0000-000075220000}"/>
    <cellStyle name="20% - Accent4 24 8" xfId="12252" xr:uid="{00000000-0005-0000-0000-000076220000}"/>
    <cellStyle name="20% - Accent4 24 8 2" xfId="36042" xr:uid="{00000000-0005-0000-0000-000077220000}"/>
    <cellStyle name="20% - Accent4 24 9" xfId="12523" xr:uid="{00000000-0005-0000-0000-000078220000}"/>
    <cellStyle name="20% - Accent4 24 9 2" xfId="36337" xr:uid="{00000000-0005-0000-0000-000079220000}"/>
    <cellStyle name="20% - Accent4 25" xfId="10448" xr:uid="{00000000-0005-0000-0000-00007A220000}"/>
    <cellStyle name="20% - Accent4 25 10" xfId="12819" xr:uid="{00000000-0005-0000-0000-00007B220000}"/>
    <cellStyle name="20% - Accent4 25 11" xfId="13442" xr:uid="{00000000-0005-0000-0000-00007C220000}"/>
    <cellStyle name="20% - Accent4 25 12" xfId="14049" xr:uid="{00000000-0005-0000-0000-00007D220000}"/>
    <cellStyle name="20% - Accent4 25 13" xfId="14655" xr:uid="{00000000-0005-0000-0000-00007E220000}"/>
    <cellStyle name="20% - Accent4 25 14" xfId="15261" xr:uid="{00000000-0005-0000-0000-00007F220000}"/>
    <cellStyle name="20% - Accent4 25 15" xfId="17509" xr:uid="{00000000-0005-0000-0000-000080220000}"/>
    <cellStyle name="20% - Accent4 25 16" xfId="21984" xr:uid="{00000000-0005-0000-0000-000081220000}"/>
    <cellStyle name="20% - Accent4 25 17" xfId="26701" xr:uid="{00000000-0005-0000-0000-000082220000}"/>
    <cellStyle name="20% - Accent4 25 18" xfId="31414" xr:uid="{00000000-0005-0000-0000-000083220000}"/>
    <cellStyle name="20% - Accent4 25 2" xfId="10708" xr:uid="{00000000-0005-0000-0000-000084220000}"/>
    <cellStyle name="20% - Accent4 25 2 10" xfId="31710" xr:uid="{00000000-0005-0000-0000-000085220000}"/>
    <cellStyle name="20% - Accent4 25 2 2" xfId="13157" xr:uid="{00000000-0005-0000-0000-000086220000}"/>
    <cellStyle name="20% - Accent4 25 2 2 2" xfId="16748" xr:uid="{00000000-0005-0000-0000-000087220000}"/>
    <cellStyle name="20% - Accent4 25 2 2 2 2" xfId="21210" xr:uid="{00000000-0005-0000-0000-000088220000}"/>
    <cellStyle name="20% - Accent4 25 2 2 2 3" xfId="25642" xr:uid="{00000000-0005-0000-0000-000089220000}"/>
    <cellStyle name="20% - Accent4 25 2 2 2 4" xfId="30359" xr:uid="{00000000-0005-0000-0000-00008A220000}"/>
    <cellStyle name="20% - Accent4 25 2 2 2 5" xfId="35072" xr:uid="{00000000-0005-0000-0000-00008B220000}"/>
    <cellStyle name="20% - Accent4 25 2 2 3" xfId="18951" xr:uid="{00000000-0005-0000-0000-00008C220000}"/>
    <cellStyle name="20% - Accent4 25 2 2 4" xfId="23426" xr:uid="{00000000-0005-0000-0000-00008D220000}"/>
    <cellStyle name="20% - Accent4 25 2 2 5" xfId="28143" xr:uid="{00000000-0005-0000-0000-00008E220000}"/>
    <cellStyle name="20% - Accent4 25 2 2 6" xfId="32856" xr:uid="{00000000-0005-0000-0000-00008F220000}"/>
    <cellStyle name="20% - Accent4 25 2 3" xfId="13739" xr:uid="{00000000-0005-0000-0000-000090220000}"/>
    <cellStyle name="20% - Accent4 25 2 3 2" xfId="20064" xr:uid="{00000000-0005-0000-0000-000091220000}"/>
    <cellStyle name="20% - Accent4 25 2 3 3" xfId="24496" xr:uid="{00000000-0005-0000-0000-000092220000}"/>
    <cellStyle name="20% - Accent4 25 2 3 4" xfId="29213" xr:uid="{00000000-0005-0000-0000-000093220000}"/>
    <cellStyle name="20% - Accent4 25 2 3 5" xfId="33926" xr:uid="{00000000-0005-0000-0000-000094220000}"/>
    <cellStyle name="20% - Accent4 25 2 4" xfId="14345" xr:uid="{00000000-0005-0000-0000-000095220000}"/>
    <cellStyle name="20% - Accent4 25 2 5" xfId="14951" xr:uid="{00000000-0005-0000-0000-000096220000}"/>
    <cellStyle name="20% - Accent4 25 2 6" xfId="15557" xr:uid="{00000000-0005-0000-0000-000097220000}"/>
    <cellStyle name="20% - Accent4 25 2 7" xfId="17805" xr:uid="{00000000-0005-0000-0000-000098220000}"/>
    <cellStyle name="20% - Accent4 25 2 8" xfId="22280" xr:uid="{00000000-0005-0000-0000-000099220000}"/>
    <cellStyle name="20% - Accent4 25 2 9" xfId="26997" xr:uid="{00000000-0005-0000-0000-00009A220000}"/>
    <cellStyle name="20% - Accent4 25 3" xfId="10966" xr:uid="{00000000-0005-0000-0000-00009B220000}"/>
    <cellStyle name="20% - Accent4 25 3 2" xfId="16987" xr:uid="{00000000-0005-0000-0000-00009C220000}"/>
    <cellStyle name="20% - Accent4 25 3 2 2" xfId="21449" xr:uid="{00000000-0005-0000-0000-00009D220000}"/>
    <cellStyle name="20% - Accent4 25 3 2 2 2" xfId="25881" xr:uid="{00000000-0005-0000-0000-00009E220000}"/>
    <cellStyle name="20% - Accent4 25 3 2 2 3" xfId="30598" xr:uid="{00000000-0005-0000-0000-00009F220000}"/>
    <cellStyle name="20% - Accent4 25 3 2 2 4" xfId="35311" xr:uid="{00000000-0005-0000-0000-0000A0220000}"/>
    <cellStyle name="20% - Accent4 25 3 2 3" xfId="19190" xr:uid="{00000000-0005-0000-0000-0000A1220000}"/>
    <cellStyle name="20% - Accent4 25 3 2 4" xfId="23665" xr:uid="{00000000-0005-0000-0000-0000A2220000}"/>
    <cellStyle name="20% - Accent4 25 3 2 5" xfId="28382" xr:uid="{00000000-0005-0000-0000-0000A3220000}"/>
    <cellStyle name="20% - Accent4 25 3 2 6" xfId="33095" xr:uid="{00000000-0005-0000-0000-0000A4220000}"/>
    <cellStyle name="20% - Accent4 25 3 3" xfId="15796" xr:uid="{00000000-0005-0000-0000-0000A5220000}"/>
    <cellStyle name="20% - Accent4 25 3 3 2" xfId="20303" xr:uid="{00000000-0005-0000-0000-0000A6220000}"/>
    <cellStyle name="20% - Accent4 25 3 3 3" xfId="24735" xr:uid="{00000000-0005-0000-0000-0000A7220000}"/>
    <cellStyle name="20% - Accent4 25 3 3 4" xfId="29452" xr:uid="{00000000-0005-0000-0000-0000A8220000}"/>
    <cellStyle name="20% - Accent4 25 3 3 5" xfId="34165" xr:uid="{00000000-0005-0000-0000-0000A9220000}"/>
    <cellStyle name="20% - Accent4 25 3 4" xfId="18044" xr:uid="{00000000-0005-0000-0000-0000AA220000}"/>
    <cellStyle name="20% - Accent4 25 3 5" xfId="22519" xr:uid="{00000000-0005-0000-0000-0000AB220000}"/>
    <cellStyle name="20% - Accent4 25 3 6" xfId="27236" xr:uid="{00000000-0005-0000-0000-0000AC220000}"/>
    <cellStyle name="20% - Accent4 25 3 7" xfId="31949" xr:uid="{00000000-0005-0000-0000-0000AD220000}"/>
    <cellStyle name="20% - Accent4 25 4" xfId="11220" xr:uid="{00000000-0005-0000-0000-0000AE220000}"/>
    <cellStyle name="20% - Accent4 25 4 2" xfId="17199" xr:uid="{00000000-0005-0000-0000-0000AF220000}"/>
    <cellStyle name="20% - Accent4 25 4 2 2" xfId="21660" xr:uid="{00000000-0005-0000-0000-0000B0220000}"/>
    <cellStyle name="20% - Accent4 25 4 2 2 2" xfId="26092" xr:uid="{00000000-0005-0000-0000-0000B1220000}"/>
    <cellStyle name="20% - Accent4 25 4 2 2 3" xfId="30809" xr:uid="{00000000-0005-0000-0000-0000B2220000}"/>
    <cellStyle name="20% - Accent4 25 4 2 2 4" xfId="35522" xr:uid="{00000000-0005-0000-0000-0000B3220000}"/>
    <cellStyle name="20% - Accent4 25 4 2 3" xfId="19401" xr:uid="{00000000-0005-0000-0000-0000B4220000}"/>
    <cellStyle name="20% - Accent4 25 4 2 4" xfId="23876" xr:uid="{00000000-0005-0000-0000-0000B5220000}"/>
    <cellStyle name="20% - Accent4 25 4 2 5" xfId="28593" xr:uid="{00000000-0005-0000-0000-0000B6220000}"/>
    <cellStyle name="20% - Accent4 25 4 2 6" xfId="33306" xr:uid="{00000000-0005-0000-0000-0000B7220000}"/>
    <cellStyle name="20% - Accent4 25 4 3" xfId="16009" xr:uid="{00000000-0005-0000-0000-0000B8220000}"/>
    <cellStyle name="20% - Accent4 25 4 3 2" xfId="20514" xr:uid="{00000000-0005-0000-0000-0000B9220000}"/>
    <cellStyle name="20% - Accent4 25 4 3 3" xfId="24946" xr:uid="{00000000-0005-0000-0000-0000BA220000}"/>
    <cellStyle name="20% - Accent4 25 4 3 4" xfId="29663" xr:uid="{00000000-0005-0000-0000-0000BB220000}"/>
    <cellStyle name="20% - Accent4 25 4 3 5" xfId="34376" xr:uid="{00000000-0005-0000-0000-0000BC220000}"/>
    <cellStyle name="20% - Accent4 25 4 4" xfId="18255" xr:uid="{00000000-0005-0000-0000-0000BD220000}"/>
    <cellStyle name="20% - Accent4 25 4 5" xfId="22730" xr:uid="{00000000-0005-0000-0000-0000BE220000}"/>
    <cellStyle name="20% - Accent4 25 4 6" xfId="27447" xr:uid="{00000000-0005-0000-0000-0000BF220000}"/>
    <cellStyle name="20% - Accent4 25 4 7" xfId="32160" xr:uid="{00000000-0005-0000-0000-0000C0220000}"/>
    <cellStyle name="20% - Accent4 25 5" xfId="11474" xr:uid="{00000000-0005-0000-0000-0000C1220000}"/>
    <cellStyle name="20% - Accent4 25 5 2" xfId="16290" xr:uid="{00000000-0005-0000-0000-0000C2220000}"/>
    <cellStyle name="20% - Accent4 25 5 2 2" xfId="20753" xr:uid="{00000000-0005-0000-0000-0000C3220000}"/>
    <cellStyle name="20% - Accent4 25 5 2 3" xfId="25185" xr:uid="{00000000-0005-0000-0000-0000C4220000}"/>
    <cellStyle name="20% - Accent4 25 5 2 4" xfId="29902" xr:uid="{00000000-0005-0000-0000-0000C5220000}"/>
    <cellStyle name="20% - Accent4 25 5 2 5" xfId="34615" xr:uid="{00000000-0005-0000-0000-0000C6220000}"/>
    <cellStyle name="20% - Accent4 25 5 3" xfId="18494" xr:uid="{00000000-0005-0000-0000-0000C7220000}"/>
    <cellStyle name="20% - Accent4 25 5 4" xfId="22969" xr:uid="{00000000-0005-0000-0000-0000C8220000}"/>
    <cellStyle name="20% - Accent4 25 5 5" xfId="27686" xr:uid="{00000000-0005-0000-0000-0000C9220000}"/>
    <cellStyle name="20% - Accent4 25 5 6" xfId="32399" xr:uid="{00000000-0005-0000-0000-0000CA220000}"/>
    <cellStyle name="20% - Accent4 25 6" xfId="11734" xr:uid="{00000000-0005-0000-0000-0000CB220000}"/>
    <cellStyle name="20% - Accent4 25 6 2" xfId="19768" xr:uid="{00000000-0005-0000-0000-0000CC220000}"/>
    <cellStyle name="20% - Accent4 25 6 3" xfId="24200" xr:uid="{00000000-0005-0000-0000-0000CD220000}"/>
    <cellStyle name="20% - Accent4 25 6 4" xfId="28917" xr:uid="{00000000-0005-0000-0000-0000CE220000}"/>
    <cellStyle name="20% - Accent4 25 6 5" xfId="33630" xr:uid="{00000000-0005-0000-0000-0000CF220000}"/>
    <cellStyle name="20% - Accent4 25 7" xfId="11996" xr:uid="{00000000-0005-0000-0000-0000D0220000}"/>
    <cellStyle name="20% - Accent4 25 7 2" xfId="26363" xr:uid="{00000000-0005-0000-0000-0000D1220000}"/>
    <cellStyle name="20% - Accent4 25 7 3" xfId="31076" xr:uid="{00000000-0005-0000-0000-0000D2220000}"/>
    <cellStyle name="20% - Accent4 25 7 4" xfId="35789" xr:uid="{00000000-0005-0000-0000-0000D3220000}"/>
    <cellStyle name="20% - Accent4 25 8" xfId="12266" xr:uid="{00000000-0005-0000-0000-0000D4220000}"/>
    <cellStyle name="20% - Accent4 25 8 2" xfId="36056" xr:uid="{00000000-0005-0000-0000-0000D5220000}"/>
    <cellStyle name="20% - Accent4 25 9" xfId="12537" xr:uid="{00000000-0005-0000-0000-0000D6220000}"/>
    <cellStyle name="20% - Accent4 25 9 2" xfId="36351" xr:uid="{00000000-0005-0000-0000-0000D7220000}"/>
    <cellStyle name="20% - Accent4 26" xfId="10462" xr:uid="{00000000-0005-0000-0000-0000D8220000}"/>
    <cellStyle name="20% - Accent4 26 10" xfId="12833" xr:uid="{00000000-0005-0000-0000-0000D9220000}"/>
    <cellStyle name="20% - Accent4 26 11" xfId="13456" xr:uid="{00000000-0005-0000-0000-0000DA220000}"/>
    <cellStyle name="20% - Accent4 26 12" xfId="14063" xr:uid="{00000000-0005-0000-0000-0000DB220000}"/>
    <cellStyle name="20% - Accent4 26 13" xfId="14669" xr:uid="{00000000-0005-0000-0000-0000DC220000}"/>
    <cellStyle name="20% - Accent4 26 14" xfId="15275" xr:uid="{00000000-0005-0000-0000-0000DD220000}"/>
    <cellStyle name="20% - Accent4 26 15" xfId="17523" xr:uid="{00000000-0005-0000-0000-0000DE220000}"/>
    <cellStyle name="20% - Accent4 26 16" xfId="21998" xr:uid="{00000000-0005-0000-0000-0000DF220000}"/>
    <cellStyle name="20% - Accent4 26 17" xfId="26715" xr:uid="{00000000-0005-0000-0000-0000E0220000}"/>
    <cellStyle name="20% - Accent4 26 18" xfId="31428" xr:uid="{00000000-0005-0000-0000-0000E1220000}"/>
    <cellStyle name="20% - Accent4 26 2" xfId="10722" xr:uid="{00000000-0005-0000-0000-0000E2220000}"/>
    <cellStyle name="20% - Accent4 26 2 10" xfId="31724" xr:uid="{00000000-0005-0000-0000-0000E3220000}"/>
    <cellStyle name="20% - Accent4 26 2 2" xfId="13171" xr:uid="{00000000-0005-0000-0000-0000E4220000}"/>
    <cellStyle name="20% - Accent4 26 2 2 2" xfId="16762" xr:uid="{00000000-0005-0000-0000-0000E5220000}"/>
    <cellStyle name="20% - Accent4 26 2 2 2 2" xfId="21224" xr:uid="{00000000-0005-0000-0000-0000E6220000}"/>
    <cellStyle name="20% - Accent4 26 2 2 2 3" xfId="25656" xr:uid="{00000000-0005-0000-0000-0000E7220000}"/>
    <cellStyle name="20% - Accent4 26 2 2 2 4" xfId="30373" xr:uid="{00000000-0005-0000-0000-0000E8220000}"/>
    <cellStyle name="20% - Accent4 26 2 2 2 5" xfId="35086" xr:uid="{00000000-0005-0000-0000-0000E9220000}"/>
    <cellStyle name="20% - Accent4 26 2 2 3" xfId="18965" xr:uid="{00000000-0005-0000-0000-0000EA220000}"/>
    <cellStyle name="20% - Accent4 26 2 2 4" xfId="23440" xr:uid="{00000000-0005-0000-0000-0000EB220000}"/>
    <cellStyle name="20% - Accent4 26 2 2 5" xfId="28157" xr:uid="{00000000-0005-0000-0000-0000EC220000}"/>
    <cellStyle name="20% - Accent4 26 2 2 6" xfId="32870" xr:uid="{00000000-0005-0000-0000-0000ED220000}"/>
    <cellStyle name="20% - Accent4 26 2 3" xfId="13753" xr:uid="{00000000-0005-0000-0000-0000EE220000}"/>
    <cellStyle name="20% - Accent4 26 2 3 2" xfId="20078" xr:uid="{00000000-0005-0000-0000-0000EF220000}"/>
    <cellStyle name="20% - Accent4 26 2 3 3" xfId="24510" xr:uid="{00000000-0005-0000-0000-0000F0220000}"/>
    <cellStyle name="20% - Accent4 26 2 3 4" xfId="29227" xr:uid="{00000000-0005-0000-0000-0000F1220000}"/>
    <cellStyle name="20% - Accent4 26 2 3 5" xfId="33940" xr:uid="{00000000-0005-0000-0000-0000F2220000}"/>
    <cellStyle name="20% - Accent4 26 2 4" xfId="14359" xr:uid="{00000000-0005-0000-0000-0000F3220000}"/>
    <cellStyle name="20% - Accent4 26 2 5" xfId="14965" xr:uid="{00000000-0005-0000-0000-0000F4220000}"/>
    <cellStyle name="20% - Accent4 26 2 6" xfId="15571" xr:uid="{00000000-0005-0000-0000-0000F5220000}"/>
    <cellStyle name="20% - Accent4 26 2 7" xfId="17819" xr:uid="{00000000-0005-0000-0000-0000F6220000}"/>
    <cellStyle name="20% - Accent4 26 2 8" xfId="22294" xr:uid="{00000000-0005-0000-0000-0000F7220000}"/>
    <cellStyle name="20% - Accent4 26 2 9" xfId="27011" xr:uid="{00000000-0005-0000-0000-0000F8220000}"/>
    <cellStyle name="20% - Accent4 26 3" xfId="10980" xr:uid="{00000000-0005-0000-0000-0000F9220000}"/>
    <cellStyle name="20% - Accent4 26 3 2" xfId="17001" xr:uid="{00000000-0005-0000-0000-0000FA220000}"/>
    <cellStyle name="20% - Accent4 26 3 2 2" xfId="21463" xr:uid="{00000000-0005-0000-0000-0000FB220000}"/>
    <cellStyle name="20% - Accent4 26 3 2 2 2" xfId="25895" xr:uid="{00000000-0005-0000-0000-0000FC220000}"/>
    <cellStyle name="20% - Accent4 26 3 2 2 3" xfId="30612" xr:uid="{00000000-0005-0000-0000-0000FD220000}"/>
    <cellStyle name="20% - Accent4 26 3 2 2 4" xfId="35325" xr:uid="{00000000-0005-0000-0000-0000FE220000}"/>
    <cellStyle name="20% - Accent4 26 3 2 3" xfId="19204" xr:uid="{00000000-0005-0000-0000-0000FF220000}"/>
    <cellStyle name="20% - Accent4 26 3 2 4" xfId="23679" xr:uid="{00000000-0005-0000-0000-000000230000}"/>
    <cellStyle name="20% - Accent4 26 3 2 5" xfId="28396" xr:uid="{00000000-0005-0000-0000-000001230000}"/>
    <cellStyle name="20% - Accent4 26 3 2 6" xfId="33109" xr:uid="{00000000-0005-0000-0000-000002230000}"/>
    <cellStyle name="20% - Accent4 26 3 3" xfId="15810" xr:uid="{00000000-0005-0000-0000-000003230000}"/>
    <cellStyle name="20% - Accent4 26 3 3 2" xfId="20317" xr:uid="{00000000-0005-0000-0000-000004230000}"/>
    <cellStyle name="20% - Accent4 26 3 3 3" xfId="24749" xr:uid="{00000000-0005-0000-0000-000005230000}"/>
    <cellStyle name="20% - Accent4 26 3 3 4" xfId="29466" xr:uid="{00000000-0005-0000-0000-000006230000}"/>
    <cellStyle name="20% - Accent4 26 3 3 5" xfId="34179" xr:uid="{00000000-0005-0000-0000-000007230000}"/>
    <cellStyle name="20% - Accent4 26 3 4" xfId="18058" xr:uid="{00000000-0005-0000-0000-000008230000}"/>
    <cellStyle name="20% - Accent4 26 3 5" xfId="22533" xr:uid="{00000000-0005-0000-0000-000009230000}"/>
    <cellStyle name="20% - Accent4 26 3 6" xfId="27250" xr:uid="{00000000-0005-0000-0000-00000A230000}"/>
    <cellStyle name="20% - Accent4 26 3 7" xfId="31963" xr:uid="{00000000-0005-0000-0000-00000B230000}"/>
    <cellStyle name="20% - Accent4 26 4" xfId="11234" xr:uid="{00000000-0005-0000-0000-00000C230000}"/>
    <cellStyle name="20% - Accent4 26 4 2" xfId="17213" xr:uid="{00000000-0005-0000-0000-00000D230000}"/>
    <cellStyle name="20% - Accent4 26 4 2 2" xfId="21674" xr:uid="{00000000-0005-0000-0000-00000E230000}"/>
    <cellStyle name="20% - Accent4 26 4 2 2 2" xfId="26106" xr:uid="{00000000-0005-0000-0000-00000F230000}"/>
    <cellStyle name="20% - Accent4 26 4 2 2 3" xfId="30823" xr:uid="{00000000-0005-0000-0000-000010230000}"/>
    <cellStyle name="20% - Accent4 26 4 2 2 4" xfId="35536" xr:uid="{00000000-0005-0000-0000-000011230000}"/>
    <cellStyle name="20% - Accent4 26 4 2 3" xfId="19415" xr:uid="{00000000-0005-0000-0000-000012230000}"/>
    <cellStyle name="20% - Accent4 26 4 2 4" xfId="23890" xr:uid="{00000000-0005-0000-0000-000013230000}"/>
    <cellStyle name="20% - Accent4 26 4 2 5" xfId="28607" xr:uid="{00000000-0005-0000-0000-000014230000}"/>
    <cellStyle name="20% - Accent4 26 4 2 6" xfId="33320" xr:uid="{00000000-0005-0000-0000-000015230000}"/>
    <cellStyle name="20% - Accent4 26 4 3" xfId="16023" xr:uid="{00000000-0005-0000-0000-000016230000}"/>
    <cellStyle name="20% - Accent4 26 4 3 2" xfId="20528" xr:uid="{00000000-0005-0000-0000-000017230000}"/>
    <cellStyle name="20% - Accent4 26 4 3 3" xfId="24960" xr:uid="{00000000-0005-0000-0000-000018230000}"/>
    <cellStyle name="20% - Accent4 26 4 3 4" xfId="29677" xr:uid="{00000000-0005-0000-0000-000019230000}"/>
    <cellStyle name="20% - Accent4 26 4 3 5" xfId="34390" xr:uid="{00000000-0005-0000-0000-00001A230000}"/>
    <cellStyle name="20% - Accent4 26 4 4" xfId="18269" xr:uid="{00000000-0005-0000-0000-00001B230000}"/>
    <cellStyle name="20% - Accent4 26 4 5" xfId="22744" xr:uid="{00000000-0005-0000-0000-00001C230000}"/>
    <cellStyle name="20% - Accent4 26 4 6" xfId="27461" xr:uid="{00000000-0005-0000-0000-00001D230000}"/>
    <cellStyle name="20% - Accent4 26 4 7" xfId="32174" xr:uid="{00000000-0005-0000-0000-00001E230000}"/>
    <cellStyle name="20% - Accent4 26 5" xfId="11488" xr:uid="{00000000-0005-0000-0000-00001F230000}"/>
    <cellStyle name="20% - Accent4 26 5 2" xfId="16304" xr:uid="{00000000-0005-0000-0000-000020230000}"/>
    <cellStyle name="20% - Accent4 26 5 2 2" xfId="20767" xr:uid="{00000000-0005-0000-0000-000021230000}"/>
    <cellStyle name="20% - Accent4 26 5 2 3" xfId="25199" xr:uid="{00000000-0005-0000-0000-000022230000}"/>
    <cellStyle name="20% - Accent4 26 5 2 4" xfId="29916" xr:uid="{00000000-0005-0000-0000-000023230000}"/>
    <cellStyle name="20% - Accent4 26 5 2 5" xfId="34629" xr:uid="{00000000-0005-0000-0000-000024230000}"/>
    <cellStyle name="20% - Accent4 26 5 3" xfId="18508" xr:uid="{00000000-0005-0000-0000-000025230000}"/>
    <cellStyle name="20% - Accent4 26 5 4" xfId="22983" xr:uid="{00000000-0005-0000-0000-000026230000}"/>
    <cellStyle name="20% - Accent4 26 5 5" xfId="27700" xr:uid="{00000000-0005-0000-0000-000027230000}"/>
    <cellStyle name="20% - Accent4 26 5 6" xfId="32413" xr:uid="{00000000-0005-0000-0000-000028230000}"/>
    <cellStyle name="20% - Accent4 26 6" xfId="11748" xr:uid="{00000000-0005-0000-0000-000029230000}"/>
    <cellStyle name="20% - Accent4 26 6 2" xfId="19782" xr:uid="{00000000-0005-0000-0000-00002A230000}"/>
    <cellStyle name="20% - Accent4 26 6 3" xfId="24214" xr:uid="{00000000-0005-0000-0000-00002B230000}"/>
    <cellStyle name="20% - Accent4 26 6 4" xfId="28931" xr:uid="{00000000-0005-0000-0000-00002C230000}"/>
    <cellStyle name="20% - Accent4 26 6 5" xfId="33644" xr:uid="{00000000-0005-0000-0000-00002D230000}"/>
    <cellStyle name="20% - Accent4 26 7" xfId="12010" xr:uid="{00000000-0005-0000-0000-00002E230000}"/>
    <cellStyle name="20% - Accent4 26 7 2" xfId="26377" xr:uid="{00000000-0005-0000-0000-00002F230000}"/>
    <cellStyle name="20% - Accent4 26 7 3" xfId="31090" xr:uid="{00000000-0005-0000-0000-000030230000}"/>
    <cellStyle name="20% - Accent4 26 7 4" xfId="35803" xr:uid="{00000000-0005-0000-0000-000031230000}"/>
    <cellStyle name="20% - Accent4 26 8" xfId="12280" xr:uid="{00000000-0005-0000-0000-000032230000}"/>
    <cellStyle name="20% - Accent4 26 8 2" xfId="36070" xr:uid="{00000000-0005-0000-0000-000033230000}"/>
    <cellStyle name="20% - Accent4 26 9" xfId="12551" xr:uid="{00000000-0005-0000-0000-000034230000}"/>
    <cellStyle name="20% - Accent4 26 9 2" xfId="36365" xr:uid="{00000000-0005-0000-0000-000035230000}"/>
    <cellStyle name="20% - Accent4 27" xfId="12294" xr:uid="{00000000-0005-0000-0000-000036230000}"/>
    <cellStyle name="20% - Accent4 27 10" xfId="26729" xr:uid="{00000000-0005-0000-0000-000037230000}"/>
    <cellStyle name="20% - Accent4 27 11" xfId="31442" xr:uid="{00000000-0005-0000-0000-000038230000}"/>
    <cellStyle name="20% - Accent4 27 2" xfId="12565" xr:uid="{00000000-0005-0000-0000-000039230000}"/>
    <cellStyle name="20% - Accent4 27 2 10" xfId="31738" xr:uid="{00000000-0005-0000-0000-00003A230000}"/>
    <cellStyle name="20% - Accent4 27 2 2" xfId="13185" xr:uid="{00000000-0005-0000-0000-00003B230000}"/>
    <cellStyle name="20% - Accent4 27 2 2 2" xfId="16776" xr:uid="{00000000-0005-0000-0000-00003C230000}"/>
    <cellStyle name="20% - Accent4 27 2 2 2 2" xfId="21238" xr:uid="{00000000-0005-0000-0000-00003D230000}"/>
    <cellStyle name="20% - Accent4 27 2 2 2 3" xfId="25670" xr:uid="{00000000-0005-0000-0000-00003E230000}"/>
    <cellStyle name="20% - Accent4 27 2 2 2 4" xfId="30387" xr:uid="{00000000-0005-0000-0000-00003F230000}"/>
    <cellStyle name="20% - Accent4 27 2 2 2 5" xfId="35100" xr:uid="{00000000-0005-0000-0000-000040230000}"/>
    <cellStyle name="20% - Accent4 27 2 2 3" xfId="18979" xr:uid="{00000000-0005-0000-0000-000041230000}"/>
    <cellStyle name="20% - Accent4 27 2 2 4" xfId="23454" xr:uid="{00000000-0005-0000-0000-000042230000}"/>
    <cellStyle name="20% - Accent4 27 2 2 5" xfId="28171" xr:uid="{00000000-0005-0000-0000-000043230000}"/>
    <cellStyle name="20% - Accent4 27 2 2 6" xfId="32884" xr:uid="{00000000-0005-0000-0000-000044230000}"/>
    <cellStyle name="20% - Accent4 27 2 3" xfId="13767" xr:uid="{00000000-0005-0000-0000-000045230000}"/>
    <cellStyle name="20% - Accent4 27 2 3 2" xfId="20092" xr:uid="{00000000-0005-0000-0000-000046230000}"/>
    <cellStyle name="20% - Accent4 27 2 3 3" xfId="24524" xr:uid="{00000000-0005-0000-0000-000047230000}"/>
    <cellStyle name="20% - Accent4 27 2 3 4" xfId="29241" xr:uid="{00000000-0005-0000-0000-000048230000}"/>
    <cellStyle name="20% - Accent4 27 2 3 5" xfId="33954" xr:uid="{00000000-0005-0000-0000-000049230000}"/>
    <cellStyle name="20% - Accent4 27 2 4" xfId="14373" xr:uid="{00000000-0005-0000-0000-00004A230000}"/>
    <cellStyle name="20% - Accent4 27 2 5" xfId="14979" xr:uid="{00000000-0005-0000-0000-00004B230000}"/>
    <cellStyle name="20% - Accent4 27 2 6" xfId="15585" xr:uid="{00000000-0005-0000-0000-00004C230000}"/>
    <cellStyle name="20% - Accent4 27 2 7" xfId="17833" xr:uid="{00000000-0005-0000-0000-00004D230000}"/>
    <cellStyle name="20% - Accent4 27 2 8" xfId="22308" xr:uid="{00000000-0005-0000-0000-00004E230000}"/>
    <cellStyle name="20% - Accent4 27 2 9" xfId="27025" xr:uid="{00000000-0005-0000-0000-00004F230000}"/>
    <cellStyle name="20% - Accent4 27 3" xfId="12847" xr:uid="{00000000-0005-0000-0000-000050230000}"/>
    <cellStyle name="20% - Accent4 27 3 2" xfId="17015" xr:uid="{00000000-0005-0000-0000-000051230000}"/>
    <cellStyle name="20% - Accent4 27 3 2 2" xfId="21477" xr:uid="{00000000-0005-0000-0000-000052230000}"/>
    <cellStyle name="20% - Accent4 27 3 2 2 2" xfId="25909" xr:uid="{00000000-0005-0000-0000-000053230000}"/>
    <cellStyle name="20% - Accent4 27 3 2 2 3" xfId="30626" xr:uid="{00000000-0005-0000-0000-000054230000}"/>
    <cellStyle name="20% - Accent4 27 3 2 2 4" xfId="35339" xr:uid="{00000000-0005-0000-0000-000055230000}"/>
    <cellStyle name="20% - Accent4 27 3 2 3" xfId="19218" xr:uid="{00000000-0005-0000-0000-000056230000}"/>
    <cellStyle name="20% - Accent4 27 3 2 4" xfId="23693" xr:uid="{00000000-0005-0000-0000-000057230000}"/>
    <cellStyle name="20% - Accent4 27 3 2 5" xfId="28410" xr:uid="{00000000-0005-0000-0000-000058230000}"/>
    <cellStyle name="20% - Accent4 27 3 2 6" xfId="33123" xr:uid="{00000000-0005-0000-0000-000059230000}"/>
    <cellStyle name="20% - Accent4 27 3 3" xfId="15825" xr:uid="{00000000-0005-0000-0000-00005A230000}"/>
    <cellStyle name="20% - Accent4 27 3 3 2" xfId="20331" xr:uid="{00000000-0005-0000-0000-00005B230000}"/>
    <cellStyle name="20% - Accent4 27 3 3 3" xfId="24763" xr:uid="{00000000-0005-0000-0000-00005C230000}"/>
    <cellStyle name="20% - Accent4 27 3 3 4" xfId="29480" xr:uid="{00000000-0005-0000-0000-00005D230000}"/>
    <cellStyle name="20% - Accent4 27 3 3 5" xfId="34193" xr:uid="{00000000-0005-0000-0000-00005E230000}"/>
    <cellStyle name="20% - Accent4 27 3 4" xfId="18072" xr:uid="{00000000-0005-0000-0000-00005F230000}"/>
    <cellStyle name="20% - Accent4 27 3 5" xfId="22547" xr:uid="{00000000-0005-0000-0000-000060230000}"/>
    <cellStyle name="20% - Accent4 27 3 6" xfId="27264" xr:uid="{00000000-0005-0000-0000-000061230000}"/>
    <cellStyle name="20% - Accent4 27 3 7" xfId="31977" xr:uid="{00000000-0005-0000-0000-000062230000}"/>
    <cellStyle name="20% - Accent4 27 4" xfId="13470" xr:uid="{00000000-0005-0000-0000-000063230000}"/>
    <cellStyle name="20% - Accent4 27 4 2" xfId="17227" xr:uid="{00000000-0005-0000-0000-000064230000}"/>
    <cellStyle name="20% - Accent4 27 4 2 2" xfId="21688" xr:uid="{00000000-0005-0000-0000-000065230000}"/>
    <cellStyle name="20% - Accent4 27 4 2 2 2" xfId="26120" xr:uid="{00000000-0005-0000-0000-000066230000}"/>
    <cellStyle name="20% - Accent4 27 4 2 2 3" xfId="30837" xr:uid="{00000000-0005-0000-0000-000067230000}"/>
    <cellStyle name="20% - Accent4 27 4 2 2 4" xfId="35550" xr:uid="{00000000-0005-0000-0000-000068230000}"/>
    <cellStyle name="20% - Accent4 27 4 2 3" xfId="19429" xr:uid="{00000000-0005-0000-0000-000069230000}"/>
    <cellStyle name="20% - Accent4 27 4 2 4" xfId="23904" xr:uid="{00000000-0005-0000-0000-00006A230000}"/>
    <cellStyle name="20% - Accent4 27 4 2 5" xfId="28621" xr:uid="{00000000-0005-0000-0000-00006B230000}"/>
    <cellStyle name="20% - Accent4 27 4 2 6" xfId="33334" xr:uid="{00000000-0005-0000-0000-00006C230000}"/>
    <cellStyle name="20% - Accent4 27 4 3" xfId="16037" xr:uid="{00000000-0005-0000-0000-00006D230000}"/>
    <cellStyle name="20% - Accent4 27 4 3 2" xfId="20542" xr:uid="{00000000-0005-0000-0000-00006E230000}"/>
    <cellStyle name="20% - Accent4 27 4 3 3" xfId="24974" xr:uid="{00000000-0005-0000-0000-00006F230000}"/>
    <cellStyle name="20% - Accent4 27 4 3 4" xfId="29691" xr:uid="{00000000-0005-0000-0000-000070230000}"/>
    <cellStyle name="20% - Accent4 27 4 3 5" xfId="34404" xr:uid="{00000000-0005-0000-0000-000071230000}"/>
    <cellStyle name="20% - Accent4 27 4 4" xfId="18283" xr:uid="{00000000-0005-0000-0000-000072230000}"/>
    <cellStyle name="20% - Accent4 27 4 5" xfId="22758" xr:uid="{00000000-0005-0000-0000-000073230000}"/>
    <cellStyle name="20% - Accent4 27 4 6" xfId="27475" xr:uid="{00000000-0005-0000-0000-000074230000}"/>
    <cellStyle name="20% - Accent4 27 4 7" xfId="32188" xr:uid="{00000000-0005-0000-0000-000075230000}"/>
    <cellStyle name="20% - Accent4 27 5" xfId="14077" xr:uid="{00000000-0005-0000-0000-000076230000}"/>
    <cellStyle name="20% - Accent4 27 5 2" xfId="16319" xr:uid="{00000000-0005-0000-0000-000077230000}"/>
    <cellStyle name="20% - Accent4 27 5 2 2" xfId="20781" xr:uid="{00000000-0005-0000-0000-000078230000}"/>
    <cellStyle name="20% - Accent4 27 5 2 3" xfId="25213" xr:uid="{00000000-0005-0000-0000-000079230000}"/>
    <cellStyle name="20% - Accent4 27 5 2 4" xfId="29930" xr:uid="{00000000-0005-0000-0000-00007A230000}"/>
    <cellStyle name="20% - Accent4 27 5 2 5" xfId="34643" xr:uid="{00000000-0005-0000-0000-00007B230000}"/>
    <cellStyle name="20% - Accent4 27 5 3" xfId="18522" xr:uid="{00000000-0005-0000-0000-00007C230000}"/>
    <cellStyle name="20% - Accent4 27 5 4" xfId="22997" xr:uid="{00000000-0005-0000-0000-00007D230000}"/>
    <cellStyle name="20% - Accent4 27 5 5" xfId="27714" xr:uid="{00000000-0005-0000-0000-00007E230000}"/>
    <cellStyle name="20% - Accent4 27 5 6" xfId="32427" xr:uid="{00000000-0005-0000-0000-00007F230000}"/>
    <cellStyle name="20% - Accent4 27 6" xfId="14683" xr:uid="{00000000-0005-0000-0000-000080230000}"/>
    <cellStyle name="20% - Accent4 27 6 2" xfId="19796" xr:uid="{00000000-0005-0000-0000-000081230000}"/>
    <cellStyle name="20% - Accent4 27 6 3" xfId="24228" xr:uid="{00000000-0005-0000-0000-000082230000}"/>
    <cellStyle name="20% - Accent4 27 6 4" xfId="28945" xr:uid="{00000000-0005-0000-0000-000083230000}"/>
    <cellStyle name="20% - Accent4 27 6 5" xfId="33658" xr:uid="{00000000-0005-0000-0000-000084230000}"/>
    <cellStyle name="20% - Accent4 27 7" xfId="15289" xr:uid="{00000000-0005-0000-0000-000085230000}"/>
    <cellStyle name="20% - Accent4 27 7 2" xfId="26391" xr:uid="{00000000-0005-0000-0000-000086230000}"/>
    <cellStyle name="20% - Accent4 27 7 3" xfId="31104" xr:uid="{00000000-0005-0000-0000-000087230000}"/>
    <cellStyle name="20% - Accent4 27 7 4" xfId="35817" xr:uid="{00000000-0005-0000-0000-000088230000}"/>
    <cellStyle name="20% - Accent4 27 8" xfId="17537" xr:uid="{00000000-0005-0000-0000-000089230000}"/>
    <cellStyle name="20% - Accent4 27 8 2" xfId="36084" xr:uid="{00000000-0005-0000-0000-00008A230000}"/>
    <cellStyle name="20% - Accent4 27 9" xfId="22012" xr:uid="{00000000-0005-0000-0000-00008B230000}"/>
    <cellStyle name="20% - Accent4 27 9 2" xfId="36379" xr:uid="{00000000-0005-0000-0000-00008C230000}"/>
    <cellStyle name="20% - Accent4 28" xfId="12579" xr:uid="{00000000-0005-0000-0000-00008D230000}"/>
    <cellStyle name="20% - Accent4 28 10" xfId="26743" xr:uid="{00000000-0005-0000-0000-00008E230000}"/>
    <cellStyle name="20% - Accent4 28 11" xfId="31456" xr:uid="{00000000-0005-0000-0000-00008F230000}"/>
    <cellStyle name="20% - Accent4 28 2" xfId="13202" xr:uid="{00000000-0005-0000-0000-000090230000}"/>
    <cellStyle name="20% - Accent4 28 2 2" xfId="13781" xr:uid="{00000000-0005-0000-0000-000091230000}"/>
    <cellStyle name="20% - Accent4 28 2 2 2" xfId="16790" xr:uid="{00000000-0005-0000-0000-000092230000}"/>
    <cellStyle name="20% - Accent4 28 2 2 2 2" xfId="21252" xr:uid="{00000000-0005-0000-0000-000093230000}"/>
    <cellStyle name="20% - Accent4 28 2 2 2 3" xfId="25684" xr:uid="{00000000-0005-0000-0000-000094230000}"/>
    <cellStyle name="20% - Accent4 28 2 2 2 4" xfId="30401" xr:uid="{00000000-0005-0000-0000-000095230000}"/>
    <cellStyle name="20% - Accent4 28 2 2 2 5" xfId="35114" xr:uid="{00000000-0005-0000-0000-000096230000}"/>
    <cellStyle name="20% - Accent4 28 2 2 3" xfId="18993" xr:uid="{00000000-0005-0000-0000-000097230000}"/>
    <cellStyle name="20% - Accent4 28 2 2 4" xfId="23468" xr:uid="{00000000-0005-0000-0000-000098230000}"/>
    <cellStyle name="20% - Accent4 28 2 2 5" xfId="28185" xr:uid="{00000000-0005-0000-0000-000099230000}"/>
    <cellStyle name="20% - Accent4 28 2 2 6" xfId="32898" xr:uid="{00000000-0005-0000-0000-00009A230000}"/>
    <cellStyle name="20% - Accent4 28 2 3" xfId="14387" xr:uid="{00000000-0005-0000-0000-00009B230000}"/>
    <cellStyle name="20% - Accent4 28 2 3 2" xfId="20106" xr:uid="{00000000-0005-0000-0000-00009C230000}"/>
    <cellStyle name="20% - Accent4 28 2 3 3" xfId="24538" xr:uid="{00000000-0005-0000-0000-00009D230000}"/>
    <cellStyle name="20% - Accent4 28 2 3 4" xfId="29255" xr:uid="{00000000-0005-0000-0000-00009E230000}"/>
    <cellStyle name="20% - Accent4 28 2 3 5" xfId="33968" xr:uid="{00000000-0005-0000-0000-00009F230000}"/>
    <cellStyle name="20% - Accent4 28 2 4" xfId="14993" xr:uid="{00000000-0005-0000-0000-0000A0230000}"/>
    <cellStyle name="20% - Accent4 28 2 5" xfId="15599" xr:uid="{00000000-0005-0000-0000-0000A1230000}"/>
    <cellStyle name="20% - Accent4 28 2 6" xfId="17847" xr:uid="{00000000-0005-0000-0000-0000A2230000}"/>
    <cellStyle name="20% - Accent4 28 2 7" xfId="22322" xr:uid="{00000000-0005-0000-0000-0000A3230000}"/>
    <cellStyle name="20% - Accent4 28 2 8" xfId="27039" xr:uid="{00000000-0005-0000-0000-0000A4230000}"/>
    <cellStyle name="20% - Accent4 28 2 9" xfId="31752" xr:uid="{00000000-0005-0000-0000-0000A5230000}"/>
    <cellStyle name="20% - Accent4 28 3" xfId="12861" xr:uid="{00000000-0005-0000-0000-0000A6230000}"/>
    <cellStyle name="20% - Accent4 28 3 2" xfId="17029" xr:uid="{00000000-0005-0000-0000-0000A7230000}"/>
    <cellStyle name="20% - Accent4 28 3 2 2" xfId="21491" xr:uid="{00000000-0005-0000-0000-0000A8230000}"/>
    <cellStyle name="20% - Accent4 28 3 2 2 2" xfId="25923" xr:uid="{00000000-0005-0000-0000-0000A9230000}"/>
    <cellStyle name="20% - Accent4 28 3 2 2 3" xfId="30640" xr:uid="{00000000-0005-0000-0000-0000AA230000}"/>
    <cellStyle name="20% - Accent4 28 3 2 2 4" xfId="35353" xr:uid="{00000000-0005-0000-0000-0000AB230000}"/>
    <cellStyle name="20% - Accent4 28 3 2 3" xfId="19232" xr:uid="{00000000-0005-0000-0000-0000AC230000}"/>
    <cellStyle name="20% - Accent4 28 3 2 4" xfId="23707" xr:uid="{00000000-0005-0000-0000-0000AD230000}"/>
    <cellStyle name="20% - Accent4 28 3 2 5" xfId="28424" xr:uid="{00000000-0005-0000-0000-0000AE230000}"/>
    <cellStyle name="20% - Accent4 28 3 2 6" xfId="33137" xr:uid="{00000000-0005-0000-0000-0000AF230000}"/>
    <cellStyle name="20% - Accent4 28 3 3" xfId="15839" xr:uid="{00000000-0005-0000-0000-0000B0230000}"/>
    <cellStyle name="20% - Accent4 28 3 3 2" xfId="20345" xr:uid="{00000000-0005-0000-0000-0000B1230000}"/>
    <cellStyle name="20% - Accent4 28 3 3 3" xfId="24777" xr:uid="{00000000-0005-0000-0000-0000B2230000}"/>
    <cellStyle name="20% - Accent4 28 3 3 4" xfId="29494" xr:uid="{00000000-0005-0000-0000-0000B3230000}"/>
    <cellStyle name="20% - Accent4 28 3 3 5" xfId="34207" xr:uid="{00000000-0005-0000-0000-0000B4230000}"/>
    <cellStyle name="20% - Accent4 28 3 4" xfId="18086" xr:uid="{00000000-0005-0000-0000-0000B5230000}"/>
    <cellStyle name="20% - Accent4 28 3 5" xfId="22561" xr:uid="{00000000-0005-0000-0000-0000B6230000}"/>
    <cellStyle name="20% - Accent4 28 3 6" xfId="27278" xr:uid="{00000000-0005-0000-0000-0000B7230000}"/>
    <cellStyle name="20% - Accent4 28 3 7" xfId="31991" xr:uid="{00000000-0005-0000-0000-0000B8230000}"/>
    <cellStyle name="20% - Accent4 28 4" xfId="13484" xr:uid="{00000000-0005-0000-0000-0000B9230000}"/>
    <cellStyle name="20% - Accent4 28 4 2" xfId="17241" xr:uid="{00000000-0005-0000-0000-0000BA230000}"/>
    <cellStyle name="20% - Accent4 28 4 2 2" xfId="21702" xr:uid="{00000000-0005-0000-0000-0000BB230000}"/>
    <cellStyle name="20% - Accent4 28 4 2 2 2" xfId="26134" xr:uid="{00000000-0005-0000-0000-0000BC230000}"/>
    <cellStyle name="20% - Accent4 28 4 2 2 3" xfId="30851" xr:uid="{00000000-0005-0000-0000-0000BD230000}"/>
    <cellStyle name="20% - Accent4 28 4 2 2 4" xfId="35564" xr:uid="{00000000-0005-0000-0000-0000BE230000}"/>
    <cellStyle name="20% - Accent4 28 4 2 3" xfId="19443" xr:uid="{00000000-0005-0000-0000-0000BF230000}"/>
    <cellStyle name="20% - Accent4 28 4 2 4" xfId="23918" xr:uid="{00000000-0005-0000-0000-0000C0230000}"/>
    <cellStyle name="20% - Accent4 28 4 2 5" xfId="28635" xr:uid="{00000000-0005-0000-0000-0000C1230000}"/>
    <cellStyle name="20% - Accent4 28 4 2 6" xfId="33348" xr:uid="{00000000-0005-0000-0000-0000C2230000}"/>
    <cellStyle name="20% - Accent4 28 4 3" xfId="16051" xr:uid="{00000000-0005-0000-0000-0000C3230000}"/>
    <cellStyle name="20% - Accent4 28 4 3 2" xfId="20556" xr:uid="{00000000-0005-0000-0000-0000C4230000}"/>
    <cellStyle name="20% - Accent4 28 4 3 3" xfId="24988" xr:uid="{00000000-0005-0000-0000-0000C5230000}"/>
    <cellStyle name="20% - Accent4 28 4 3 4" xfId="29705" xr:uid="{00000000-0005-0000-0000-0000C6230000}"/>
    <cellStyle name="20% - Accent4 28 4 3 5" xfId="34418" xr:uid="{00000000-0005-0000-0000-0000C7230000}"/>
    <cellStyle name="20% - Accent4 28 4 4" xfId="18297" xr:uid="{00000000-0005-0000-0000-0000C8230000}"/>
    <cellStyle name="20% - Accent4 28 4 5" xfId="22772" xr:uid="{00000000-0005-0000-0000-0000C9230000}"/>
    <cellStyle name="20% - Accent4 28 4 6" xfId="27489" xr:uid="{00000000-0005-0000-0000-0000CA230000}"/>
    <cellStyle name="20% - Accent4 28 4 7" xfId="32202" xr:uid="{00000000-0005-0000-0000-0000CB230000}"/>
    <cellStyle name="20% - Accent4 28 5" xfId="14091" xr:uid="{00000000-0005-0000-0000-0000CC230000}"/>
    <cellStyle name="20% - Accent4 28 5 2" xfId="16333" xr:uid="{00000000-0005-0000-0000-0000CD230000}"/>
    <cellStyle name="20% - Accent4 28 5 2 2" xfId="20795" xr:uid="{00000000-0005-0000-0000-0000CE230000}"/>
    <cellStyle name="20% - Accent4 28 5 2 3" xfId="25227" xr:uid="{00000000-0005-0000-0000-0000CF230000}"/>
    <cellStyle name="20% - Accent4 28 5 2 4" xfId="29944" xr:uid="{00000000-0005-0000-0000-0000D0230000}"/>
    <cellStyle name="20% - Accent4 28 5 2 5" xfId="34657" xr:uid="{00000000-0005-0000-0000-0000D1230000}"/>
    <cellStyle name="20% - Accent4 28 5 3" xfId="18536" xr:uid="{00000000-0005-0000-0000-0000D2230000}"/>
    <cellStyle name="20% - Accent4 28 5 4" xfId="23011" xr:uid="{00000000-0005-0000-0000-0000D3230000}"/>
    <cellStyle name="20% - Accent4 28 5 5" xfId="27728" xr:uid="{00000000-0005-0000-0000-0000D4230000}"/>
    <cellStyle name="20% - Accent4 28 5 6" xfId="32441" xr:uid="{00000000-0005-0000-0000-0000D5230000}"/>
    <cellStyle name="20% - Accent4 28 6" xfId="14697" xr:uid="{00000000-0005-0000-0000-0000D6230000}"/>
    <cellStyle name="20% - Accent4 28 6 2" xfId="19810" xr:uid="{00000000-0005-0000-0000-0000D7230000}"/>
    <cellStyle name="20% - Accent4 28 6 3" xfId="24242" xr:uid="{00000000-0005-0000-0000-0000D8230000}"/>
    <cellStyle name="20% - Accent4 28 6 4" xfId="28959" xr:uid="{00000000-0005-0000-0000-0000D9230000}"/>
    <cellStyle name="20% - Accent4 28 6 5" xfId="33672" xr:uid="{00000000-0005-0000-0000-0000DA230000}"/>
    <cellStyle name="20% - Accent4 28 7" xfId="15303" xr:uid="{00000000-0005-0000-0000-0000DB230000}"/>
    <cellStyle name="20% - Accent4 28 7 2" xfId="26405" xr:uid="{00000000-0005-0000-0000-0000DC230000}"/>
    <cellStyle name="20% - Accent4 28 7 3" xfId="31118" xr:uid="{00000000-0005-0000-0000-0000DD230000}"/>
    <cellStyle name="20% - Accent4 28 7 4" xfId="35831" xr:uid="{00000000-0005-0000-0000-0000DE230000}"/>
    <cellStyle name="20% - Accent4 28 8" xfId="17551" xr:uid="{00000000-0005-0000-0000-0000DF230000}"/>
    <cellStyle name="20% - Accent4 28 8 2" xfId="36098" xr:uid="{00000000-0005-0000-0000-0000E0230000}"/>
    <cellStyle name="20% - Accent4 28 9" xfId="22026" xr:uid="{00000000-0005-0000-0000-0000E1230000}"/>
    <cellStyle name="20% - Accent4 28 9 2" xfId="36393" xr:uid="{00000000-0005-0000-0000-0000E2230000}"/>
    <cellStyle name="20% - Accent4 29" xfId="12885" xr:uid="{00000000-0005-0000-0000-0000E3230000}"/>
    <cellStyle name="20% - Accent4 29 2" xfId="16065" xr:uid="{00000000-0005-0000-0000-0000E4230000}"/>
    <cellStyle name="20% - Accent4 29 2 2" xfId="17255" xr:uid="{00000000-0005-0000-0000-0000E5230000}"/>
    <cellStyle name="20% - Accent4 29 2 2 2" xfId="21716" xr:uid="{00000000-0005-0000-0000-0000E6230000}"/>
    <cellStyle name="20% - Accent4 29 2 2 2 2" xfId="26148" xr:uid="{00000000-0005-0000-0000-0000E7230000}"/>
    <cellStyle name="20% - Accent4 29 2 2 2 3" xfId="30865" xr:uid="{00000000-0005-0000-0000-0000E8230000}"/>
    <cellStyle name="20% - Accent4 29 2 2 2 4" xfId="35578" xr:uid="{00000000-0005-0000-0000-0000E9230000}"/>
    <cellStyle name="20% - Accent4 29 2 2 3" xfId="19457" xr:uid="{00000000-0005-0000-0000-0000EA230000}"/>
    <cellStyle name="20% - Accent4 29 2 2 4" xfId="23932" xr:uid="{00000000-0005-0000-0000-0000EB230000}"/>
    <cellStyle name="20% - Accent4 29 2 2 5" xfId="28649" xr:uid="{00000000-0005-0000-0000-0000EC230000}"/>
    <cellStyle name="20% - Accent4 29 2 2 6" xfId="33362" xr:uid="{00000000-0005-0000-0000-0000ED230000}"/>
    <cellStyle name="20% - Accent4 29 2 3" xfId="20570" xr:uid="{00000000-0005-0000-0000-0000EE230000}"/>
    <cellStyle name="20% - Accent4 29 2 3 2" xfId="25002" xr:uid="{00000000-0005-0000-0000-0000EF230000}"/>
    <cellStyle name="20% - Accent4 29 2 3 3" xfId="29719" xr:uid="{00000000-0005-0000-0000-0000F0230000}"/>
    <cellStyle name="20% - Accent4 29 2 3 4" xfId="34432" xr:uid="{00000000-0005-0000-0000-0000F1230000}"/>
    <cellStyle name="20% - Accent4 29 2 4" xfId="18311" xr:uid="{00000000-0005-0000-0000-0000F2230000}"/>
    <cellStyle name="20% - Accent4 29 2 5" xfId="22786" xr:uid="{00000000-0005-0000-0000-0000F3230000}"/>
    <cellStyle name="20% - Accent4 29 2 6" xfId="27503" xr:uid="{00000000-0005-0000-0000-0000F4230000}"/>
    <cellStyle name="20% - Accent4 29 2 7" xfId="32216" xr:uid="{00000000-0005-0000-0000-0000F5230000}"/>
    <cellStyle name="20% - Accent4 29 3" xfId="16347" xr:uid="{00000000-0005-0000-0000-0000F6230000}"/>
    <cellStyle name="20% - Accent4 29 3 2" xfId="20809" xr:uid="{00000000-0005-0000-0000-0000F7230000}"/>
    <cellStyle name="20% - Accent4 29 3 2 2" xfId="25241" xr:uid="{00000000-0005-0000-0000-0000F8230000}"/>
    <cellStyle name="20% - Accent4 29 3 2 3" xfId="29958" xr:uid="{00000000-0005-0000-0000-0000F9230000}"/>
    <cellStyle name="20% - Accent4 29 3 2 4" xfId="34671" xr:uid="{00000000-0005-0000-0000-0000FA230000}"/>
    <cellStyle name="20% - Accent4 29 3 3" xfId="18550" xr:uid="{00000000-0005-0000-0000-0000FB230000}"/>
    <cellStyle name="20% - Accent4 29 3 4" xfId="23025" xr:uid="{00000000-0005-0000-0000-0000FC230000}"/>
    <cellStyle name="20% - Accent4 29 3 5" xfId="27742" xr:uid="{00000000-0005-0000-0000-0000FD230000}"/>
    <cellStyle name="20% - Accent4 29 3 6" xfId="32455" xr:uid="{00000000-0005-0000-0000-0000FE230000}"/>
    <cellStyle name="20% - Accent4 29 4" xfId="26419" xr:uid="{00000000-0005-0000-0000-0000FF230000}"/>
    <cellStyle name="20% - Accent4 29 4 2" xfId="31132" xr:uid="{00000000-0005-0000-0000-000000240000}"/>
    <cellStyle name="20% - Accent4 29 4 3" xfId="35845" xr:uid="{00000000-0005-0000-0000-000001240000}"/>
    <cellStyle name="20% - Accent4 29 5" xfId="36112" xr:uid="{00000000-0005-0000-0000-000002240000}"/>
    <cellStyle name="20% - Accent4 29 6" xfId="36407" xr:uid="{00000000-0005-0000-0000-000003240000}"/>
    <cellStyle name="20% - Accent4 3" xfId="99" xr:uid="{00000000-0005-0000-0000-000004240000}"/>
    <cellStyle name="20% - Accent4 3 10" xfId="930" xr:uid="{00000000-0005-0000-0000-000005240000}"/>
    <cellStyle name="20% - Accent4 3 10 2" xfId="36210" xr:uid="{00000000-0005-0000-0000-000006240000}"/>
    <cellStyle name="20% - Accent4 3 11" xfId="1002" xr:uid="{00000000-0005-0000-0000-000007240000}"/>
    <cellStyle name="20% - Accent4 3 12" xfId="1074" xr:uid="{00000000-0005-0000-0000-000008240000}"/>
    <cellStyle name="20% - Accent4 3 13" xfId="1146" xr:uid="{00000000-0005-0000-0000-000009240000}"/>
    <cellStyle name="20% - Accent4 3 14" xfId="1218" xr:uid="{00000000-0005-0000-0000-00000A240000}"/>
    <cellStyle name="20% - Accent4 3 15" xfId="1290" xr:uid="{00000000-0005-0000-0000-00000B240000}"/>
    <cellStyle name="20% - Accent4 3 16" xfId="1362" xr:uid="{00000000-0005-0000-0000-00000C240000}"/>
    <cellStyle name="20% - Accent4 3 17" xfId="1437" xr:uid="{00000000-0005-0000-0000-00000D240000}"/>
    <cellStyle name="20% - Accent4 3 18" xfId="1511" xr:uid="{00000000-0005-0000-0000-00000E240000}"/>
    <cellStyle name="20% - Accent4 3 19" xfId="1586" xr:uid="{00000000-0005-0000-0000-00000F240000}"/>
    <cellStyle name="20% - Accent4 3 2" xfId="127" xr:uid="{00000000-0005-0000-0000-000010240000}"/>
    <cellStyle name="20% - Accent4 3 2 2" xfId="8876" xr:uid="{00000000-0005-0000-0000-000011240000}"/>
    <cellStyle name="20% - Accent4 3 20" xfId="1660" xr:uid="{00000000-0005-0000-0000-000012240000}"/>
    <cellStyle name="20% - Accent4 3 21" xfId="1734" xr:uid="{00000000-0005-0000-0000-000013240000}"/>
    <cellStyle name="20% - Accent4 3 22" xfId="1808" xr:uid="{00000000-0005-0000-0000-000014240000}"/>
    <cellStyle name="20% - Accent4 3 23" xfId="1883" xr:uid="{00000000-0005-0000-0000-000015240000}"/>
    <cellStyle name="20% - Accent4 3 24" xfId="1957" xr:uid="{00000000-0005-0000-0000-000016240000}"/>
    <cellStyle name="20% - Accent4 3 25" xfId="2031" xr:uid="{00000000-0005-0000-0000-000017240000}"/>
    <cellStyle name="20% - Accent4 3 26" xfId="2105" xr:uid="{00000000-0005-0000-0000-000018240000}"/>
    <cellStyle name="20% - Accent4 3 27" xfId="2179" xr:uid="{00000000-0005-0000-0000-000019240000}"/>
    <cellStyle name="20% - Accent4 3 28" xfId="2253" xr:uid="{00000000-0005-0000-0000-00001A240000}"/>
    <cellStyle name="20% - Accent4 3 29" xfId="2327" xr:uid="{00000000-0005-0000-0000-00001B240000}"/>
    <cellStyle name="20% - Accent4 3 3" xfId="155" xr:uid="{00000000-0005-0000-0000-00001C240000}"/>
    <cellStyle name="20% - Accent4 3 3 2" xfId="10171" xr:uid="{00000000-0005-0000-0000-00001D240000}"/>
    <cellStyle name="20% - Accent4 3 30" xfId="2401" xr:uid="{00000000-0005-0000-0000-00001E240000}"/>
    <cellStyle name="20% - Accent4 3 31" xfId="2475" xr:uid="{00000000-0005-0000-0000-00001F240000}"/>
    <cellStyle name="20% - Accent4 3 32" xfId="2549" xr:uid="{00000000-0005-0000-0000-000020240000}"/>
    <cellStyle name="20% - Accent4 3 33" xfId="2637" xr:uid="{00000000-0005-0000-0000-000021240000}"/>
    <cellStyle name="20% - Accent4 3 34" xfId="2725" xr:uid="{00000000-0005-0000-0000-000022240000}"/>
    <cellStyle name="20% - Accent4 3 35" xfId="2813" xr:uid="{00000000-0005-0000-0000-000023240000}"/>
    <cellStyle name="20% - Accent4 3 36" xfId="2901" xr:uid="{00000000-0005-0000-0000-000024240000}"/>
    <cellStyle name="20% - Accent4 3 37" xfId="2989" xr:uid="{00000000-0005-0000-0000-000025240000}"/>
    <cellStyle name="20% - Accent4 3 38" xfId="3077" xr:uid="{00000000-0005-0000-0000-000026240000}"/>
    <cellStyle name="20% - Accent4 3 39" xfId="3165" xr:uid="{00000000-0005-0000-0000-000027240000}"/>
    <cellStyle name="20% - Accent4 3 4" xfId="197" xr:uid="{00000000-0005-0000-0000-000028240000}"/>
    <cellStyle name="20% - Accent4 3 4 10" xfId="12396" xr:uid="{00000000-0005-0000-0000-000029240000}"/>
    <cellStyle name="20% - Accent4 3 4 11" xfId="12678" xr:uid="{00000000-0005-0000-0000-00002A240000}"/>
    <cellStyle name="20% - Accent4 3 4 12" xfId="13301" xr:uid="{00000000-0005-0000-0000-00002B240000}"/>
    <cellStyle name="20% - Accent4 3 4 13" xfId="13908" xr:uid="{00000000-0005-0000-0000-00002C240000}"/>
    <cellStyle name="20% - Accent4 3 4 14" xfId="14514" xr:uid="{00000000-0005-0000-0000-00002D240000}"/>
    <cellStyle name="20% - Accent4 3 4 15" xfId="15120" xr:uid="{00000000-0005-0000-0000-00002E240000}"/>
    <cellStyle name="20% - Accent4 3 4 16" xfId="17368" xr:uid="{00000000-0005-0000-0000-00002F240000}"/>
    <cellStyle name="20% - Accent4 3 4 17" xfId="21843" xr:uid="{00000000-0005-0000-0000-000030240000}"/>
    <cellStyle name="20% - Accent4 3 4 18" xfId="26560" xr:uid="{00000000-0005-0000-0000-000031240000}"/>
    <cellStyle name="20% - Accent4 3 4 19" xfId="31273" xr:uid="{00000000-0005-0000-0000-000032240000}"/>
    <cellStyle name="20% - Accent4 3 4 2" xfId="10063" xr:uid="{00000000-0005-0000-0000-000033240000}"/>
    <cellStyle name="20% - Accent4 3 4 2 10" xfId="31569" xr:uid="{00000000-0005-0000-0000-000034240000}"/>
    <cellStyle name="20% - Accent4 3 4 2 2" xfId="13016" xr:uid="{00000000-0005-0000-0000-000035240000}"/>
    <cellStyle name="20% - Accent4 3 4 2 2 2" xfId="16607" xr:uid="{00000000-0005-0000-0000-000036240000}"/>
    <cellStyle name="20% - Accent4 3 4 2 2 2 2" xfId="21069" xr:uid="{00000000-0005-0000-0000-000037240000}"/>
    <cellStyle name="20% - Accent4 3 4 2 2 2 3" xfId="25501" xr:uid="{00000000-0005-0000-0000-000038240000}"/>
    <cellStyle name="20% - Accent4 3 4 2 2 2 4" xfId="30218" xr:uid="{00000000-0005-0000-0000-000039240000}"/>
    <cellStyle name="20% - Accent4 3 4 2 2 2 5" xfId="34931" xr:uid="{00000000-0005-0000-0000-00003A240000}"/>
    <cellStyle name="20% - Accent4 3 4 2 2 3" xfId="18810" xr:uid="{00000000-0005-0000-0000-00003B240000}"/>
    <cellStyle name="20% - Accent4 3 4 2 2 4" xfId="23285" xr:uid="{00000000-0005-0000-0000-00003C240000}"/>
    <cellStyle name="20% - Accent4 3 4 2 2 5" xfId="28002" xr:uid="{00000000-0005-0000-0000-00003D240000}"/>
    <cellStyle name="20% - Accent4 3 4 2 2 6" xfId="32715" xr:uid="{00000000-0005-0000-0000-00003E240000}"/>
    <cellStyle name="20% - Accent4 3 4 2 3" xfId="13598" xr:uid="{00000000-0005-0000-0000-00003F240000}"/>
    <cellStyle name="20% - Accent4 3 4 2 3 2" xfId="19923" xr:uid="{00000000-0005-0000-0000-000040240000}"/>
    <cellStyle name="20% - Accent4 3 4 2 3 3" xfId="24355" xr:uid="{00000000-0005-0000-0000-000041240000}"/>
    <cellStyle name="20% - Accent4 3 4 2 3 4" xfId="29072" xr:uid="{00000000-0005-0000-0000-000042240000}"/>
    <cellStyle name="20% - Accent4 3 4 2 3 5" xfId="33785" xr:uid="{00000000-0005-0000-0000-000043240000}"/>
    <cellStyle name="20% - Accent4 3 4 2 4" xfId="14204" xr:uid="{00000000-0005-0000-0000-000044240000}"/>
    <cellStyle name="20% - Accent4 3 4 2 5" xfId="14810" xr:uid="{00000000-0005-0000-0000-000045240000}"/>
    <cellStyle name="20% - Accent4 3 4 2 6" xfId="15416" xr:uid="{00000000-0005-0000-0000-000046240000}"/>
    <cellStyle name="20% - Accent4 3 4 2 7" xfId="17664" xr:uid="{00000000-0005-0000-0000-000047240000}"/>
    <cellStyle name="20% - Accent4 3 4 2 8" xfId="22139" xr:uid="{00000000-0005-0000-0000-000048240000}"/>
    <cellStyle name="20% - Accent4 3 4 2 9" xfId="26856" xr:uid="{00000000-0005-0000-0000-000049240000}"/>
    <cellStyle name="20% - Accent4 3 4 3" xfId="10567" xr:uid="{00000000-0005-0000-0000-00004A240000}"/>
    <cellStyle name="20% - Accent4 3 4 3 2" xfId="16389" xr:uid="{00000000-0005-0000-0000-00004B240000}"/>
    <cellStyle name="20% - Accent4 3 4 3 2 2" xfId="20851" xr:uid="{00000000-0005-0000-0000-00004C240000}"/>
    <cellStyle name="20% - Accent4 3 4 3 2 3" xfId="25283" xr:uid="{00000000-0005-0000-0000-00004D240000}"/>
    <cellStyle name="20% - Accent4 3 4 3 2 4" xfId="30000" xr:uid="{00000000-0005-0000-0000-00004E240000}"/>
    <cellStyle name="20% - Accent4 3 4 3 2 5" xfId="34713" xr:uid="{00000000-0005-0000-0000-00004F240000}"/>
    <cellStyle name="20% - Accent4 3 4 3 3" xfId="18592" xr:uid="{00000000-0005-0000-0000-000050240000}"/>
    <cellStyle name="20% - Accent4 3 4 3 4" xfId="23067" xr:uid="{00000000-0005-0000-0000-000051240000}"/>
    <cellStyle name="20% - Accent4 3 4 3 5" xfId="27784" xr:uid="{00000000-0005-0000-0000-000052240000}"/>
    <cellStyle name="20% - Accent4 3 4 3 6" xfId="32497" xr:uid="{00000000-0005-0000-0000-000053240000}"/>
    <cellStyle name="20% - Accent4 3 4 4" xfId="10825" xr:uid="{00000000-0005-0000-0000-000054240000}"/>
    <cellStyle name="20% - Accent4 3 4 4 2" xfId="19627" xr:uid="{00000000-0005-0000-0000-000055240000}"/>
    <cellStyle name="20% - Accent4 3 4 4 3" xfId="24059" xr:uid="{00000000-0005-0000-0000-000056240000}"/>
    <cellStyle name="20% - Accent4 3 4 4 4" xfId="28776" xr:uid="{00000000-0005-0000-0000-000057240000}"/>
    <cellStyle name="20% - Accent4 3 4 4 5" xfId="33489" xr:uid="{00000000-0005-0000-0000-000058240000}"/>
    <cellStyle name="20% - Accent4 3 4 5" xfId="11079" xr:uid="{00000000-0005-0000-0000-000059240000}"/>
    <cellStyle name="20% - Accent4 3 4 6" xfId="11333" xr:uid="{00000000-0005-0000-0000-00005A240000}"/>
    <cellStyle name="20% - Accent4 3 4 7" xfId="11593" xr:uid="{00000000-0005-0000-0000-00005B240000}"/>
    <cellStyle name="20% - Accent4 3 4 8" xfId="11854" xr:uid="{00000000-0005-0000-0000-00005C240000}"/>
    <cellStyle name="20% - Accent4 3 4 9" xfId="12125" xr:uid="{00000000-0005-0000-0000-00005D240000}"/>
    <cellStyle name="20% - Accent4 3 40" xfId="3253" xr:uid="{00000000-0005-0000-0000-00005E240000}"/>
    <cellStyle name="20% - Accent4 3 41" xfId="3341" xr:uid="{00000000-0005-0000-0000-00005F240000}"/>
    <cellStyle name="20% - Accent4 3 42" xfId="3429" xr:uid="{00000000-0005-0000-0000-000060240000}"/>
    <cellStyle name="20% - Accent4 3 43" xfId="3517" xr:uid="{00000000-0005-0000-0000-000061240000}"/>
    <cellStyle name="20% - Accent4 3 44" xfId="3620" xr:uid="{00000000-0005-0000-0000-000062240000}"/>
    <cellStyle name="20% - Accent4 3 45" xfId="3739" xr:uid="{00000000-0005-0000-0000-000063240000}"/>
    <cellStyle name="20% - Accent4 3 46" xfId="3855" xr:uid="{00000000-0005-0000-0000-000064240000}"/>
    <cellStyle name="20% - Accent4 3 47" xfId="3971" xr:uid="{00000000-0005-0000-0000-000065240000}"/>
    <cellStyle name="20% - Accent4 3 48" xfId="4087" xr:uid="{00000000-0005-0000-0000-000066240000}"/>
    <cellStyle name="20% - Accent4 3 49" xfId="4203" xr:uid="{00000000-0005-0000-0000-000067240000}"/>
    <cellStyle name="20% - Accent4 3 5" xfId="570" xr:uid="{00000000-0005-0000-0000-000068240000}"/>
    <cellStyle name="20% - Accent4 3 5 2" xfId="16846" xr:uid="{00000000-0005-0000-0000-000069240000}"/>
    <cellStyle name="20% - Accent4 3 5 2 2" xfId="21308" xr:uid="{00000000-0005-0000-0000-00006A240000}"/>
    <cellStyle name="20% - Accent4 3 5 2 2 2" xfId="25740" xr:uid="{00000000-0005-0000-0000-00006B240000}"/>
    <cellStyle name="20% - Accent4 3 5 2 2 3" xfId="30457" xr:uid="{00000000-0005-0000-0000-00006C240000}"/>
    <cellStyle name="20% - Accent4 3 5 2 2 4" xfId="35170" xr:uid="{00000000-0005-0000-0000-00006D240000}"/>
    <cellStyle name="20% - Accent4 3 5 2 3" xfId="19049" xr:uid="{00000000-0005-0000-0000-00006E240000}"/>
    <cellStyle name="20% - Accent4 3 5 2 4" xfId="23524" xr:uid="{00000000-0005-0000-0000-00006F240000}"/>
    <cellStyle name="20% - Accent4 3 5 2 5" xfId="28241" xr:uid="{00000000-0005-0000-0000-000070240000}"/>
    <cellStyle name="20% - Accent4 3 5 2 6" xfId="32954" xr:uid="{00000000-0005-0000-0000-000071240000}"/>
    <cellStyle name="20% - Accent4 3 5 3" xfId="15655" xr:uid="{00000000-0005-0000-0000-000072240000}"/>
    <cellStyle name="20% - Accent4 3 5 3 2" xfId="20162" xr:uid="{00000000-0005-0000-0000-000073240000}"/>
    <cellStyle name="20% - Accent4 3 5 3 3" xfId="24594" xr:uid="{00000000-0005-0000-0000-000074240000}"/>
    <cellStyle name="20% - Accent4 3 5 3 4" xfId="29311" xr:uid="{00000000-0005-0000-0000-000075240000}"/>
    <cellStyle name="20% - Accent4 3 5 3 5" xfId="34024" xr:uid="{00000000-0005-0000-0000-000076240000}"/>
    <cellStyle name="20% - Accent4 3 5 4" xfId="17903" xr:uid="{00000000-0005-0000-0000-000077240000}"/>
    <cellStyle name="20% - Accent4 3 5 5" xfId="22378" xr:uid="{00000000-0005-0000-0000-000078240000}"/>
    <cellStyle name="20% - Accent4 3 5 6" xfId="27095" xr:uid="{00000000-0005-0000-0000-000079240000}"/>
    <cellStyle name="20% - Accent4 3 5 7" xfId="31808" xr:uid="{00000000-0005-0000-0000-00007A240000}"/>
    <cellStyle name="20% - Accent4 3 50" xfId="4319" xr:uid="{00000000-0005-0000-0000-00007B240000}"/>
    <cellStyle name="20% - Accent4 3 51" xfId="4435" xr:uid="{00000000-0005-0000-0000-00007C240000}"/>
    <cellStyle name="20% - Accent4 3 52" xfId="4551" xr:uid="{00000000-0005-0000-0000-00007D240000}"/>
    <cellStyle name="20% - Accent4 3 53" xfId="4681" xr:uid="{00000000-0005-0000-0000-00007E240000}"/>
    <cellStyle name="20% - Accent4 3 54" xfId="4811" xr:uid="{00000000-0005-0000-0000-00007F240000}"/>
    <cellStyle name="20% - Accent4 3 55" xfId="4941" xr:uid="{00000000-0005-0000-0000-000080240000}"/>
    <cellStyle name="20% - Accent4 3 56" xfId="5071" xr:uid="{00000000-0005-0000-0000-000081240000}"/>
    <cellStyle name="20% - Accent4 3 57" xfId="5201" xr:uid="{00000000-0005-0000-0000-000082240000}"/>
    <cellStyle name="20% - Accent4 3 58" xfId="5331" xr:uid="{00000000-0005-0000-0000-000083240000}"/>
    <cellStyle name="20% - Accent4 3 59" xfId="5461" xr:uid="{00000000-0005-0000-0000-000084240000}"/>
    <cellStyle name="20% - Accent4 3 6" xfId="642" xr:uid="{00000000-0005-0000-0000-000085240000}"/>
    <cellStyle name="20% - Accent4 3 6 2" xfId="17057" xr:uid="{00000000-0005-0000-0000-000086240000}"/>
    <cellStyle name="20% - Accent4 3 6 2 2" xfId="21519" xr:uid="{00000000-0005-0000-0000-000087240000}"/>
    <cellStyle name="20% - Accent4 3 6 2 2 2" xfId="25951" xr:uid="{00000000-0005-0000-0000-000088240000}"/>
    <cellStyle name="20% - Accent4 3 6 2 2 3" xfId="30668" xr:uid="{00000000-0005-0000-0000-000089240000}"/>
    <cellStyle name="20% - Accent4 3 6 2 2 4" xfId="35381" xr:uid="{00000000-0005-0000-0000-00008A240000}"/>
    <cellStyle name="20% - Accent4 3 6 2 3" xfId="19260" xr:uid="{00000000-0005-0000-0000-00008B240000}"/>
    <cellStyle name="20% - Accent4 3 6 2 4" xfId="23735" xr:uid="{00000000-0005-0000-0000-00008C240000}"/>
    <cellStyle name="20% - Accent4 3 6 2 5" xfId="28452" xr:uid="{00000000-0005-0000-0000-00008D240000}"/>
    <cellStyle name="20% - Accent4 3 6 2 6" xfId="33165" xr:uid="{00000000-0005-0000-0000-00008E240000}"/>
    <cellStyle name="20% - Accent4 3 6 3" xfId="15867" xr:uid="{00000000-0005-0000-0000-00008F240000}"/>
    <cellStyle name="20% - Accent4 3 6 3 2" xfId="20373" xr:uid="{00000000-0005-0000-0000-000090240000}"/>
    <cellStyle name="20% - Accent4 3 6 3 3" xfId="24805" xr:uid="{00000000-0005-0000-0000-000091240000}"/>
    <cellStyle name="20% - Accent4 3 6 3 4" xfId="29522" xr:uid="{00000000-0005-0000-0000-000092240000}"/>
    <cellStyle name="20% - Accent4 3 6 3 5" xfId="34235" xr:uid="{00000000-0005-0000-0000-000093240000}"/>
    <cellStyle name="20% - Accent4 3 6 4" xfId="18114" xr:uid="{00000000-0005-0000-0000-000094240000}"/>
    <cellStyle name="20% - Accent4 3 6 5" xfId="22589" xr:uid="{00000000-0005-0000-0000-000095240000}"/>
    <cellStyle name="20% - Accent4 3 6 6" xfId="27306" xr:uid="{00000000-0005-0000-0000-000096240000}"/>
    <cellStyle name="20% - Accent4 3 6 7" xfId="32019" xr:uid="{00000000-0005-0000-0000-000097240000}"/>
    <cellStyle name="20% - Accent4 3 60" xfId="5591" xr:uid="{00000000-0005-0000-0000-000098240000}"/>
    <cellStyle name="20% - Accent4 3 61" xfId="5721" xr:uid="{00000000-0005-0000-0000-000099240000}"/>
    <cellStyle name="20% - Accent4 3 62" xfId="5851" xr:uid="{00000000-0005-0000-0000-00009A240000}"/>
    <cellStyle name="20% - Accent4 3 63" xfId="5981" xr:uid="{00000000-0005-0000-0000-00009B240000}"/>
    <cellStyle name="20% - Accent4 3 64" xfId="6111" xr:uid="{00000000-0005-0000-0000-00009C240000}"/>
    <cellStyle name="20% - Accent4 3 65" xfId="6241" xr:uid="{00000000-0005-0000-0000-00009D240000}"/>
    <cellStyle name="20% - Accent4 3 66" xfId="6371" xr:uid="{00000000-0005-0000-0000-00009E240000}"/>
    <cellStyle name="20% - Accent4 3 67" xfId="6502" xr:uid="{00000000-0005-0000-0000-00009F240000}"/>
    <cellStyle name="20% - Accent4 3 68" xfId="6632" xr:uid="{00000000-0005-0000-0000-0000A0240000}"/>
    <cellStyle name="20% - Accent4 3 69" xfId="6762" xr:uid="{00000000-0005-0000-0000-0000A1240000}"/>
    <cellStyle name="20% - Accent4 3 7" xfId="714" xr:uid="{00000000-0005-0000-0000-0000A2240000}"/>
    <cellStyle name="20% - Accent4 3 7 2" xfId="16109" xr:uid="{00000000-0005-0000-0000-0000A3240000}"/>
    <cellStyle name="20% - Accent4 3 7 2 2" xfId="20612" xr:uid="{00000000-0005-0000-0000-0000A4240000}"/>
    <cellStyle name="20% - Accent4 3 7 2 3" xfId="25044" xr:uid="{00000000-0005-0000-0000-0000A5240000}"/>
    <cellStyle name="20% - Accent4 3 7 2 4" xfId="29761" xr:uid="{00000000-0005-0000-0000-0000A6240000}"/>
    <cellStyle name="20% - Accent4 3 7 2 5" xfId="34474" xr:uid="{00000000-0005-0000-0000-0000A7240000}"/>
    <cellStyle name="20% - Accent4 3 7 3" xfId="18353" xr:uid="{00000000-0005-0000-0000-0000A8240000}"/>
    <cellStyle name="20% - Accent4 3 7 4" xfId="22828" xr:uid="{00000000-0005-0000-0000-0000A9240000}"/>
    <cellStyle name="20% - Accent4 3 7 5" xfId="27545" xr:uid="{00000000-0005-0000-0000-0000AA240000}"/>
    <cellStyle name="20% - Accent4 3 7 6" xfId="32258" xr:uid="{00000000-0005-0000-0000-0000AB240000}"/>
    <cellStyle name="20% - Accent4 3 70" xfId="6892" xr:uid="{00000000-0005-0000-0000-0000AC240000}"/>
    <cellStyle name="20% - Accent4 3 71" xfId="7022" xr:uid="{00000000-0005-0000-0000-0000AD240000}"/>
    <cellStyle name="20% - Accent4 3 72" xfId="7166" xr:uid="{00000000-0005-0000-0000-0000AE240000}"/>
    <cellStyle name="20% - Accent4 3 73" xfId="7311" xr:uid="{00000000-0005-0000-0000-0000AF240000}"/>
    <cellStyle name="20% - Accent4 3 74" xfId="7455" xr:uid="{00000000-0005-0000-0000-0000B0240000}"/>
    <cellStyle name="20% - Accent4 3 75" xfId="7627" xr:uid="{00000000-0005-0000-0000-0000B1240000}"/>
    <cellStyle name="20% - Accent4 3 76" xfId="7799" xr:uid="{00000000-0005-0000-0000-0000B2240000}"/>
    <cellStyle name="20% - Accent4 3 77" xfId="7971" xr:uid="{00000000-0005-0000-0000-0000B3240000}"/>
    <cellStyle name="20% - Accent4 3 78" xfId="8143" xr:uid="{00000000-0005-0000-0000-0000B4240000}"/>
    <cellStyle name="20% - Accent4 3 79" xfId="8315" xr:uid="{00000000-0005-0000-0000-0000B5240000}"/>
    <cellStyle name="20% - Accent4 3 8" xfId="786" xr:uid="{00000000-0005-0000-0000-0000B6240000}"/>
    <cellStyle name="20% - Accent4 3 8 2" xfId="26221" xr:uid="{00000000-0005-0000-0000-0000B7240000}"/>
    <cellStyle name="20% - Accent4 3 8 3" xfId="30935" xr:uid="{00000000-0005-0000-0000-0000B8240000}"/>
    <cellStyle name="20% - Accent4 3 8 4" xfId="35648" xr:uid="{00000000-0005-0000-0000-0000B9240000}"/>
    <cellStyle name="20% - Accent4 3 80" xfId="8557" xr:uid="{00000000-0005-0000-0000-0000BA240000}"/>
    <cellStyle name="20% - Accent4 3 9" xfId="858" xr:uid="{00000000-0005-0000-0000-0000BB240000}"/>
    <cellStyle name="20% - Accent4 3 9 2" xfId="35915" xr:uid="{00000000-0005-0000-0000-0000BC240000}"/>
    <cellStyle name="20% - Accent4 30" xfId="12875" xr:uid="{00000000-0005-0000-0000-0000BD240000}"/>
    <cellStyle name="20% - Accent4 30 2" xfId="13498" xr:uid="{00000000-0005-0000-0000-0000BE240000}"/>
    <cellStyle name="20% - Accent4 30 2 2" xfId="16361" xr:uid="{00000000-0005-0000-0000-0000BF240000}"/>
    <cellStyle name="20% - Accent4 30 2 2 2" xfId="20823" xr:uid="{00000000-0005-0000-0000-0000C0240000}"/>
    <cellStyle name="20% - Accent4 30 2 2 3" xfId="25255" xr:uid="{00000000-0005-0000-0000-0000C1240000}"/>
    <cellStyle name="20% - Accent4 30 2 2 4" xfId="29972" xr:uid="{00000000-0005-0000-0000-0000C2240000}"/>
    <cellStyle name="20% - Accent4 30 2 2 5" xfId="34685" xr:uid="{00000000-0005-0000-0000-0000C3240000}"/>
    <cellStyle name="20% - Accent4 30 2 3" xfId="18564" xr:uid="{00000000-0005-0000-0000-0000C4240000}"/>
    <cellStyle name="20% - Accent4 30 2 4" xfId="23039" xr:uid="{00000000-0005-0000-0000-0000C5240000}"/>
    <cellStyle name="20% - Accent4 30 2 5" xfId="27756" xr:uid="{00000000-0005-0000-0000-0000C6240000}"/>
    <cellStyle name="20% - Accent4 30 2 6" xfId="32469" xr:uid="{00000000-0005-0000-0000-0000C7240000}"/>
    <cellStyle name="20% - Accent4 30 3" xfId="14105" xr:uid="{00000000-0005-0000-0000-0000C8240000}"/>
    <cellStyle name="20% - Accent4 30 3 2" xfId="19824" xr:uid="{00000000-0005-0000-0000-0000C9240000}"/>
    <cellStyle name="20% - Accent4 30 3 3" xfId="24256" xr:uid="{00000000-0005-0000-0000-0000CA240000}"/>
    <cellStyle name="20% - Accent4 30 3 4" xfId="28973" xr:uid="{00000000-0005-0000-0000-0000CB240000}"/>
    <cellStyle name="20% - Accent4 30 3 5" xfId="33686" xr:uid="{00000000-0005-0000-0000-0000CC240000}"/>
    <cellStyle name="20% - Accent4 30 4" xfId="14711" xr:uid="{00000000-0005-0000-0000-0000CD240000}"/>
    <cellStyle name="20% - Accent4 30 4 2" xfId="26433" xr:uid="{00000000-0005-0000-0000-0000CE240000}"/>
    <cellStyle name="20% - Accent4 30 4 3" xfId="31146" xr:uid="{00000000-0005-0000-0000-0000CF240000}"/>
    <cellStyle name="20% - Accent4 30 4 4" xfId="35859" xr:uid="{00000000-0005-0000-0000-0000D0240000}"/>
    <cellStyle name="20% - Accent4 30 5" xfId="15317" xr:uid="{00000000-0005-0000-0000-0000D1240000}"/>
    <cellStyle name="20% - Accent4 30 5 2" xfId="36126" xr:uid="{00000000-0005-0000-0000-0000D2240000}"/>
    <cellStyle name="20% - Accent4 30 6" xfId="17565" xr:uid="{00000000-0005-0000-0000-0000D3240000}"/>
    <cellStyle name="20% - Accent4 30 6 2" xfId="36421" xr:uid="{00000000-0005-0000-0000-0000D4240000}"/>
    <cellStyle name="20% - Accent4 30 7" xfId="22040" xr:uid="{00000000-0005-0000-0000-0000D5240000}"/>
    <cellStyle name="20% - Accent4 30 8" xfId="26757" xr:uid="{00000000-0005-0000-0000-0000D6240000}"/>
    <cellStyle name="20% - Accent4 30 9" xfId="31470" xr:uid="{00000000-0005-0000-0000-0000D7240000}"/>
    <cellStyle name="20% - Accent4 31" xfId="13795" xr:uid="{00000000-0005-0000-0000-0000D8240000}"/>
    <cellStyle name="20% - Accent4 31 2" xfId="14401" xr:uid="{00000000-0005-0000-0000-0000D9240000}"/>
    <cellStyle name="20% - Accent4 31 2 2" xfId="16804" xr:uid="{00000000-0005-0000-0000-0000DA240000}"/>
    <cellStyle name="20% - Accent4 31 2 2 2" xfId="21266" xr:uid="{00000000-0005-0000-0000-0000DB240000}"/>
    <cellStyle name="20% - Accent4 31 2 2 3" xfId="25698" xr:uid="{00000000-0005-0000-0000-0000DC240000}"/>
    <cellStyle name="20% - Accent4 31 2 2 4" xfId="30415" xr:uid="{00000000-0005-0000-0000-0000DD240000}"/>
    <cellStyle name="20% - Accent4 31 2 2 5" xfId="35128" xr:uid="{00000000-0005-0000-0000-0000DE240000}"/>
    <cellStyle name="20% - Accent4 31 2 3" xfId="19007" xr:uid="{00000000-0005-0000-0000-0000DF240000}"/>
    <cellStyle name="20% - Accent4 31 2 4" xfId="23482" xr:uid="{00000000-0005-0000-0000-0000E0240000}"/>
    <cellStyle name="20% - Accent4 31 2 5" xfId="28199" xr:uid="{00000000-0005-0000-0000-0000E1240000}"/>
    <cellStyle name="20% - Accent4 31 2 6" xfId="32912" xr:uid="{00000000-0005-0000-0000-0000E2240000}"/>
    <cellStyle name="20% - Accent4 31 3" xfId="15007" xr:uid="{00000000-0005-0000-0000-0000E3240000}"/>
    <cellStyle name="20% - Accent4 31 3 2" xfId="20120" xr:uid="{00000000-0005-0000-0000-0000E4240000}"/>
    <cellStyle name="20% - Accent4 31 3 3" xfId="24552" xr:uid="{00000000-0005-0000-0000-0000E5240000}"/>
    <cellStyle name="20% - Accent4 31 3 4" xfId="29269" xr:uid="{00000000-0005-0000-0000-0000E6240000}"/>
    <cellStyle name="20% - Accent4 31 3 5" xfId="33982" xr:uid="{00000000-0005-0000-0000-0000E7240000}"/>
    <cellStyle name="20% - Accent4 31 4" xfId="15613" xr:uid="{00000000-0005-0000-0000-0000E8240000}"/>
    <cellStyle name="20% - Accent4 31 4 2" xfId="26447" xr:uid="{00000000-0005-0000-0000-0000E9240000}"/>
    <cellStyle name="20% - Accent4 31 4 3" xfId="31160" xr:uid="{00000000-0005-0000-0000-0000EA240000}"/>
    <cellStyle name="20% - Accent4 31 4 4" xfId="35873" xr:uid="{00000000-0005-0000-0000-0000EB240000}"/>
    <cellStyle name="20% - Accent4 31 5" xfId="17861" xr:uid="{00000000-0005-0000-0000-0000EC240000}"/>
    <cellStyle name="20% - Accent4 31 5 2" xfId="36140" xr:uid="{00000000-0005-0000-0000-0000ED240000}"/>
    <cellStyle name="20% - Accent4 31 6" xfId="22336" xr:uid="{00000000-0005-0000-0000-0000EE240000}"/>
    <cellStyle name="20% - Accent4 31 6 2" xfId="36435" xr:uid="{00000000-0005-0000-0000-0000EF240000}"/>
    <cellStyle name="20% - Accent4 31 7" xfId="27053" xr:uid="{00000000-0005-0000-0000-0000F0240000}"/>
    <cellStyle name="20% - Accent4 31 8" xfId="31766" xr:uid="{00000000-0005-0000-0000-0000F1240000}"/>
    <cellStyle name="20% - Accent4 32" xfId="13809" xr:uid="{00000000-0005-0000-0000-0000F2240000}"/>
    <cellStyle name="20% - Accent4 32 2" xfId="14415" xr:uid="{00000000-0005-0000-0000-0000F3240000}"/>
    <cellStyle name="20% - Accent4 32 2 2" xfId="16818" xr:uid="{00000000-0005-0000-0000-0000F4240000}"/>
    <cellStyle name="20% - Accent4 32 2 2 2" xfId="21280" xr:uid="{00000000-0005-0000-0000-0000F5240000}"/>
    <cellStyle name="20% - Accent4 32 2 2 3" xfId="25712" xr:uid="{00000000-0005-0000-0000-0000F6240000}"/>
    <cellStyle name="20% - Accent4 32 2 2 4" xfId="30429" xr:uid="{00000000-0005-0000-0000-0000F7240000}"/>
    <cellStyle name="20% - Accent4 32 2 2 5" xfId="35142" xr:uid="{00000000-0005-0000-0000-0000F8240000}"/>
    <cellStyle name="20% - Accent4 32 2 3" xfId="19021" xr:uid="{00000000-0005-0000-0000-0000F9240000}"/>
    <cellStyle name="20% - Accent4 32 2 4" xfId="23496" xr:uid="{00000000-0005-0000-0000-0000FA240000}"/>
    <cellStyle name="20% - Accent4 32 2 5" xfId="28213" xr:uid="{00000000-0005-0000-0000-0000FB240000}"/>
    <cellStyle name="20% - Accent4 32 2 6" xfId="32926" xr:uid="{00000000-0005-0000-0000-0000FC240000}"/>
    <cellStyle name="20% - Accent4 32 3" xfId="15021" xr:uid="{00000000-0005-0000-0000-0000FD240000}"/>
    <cellStyle name="20% - Accent4 32 3 2" xfId="20134" xr:uid="{00000000-0005-0000-0000-0000FE240000}"/>
    <cellStyle name="20% - Accent4 32 3 3" xfId="24566" xr:uid="{00000000-0005-0000-0000-0000FF240000}"/>
    <cellStyle name="20% - Accent4 32 3 4" xfId="29283" xr:uid="{00000000-0005-0000-0000-000000250000}"/>
    <cellStyle name="20% - Accent4 32 3 5" xfId="33996" xr:uid="{00000000-0005-0000-0000-000001250000}"/>
    <cellStyle name="20% - Accent4 32 4" xfId="15627" xr:uid="{00000000-0005-0000-0000-000002250000}"/>
    <cellStyle name="20% - Accent4 32 4 2" xfId="26461" xr:uid="{00000000-0005-0000-0000-000003250000}"/>
    <cellStyle name="20% - Accent4 32 4 3" xfId="31174" xr:uid="{00000000-0005-0000-0000-000004250000}"/>
    <cellStyle name="20% - Accent4 32 4 4" xfId="35887" xr:uid="{00000000-0005-0000-0000-000005250000}"/>
    <cellStyle name="20% - Accent4 32 5" xfId="17875" xr:uid="{00000000-0005-0000-0000-000006250000}"/>
    <cellStyle name="20% - Accent4 32 5 2" xfId="36154" xr:uid="{00000000-0005-0000-0000-000007250000}"/>
    <cellStyle name="20% - Accent4 32 6" xfId="22350" xr:uid="{00000000-0005-0000-0000-000008250000}"/>
    <cellStyle name="20% - Accent4 32 6 2" xfId="36449" xr:uid="{00000000-0005-0000-0000-000009250000}"/>
    <cellStyle name="20% - Accent4 32 7" xfId="27067" xr:uid="{00000000-0005-0000-0000-00000A250000}"/>
    <cellStyle name="20% - Accent4 32 8" xfId="31780" xr:uid="{00000000-0005-0000-0000-00000B250000}"/>
    <cellStyle name="20% - Accent4 33" xfId="16079" xr:uid="{00000000-0005-0000-0000-00000C250000}"/>
    <cellStyle name="20% - Accent4 33 2" xfId="17269" xr:uid="{00000000-0005-0000-0000-00000D250000}"/>
    <cellStyle name="20% - Accent4 33 2 2" xfId="21730" xr:uid="{00000000-0005-0000-0000-00000E250000}"/>
    <cellStyle name="20% - Accent4 33 2 2 2" xfId="26162" xr:uid="{00000000-0005-0000-0000-00000F250000}"/>
    <cellStyle name="20% - Accent4 33 2 2 3" xfId="30879" xr:uid="{00000000-0005-0000-0000-000010250000}"/>
    <cellStyle name="20% - Accent4 33 2 2 4" xfId="35592" xr:uid="{00000000-0005-0000-0000-000011250000}"/>
    <cellStyle name="20% - Accent4 33 2 3" xfId="19471" xr:uid="{00000000-0005-0000-0000-000012250000}"/>
    <cellStyle name="20% - Accent4 33 2 4" xfId="23946" xr:uid="{00000000-0005-0000-0000-000013250000}"/>
    <cellStyle name="20% - Accent4 33 2 5" xfId="28663" xr:uid="{00000000-0005-0000-0000-000014250000}"/>
    <cellStyle name="20% - Accent4 33 2 6" xfId="33376" xr:uid="{00000000-0005-0000-0000-000015250000}"/>
    <cellStyle name="20% - Accent4 33 3" xfId="20584" xr:uid="{00000000-0005-0000-0000-000016250000}"/>
    <cellStyle name="20% - Accent4 33 3 2" xfId="25016" xr:uid="{00000000-0005-0000-0000-000017250000}"/>
    <cellStyle name="20% - Accent4 33 3 3" xfId="29733" xr:uid="{00000000-0005-0000-0000-000018250000}"/>
    <cellStyle name="20% - Accent4 33 3 4" xfId="34446" xr:uid="{00000000-0005-0000-0000-000019250000}"/>
    <cellStyle name="20% - Accent4 33 4" xfId="18325" xr:uid="{00000000-0005-0000-0000-00001A250000}"/>
    <cellStyle name="20% - Accent4 33 4 2" xfId="36168" xr:uid="{00000000-0005-0000-0000-00001B250000}"/>
    <cellStyle name="20% - Accent4 33 5" xfId="22800" xr:uid="{00000000-0005-0000-0000-00001C250000}"/>
    <cellStyle name="20% - Accent4 33 5 2" xfId="36463" xr:uid="{00000000-0005-0000-0000-00001D250000}"/>
    <cellStyle name="20% - Accent4 33 6" xfId="27517" xr:uid="{00000000-0005-0000-0000-00001E250000}"/>
    <cellStyle name="20% - Accent4 33 7" xfId="32230" xr:uid="{00000000-0005-0000-0000-00001F250000}"/>
    <cellStyle name="20% - Accent4 34" xfId="16159" xr:uid="{00000000-0005-0000-0000-000020250000}"/>
    <cellStyle name="20% - Accent4 34 2" xfId="36182" xr:uid="{00000000-0005-0000-0000-000021250000}"/>
    <cellStyle name="20% - Accent4 34 3" xfId="36477" xr:uid="{00000000-0005-0000-0000-000022250000}"/>
    <cellStyle name="20% - Accent4 35" xfId="19485" xr:uid="{00000000-0005-0000-0000-000023250000}"/>
    <cellStyle name="20% - Accent4 35 2" xfId="23960" xr:uid="{00000000-0005-0000-0000-000024250000}"/>
    <cellStyle name="20% - Accent4 35 2 2" xfId="36491" xr:uid="{00000000-0005-0000-0000-000025250000}"/>
    <cellStyle name="20% - Accent4 35 3" xfId="28677" xr:uid="{00000000-0005-0000-0000-000026250000}"/>
    <cellStyle name="20% - Accent4 35 4" xfId="33390" xr:uid="{00000000-0005-0000-0000-000027250000}"/>
    <cellStyle name="20% - Accent4 36" xfId="19495" xr:uid="{00000000-0005-0000-0000-000028250000}"/>
    <cellStyle name="20% - Accent4 37" xfId="21744" xr:uid="{00000000-0005-0000-0000-000029250000}"/>
    <cellStyle name="20% - Accent4 37 2" xfId="26176" xr:uid="{00000000-0005-0000-0000-00002A250000}"/>
    <cellStyle name="20% - Accent4 37 3" xfId="30893" xr:uid="{00000000-0005-0000-0000-00002B250000}"/>
    <cellStyle name="20% - Accent4 37 4" xfId="35606" xr:uid="{00000000-0005-0000-0000-00002C250000}"/>
    <cellStyle name="20% - Accent4 38" xfId="26193" xr:uid="{00000000-0005-0000-0000-00002D250000}"/>
    <cellStyle name="20% - Accent4 38 2" xfId="30907" xr:uid="{00000000-0005-0000-0000-00002E250000}"/>
    <cellStyle name="20% - Accent4 38 3" xfId="35620" xr:uid="{00000000-0005-0000-0000-00002F250000}"/>
    <cellStyle name="20% - Accent4 39" xfId="36505" xr:uid="{00000000-0005-0000-0000-000030250000}"/>
    <cellStyle name="20% - Accent4 4" xfId="169" xr:uid="{00000000-0005-0000-0000-000031250000}"/>
    <cellStyle name="20% - Accent4 4 10" xfId="1088" xr:uid="{00000000-0005-0000-0000-000032250000}"/>
    <cellStyle name="20% - Accent4 4 10 2" xfId="36224" xr:uid="{00000000-0005-0000-0000-000033250000}"/>
    <cellStyle name="20% - Accent4 4 11" xfId="1160" xr:uid="{00000000-0005-0000-0000-000034250000}"/>
    <cellStyle name="20% - Accent4 4 12" xfId="1232" xr:uid="{00000000-0005-0000-0000-000035250000}"/>
    <cellStyle name="20% - Accent4 4 13" xfId="1304" xr:uid="{00000000-0005-0000-0000-000036250000}"/>
    <cellStyle name="20% - Accent4 4 14" xfId="1376" xr:uid="{00000000-0005-0000-0000-000037250000}"/>
    <cellStyle name="20% - Accent4 4 15" xfId="1451" xr:uid="{00000000-0005-0000-0000-000038250000}"/>
    <cellStyle name="20% - Accent4 4 16" xfId="1525" xr:uid="{00000000-0005-0000-0000-000039250000}"/>
    <cellStyle name="20% - Accent4 4 17" xfId="1600" xr:uid="{00000000-0005-0000-0000-00003A250000}"/>
    <cellStyle name="20% - Accent4 4 18" xfId="1674" xr:uid="{00000000-0005-0000-0000-00003B250000}"/>
    <cellStyle name="20% - Accent4 4 19" xfId="1748" xr:uid="{00000000-0005-0000-0000-00003C250000}"/>
    <cellStyle name="20% - Accent4 4 2" xfId="211" xr:uid="{00000000-0005-0000-0000-00003D250000}"/>
    <cellStyle name="20% - Accent4 4 2 2" xfId="8890" xr:uid="{00000000-0005-0000-0000-00003E250000}"/>
    <cellStyle name="20% - Accent4 4 20" xfId="1822" xr:uid="{00000000-0005-0000-0000-00003F250000}"/>
    <cellStyle name="20% - Accent4 4 21" xfId="1897" xr:uid="{00000000-0005-0000-0000-000040250000}"/>
    <cellStyle name="20% - Accent4 4 22" xfId="1971" xr:uid="{00000000-0005-0000-0000-000041250000}"/>
    <cellStyle name="20% - Accent4 4 23" xfId="2045" xr:uid="{00000000-0005-0000-0000-000042250000}"/>
    <cellStyle name="20% - Accent4 4 24" xfId="2119" xr:uid="{00000000-0005-0000-0000-000043250000}"/>
    <cellStyle name="20% - Accent4 4 25" xfId="2193" xr:uid="{00000000-0005-0000-0000-000044250000}"/>
    <cellStyle name="20% - Accent4 4 26" xfId="2267" xr:uid="{00000000-0005-0000-0000-000045250000}"/>
    <cellStyle name="20% - Accent4 4 27" xfId="2341" xr:uid="{00000000-0005-0000-0000-000046250000}"/>
    <cellStyle name="20% - Accent4 4 28" xfId="2415" xr:uid="{00000000-0005-0000-0000-000047250000}"/>
    <cellStyle name="20% - Accent4 4 29" xfId="2489" xr:uid="{00000000-0005-0000-0000-000048250000}"/>
    <cellStyle name="20% - Accent4 4 3" xfId="584" xr:uid="{00000000-0005-0000-0000-000049250000}"/>
    <cellStyle name="20% - Accent4 4 3 2" xfId="10185" xr:uid="{00000000-0005-0000-0000-00004A250000}"/>
    <cellStyle name="20% - Accent4 4 30" xfId="2563" xr:uid="{00000000-0005-0000-0000-00004B250000}"/>
    <cellStyle name="20% - Accent4 4 31" xfId="2651" xr:uid="{00000000-0005-0000-0000-00004C250000}"/>
    <cellStyle name="20% - Accent4 4 32" xfId="2739" xr:uid="{00000000-0005-0000-0000-00004D250000}"/>
    <cellStyle name="20% - Accent4 4 33" xfId="2827" xr:uid="{00000000-0005-0000-0000-00004E250000}"/>
    <cellStyle name="20% - Accent4 4 34" xfId="2915" xr:uid="{00000000-0005-0000-0000-00004F250000}"/>
    <cellStyle name="20% - Accent4 4 35" xfId="3003" xr:uid="{00000000-0005-0000-0000-000050250000}"/>
    <cellStyle name="20% - Accent4 4 36" xfId="3091" xr:uid="{00000000-0005-0000-0000-000051250000}"/>
    <cellStyle name="20% - Accent4 4 37" xfId="3179" xr:uid="{00000000-0005-0000-0000-000052250000}"/>
    <cellStyle name="20% - Accent4 4 38" xfId="3267" xr:uid="{00000000-0005-0000-0000-000053250000}"/>
    <cellStyle name="20% - Accent4 4 39" xfId="3355" xr:uid="{00000000-0005-0000-0000-000054250000}"/>
    <cellStyle name="20% - Accent4 4 4" xfId="656" xr:uid="{00000000-0005-0000-0000-000055250000}"/>
    <cellStyle name="20% - Accent4 4 4 10" xfId="12410" xr:uid="{00000000-0005-0000-0000-000056250000}"/>
    <cellStyle name="20% - Accent4 4 4 11" xfId="12692" xr:uid="{00000000-0005-0000-0000-000057250000}"/>
    <cellStyle name="20% - Accent4 4 4 12" xfId="13315" xr:uid="{00000000-0005-0000-0000-000058250000}"/>
    <cellStyle name="20% - Accent4 4 4 13" xfId="13922" xr:uid="{00000000-0005-0000-0000-000059250000}"/>
    <cellStyle name="20% - Accent4 4 4 14" xfId="14528" xr:uid="{00000000-0005-0000-0000-00005A250000}"/>
    <cellStyle name="20% - Accent4 4 4 15" xfId="15134" xr:uid="{00000000-0005-0000-0000-00005B250000}"/>
    <cellStyle name="20% - Accent4 4 4 16" xfId="17382" xr:uid="{00000000-0005-0000-0000-00005C250000}"/>
    <cellStyle name="20% - Accent4 4 4 17" xfId="21857" xr:uid="{00000000-0005-0000-0000-00005D250000}"/>
    <cellStyle name="20% - Accent4 4 4 18" xfId="26574" xr:uid="{00000000-0005-0000-0000-00005E250000}"/>
    <cellStyle name="20% - Accent4 4 4 19" xfId="31287" xr:uid="{00000000-0005-0000-0000-00005F250000}"/>
    <cellStyle name="20% - Accent4 4 4 2" xfId="10077" xr:uid="{00000000-0005-0000-0000-000060250000}"/>
    <cellStyle name="20% - Accent4 4 4 2 10" xfId="31583" xr:uid="{00000000-0005-0000-0000-000061250000}"/>
    <cellStyle name="20% - Accent4 4 4 2 2" xfId="13030" xr:uid="{00000000-0005-0000-0000-000062250000}"/>
    <cellStyle name="20% - Accent4 4 4 2 2 2" xfId="16621" xr:uid="{00000000-0005-0000-0000-000063250000}"/>
    <cellStyle name="20% - Accent4 4 4 2 2 2 2" xfId="21083" xr:uid="{00000000-0005-0000-0000-000064250000}"/>
    <cellStyle name="20% - Accent4 4 4 2 2 2 3" xfId="25515" xr:uid="{00000000-0005-0000-0000-000065250000}"/>
    <cellStyle name="20% - Accent4 4 4 2 2 2 4" xfId="30232" xr:uid="{00000000-0005-0000-0000-000066250000}"/>
    <cellStyle name="20% - Accent4 4 4 2 2 2 5" xfId="34945" xr:uid="{00000000-0005-0000-0000-000067250000}"/>
    <cellStyle name="20% - Accent4 4 4 2 2 3" xfId="18824" xr:uid="{00000000-0005-0000-0000-000068250000}"/>
    <cellStyle name="20% - Accent4 4 4 2 2 4" xfId="23299" xr:uid="{00000000-0005-0000-0000-000069250000}"/>
    <cellStyle name="20% - Accent4 4 4 2 2 5" xfId="28016" xr:uid="{00000000-0005-0000-0000-00006A250000}"/>
    <cellStyle name="20% - Accent4 4 4 2 2 6" xfId="32729" xr:uid="{00000000-0005-0000-0000-00006B250000}"/>
    <cellStyle name="20% - Accent4 4 4 2 3" xfId="13612" xr:uid="{00000000-0005-0000-0000-00006C250000}"/>
    <cellStyle name="20% - Accent4 4 4 2 3 2" xfId="19937" xr:uid="{00000000-0005-0000-0000-00006D250000}"/>
    <cellStyle name="20% - Accent4 4 4 2 3 3" xfId="24369" xr:uid="{00000000-0005-0000-0000-00006E250000}"/>
    <cellStyle name="20% - Accent4 4 4 2 3 4" xfId="29086" xr:uid="{00000000-0005-0000-0000-00006F250000}"/>
    <cellStyle name="20% - Accent4 4 4 2 3 5" xfId="33799" xr:uid="{00000000-0005-0000-0000-000070250000}"/>
    <cellStyle name="20% - Accent4 4 4 2 4" xfId="14218" xr:uid="{00000000-0005-0000-0000-000071250000}"/>
    <cellStyle name="20% - Accent4 4 4 2 5" xfId="14824" xr:uid="{00000000-0005-0000-0000-000072250000}"/>
    <cellStyle name="20% - Accent4 4 4 2 6" xfId="15430" xr:uid="{00000000-0005-0000-0000-000073250000}"/>
    <cellStyle name="20% - Accent4 4 4 2 7" xfId="17678" xr:uid="{00000000-0005-0000-0000-000074250000}"/>
    <cellStyle name="20% - Accent4 4 4 2 8" xfId="22153" xr:uid="{00000000-0005-0000-0000-000075250000}"/>
    <cellStyle name="20% - Accent4 4 4 2 9" xfId="26870" xr:uid="{00000000-0005-0000-0000-000076250000}"/>
    <cellStyle name="20% - Accent4 4 4 3" xfId="10581" xr:uid="{00000000-0005-0000-0000-000077250000}"/>
    <cellStyle name="20% - Accent4 4 4 3 2" xfId="16403" xr:uid="{00000000-0005-0000-0000-000078250000}"/>
    <cellStyle name="20% - Accent4 4 4 3 2 2" xfId="20865" xr:uid="{00000000-0005-0000-0000-000079250000}"/>
    <cellStyle name="20% - Accent4 4 4 3 2 3" xfId="25297" xr:uid="{00000000-0005-0000-0000-00007A250000}"/>
    <cellStyle name="20% - Accent4 4 4 3 2 4" xfId="30014" xr:uid="{00000000-0005-0000-0000-00007B250000}"/>
    <cellStyle name="20% - Accent4 4 4 3 2 5" xfId="34727" xr:uid="{00000000-0005-0000-0000-00007C250000}"/>
    <cellStyle name="20% - Accent4 4 4 3 3" xfId="18606" xr:uid="{00000000-0005-0000-0000-00007D250000}"/>
    <cellStyle name="20% - Accent4 4 4 3 4" xfId="23081" xr:uid="{00000000-0005-0000-0000-00007E250000}"/>
    <cellStyle name="20% - Accent4 4 4 3 5" xfId="27798" xr:uid="{00000000-0005-0000-0000-00007F250000}"/>
    <cellStyle name="20% - Accent4 4 4 3 6" xfId="32511" xr:uid="{00000000-0005-0000-0000-000080250000}"/>
    <cellStyle name="20% - Accent4 4 4 4" xfId="10839" xr:uid="{00000000-0005-0000-0000-000081250000}"/>
    <cellStyle name="20% - Accent4 4 4 4 2" xfId="19641" xr:uid="{00000000-0005-0000-0000-000082250000}"/>
    <cellStyle name="20% - Accent4 4 4 4 3" xfId="24073" xr:uid="{00000000-0005-0000-0000-000083250000}"/>
    <cellStyle name="20% - Accent4 4 4 4 4" xfId="28790" xr:uid="{00000000-0005-0000-0000-000084250000}"/>
    <cellStyle name="20% - Accent4 4 4 4 5" xfId="33503" xr:uid="{00000000-0005-0000-0000-000085250000}"/>
    <cellStyle name="20% - Accent4 4 4 5" xfId="11093" xr:uid="{00000000-0005-0000-0000-000086250000}"/>
    <cellStyle name="20% - Accent4 4 4 6" xfId="11347" xr:uid="{00000000-0005-0000-0000-000087250000}"/>
    <cellStyle name="20% - Accent4 4 4 7" xfId="11607" xr:uid="{00000000-0005-0000-0000-000088250000}"/>
    <cellStyle name="20% - Accent4 4 4 8" xfId="11868" xr:uid="{00000000-0005-0000-0000-000089250000}"/>
    <cellStyle name="20% - Accent4 4 4 9" xfId="12139" xr:uid="{00000000-0005-0000-0000-00008A250000}"/>
    <cellStyle name="20% - Accent4 4 40" xfId="3443" xr:uid="{00000000-0005-0000-0000-00008B250000}"/>
    <cellStyle name="20% - Accent4 4 41" xfId="3531" xr:uid="{00000000-0005-0000-0000-00008C250000}"/>
    <cellStyle name="20% - Accent4 4 42" xfId="3634" xr:uid="{00000000-0005-0000-0000-00008D250000}"/>
    <cellStyle name="20% - Accent4 4 43" xfId="3753" xr:uid="{00000000-0005-0000-0000-00008E250000}"/>
    <cellStyle name="20% - Accent4 4 44" xfId="3869" xr:uid="{00000000-0005-0000-0000-00008F250000}"/>
    <cellStyle name="20% - Accent4 4 45" xfId="3985" xr:uid="{00000000-0005-0000-0000-000090250000}"/>
    <cellStyle name="20% - Accent4 4 46" xfId="4101" xr:uid="{00000000-0005-0000-0000-000091250000}"/>
    <cellStyle name="20% - Accent4 4 47" xfId="4217" xr:uid="{00000000-0005-0000-0000-000092250000}"/>
    <cellStyle name="20% - Accent4 4 48" xfId="4333" xr:uid="{00000000-0005-0000-0000-000093250000}"/>
    <cellStyle name="20% - Accent4 4 49" xfId="4449" xr:uid="{00000000-0005-0000-0000-000094250000}"/>
    <cellStyle name="20% - Accent4 4 5" xfId="728" xr:uid="{00000000-0005-0000-0000-000095250000}"/>
    <cellStyle name="20% - Accent4 4 5 2" xfId="16860" xr:uid="{00000000-0005-0000-0000-000096250000}"/>
    <cellStyle name="20% - Accent4 4 5 2 2" xfId="21322" xr:uid="{00000000-0005-0000-0000-000097250000}"/>
    <cellStyle name="20% - Accent4 4 5 2 2 2" xfId="25754" xr:uid="{00000000-0005-0000-0000-000098250000}"/>
    <cellStyle name="20% - Accent4 4 5 2 2 3" xfId="30471" xr:uid="{00000000-0005-0000-0000-000099250000}"/>
    <cellStyle name="20% - Accent4 4 5 2 2 4" xfId="35184" xr:uid="{00000000-0005-0000-0000-00009A250000}"/>
    <cellStyle name="20% - Accent4 4 5 2 3" xfId="19063" xr:uid="{00000000-0005-0000-0000-00009B250000}"/>
    <cellStyle name="20% - Accent4 4 5 2 4" xfId="23538" xr:uid="{00000000-0005-0000-0000-00009C250000}"/>
    <cellStyle name="20% - Accent4 4 5 2 5" xfId="28255" xr:uid="{00000000-0005-0000-0000-00009D250000}"/>
    <cellStyle name="20% - Accent4 4 5 2 6" xfId="32968" xr:uid="{00000000-0005-0000-0000-00009E250000}"/>
    <cellStyle name="20% - Accent4 4 5 3" xfId="15669" xr:uid="{00000000-0005-0000-0000-00009F250000}"/>
    <cellStyle name="20% - Accent4 4 5 3 2" xfId="20176" xr:uid="{00000000-0005-0000-0000-0000A0250000}"/>
    <cellStyle name="20% - Accent4 4 5 3 3" xfId="24608" xr:uid="{00000000-0005-0000-0000-0000A1250000}"/>
    <cellStyle name="20% - Accent4 4 5 3 4" xfId="29325" xr:uid="{00000000-0005-0000-0000-0000A2250000}"/>
    <cellStyle name="20% - Accent4 4 5 3 5" xfId="34038" xr:uid="{00000000-0005-0000-0000-0000A3250000}"/>
    <cellStyle name="20% - Accent4 4 5 4" xfId="17917" xr:uid="{00000000-0005-0000-0000-0000A4250000}"/>
    <cellStyle name="20% - Accent4 4 5 5" xfId="22392" xr:uid="{00000000-0005-0000-0000-0000A5250000}"/>
    <cellStyle name="20% - Accent4 4 5 6" xfId="27109" xr:uid="{00000000-0005-0000-0000-0000A6250000}"/>
    <cellStyle name="20% - Accent4 4 5 7" xfId="31822" xr:uid="{00000000-0005-0000-0000-0000A7250000}"/>
    <cellStyle name="20% - Accent4 4 50" xfId="4565" xr:uid="{00000000-0005-0000-0000-0000A8250000}"/>
    <cellStyle name="20% - Accent4 4 51" xfId="4695" xr:uid="{00000000-0005-0000-0000-0000A9250000}"/>
    <cellStyle name="20% - Accent4 4 52" xfId="4825" xr:uid="{00000000-0005-0000-0000-0000AA250000}"/>
    <cellStyle name="20% - Accent4 4 53" xfId="4955" xr:uid="{00000000-0005-0000-0000-0000AB250000}"/>
    <cellStyle name="20% - Accent4 4 54" xfId="5085" xr:uid="{00000000-0005-0000-0000-0000AC250000}"/>
    <cellStyle name="20% - Accent4 4 55" xfId="5215" xr:uid="{00000000-0005-0000-0000-0000AD250000}"/>
    <cellStyle name="20% - Accent4 4 56" xfId="5345" xr:uid="{00000000-0005-0000-0000-0000AE250000}"/>
    <cellStyle name="20% - Accent4 4 57" xfId="5475" xr:uid="{00000000-0005-0000-0000-0000AF250000}"/>
    <cellStyle name="20% - Accent4 4 58" xfId="5605" xr:uid="{00000000-0005-0000-0000-0000B0250000}"/>
    <cellStyle name="20% - Accent4 4 59" xfId="5735" xr:uid="{00000000-0005-0000-0000-0000B1250000}"/>
    <cellStyle name="20% - Accent4 4 6" xfId="800" xr:uid="{00000000-0005-0000-0000-0000B2250000}"/>
    <cellStyle name="20% - Accent4 4 6 2" xfId="17071" xr:uid="{00000000-0005-0000-0000-0000B3250000}"/>
    <cellStyle name="20% - Accent4 4 6 2 2" xfId="21533" xr:uid="{00000000-0005-0000-0000-0000B4250000}"/>
    <cellStyle name="20% - Accent4 4 6 2 2 2" xfId="25965" xr:uid="{00000000-0005-0000-0000-0000B5250000}"/>
    <cellStyle name="20% - Accent4 4 6 2 2 3" xfId="30682" xr:uid="{00000000-0005-0000-0000-0000B6250000}"/>
    <cellStyle name="20% - Accent4 4 6 2 2 4" xfId="35395" xr:uid="{00000000-0005-0000-0000-0000B7250000}"/>
    <cellStyle name="20% - Accent4 4 6 2 3" xfId="19274" xr:uid="{00000000-0005-0000-0000-0000B8250000}"/>
    <cellStyle name="20% - Accent4 4 6 2 4" xfId="23749" xr:uid="{00000000-0005-0000-0000-0000B9250000}"/>
    <cellStyle name="20% - Accent4 4 6 2 5" xfId="28466" xr:uid="{00000000-0005-0000-0000-0000BA250000}"/>
    <cellStyle name="20% - Accent4 4 6 2 6" xfId="33179" xr:uid="{00000000-0005-0000-0000-0000BB250000}"/>
    <cellStyle name="20% - Accent4 4 6 3" xfId="15881" xr:uid="{00000000-0005-0000-0000-0000BC250000}"/>
    <cellStyle name="20% - Accent4 4 6 3 2" xfId="20387" xr:uid="{00000000-0005-0000-0000-0000BD250000}"/>
    <cellStyle name="20% - Accent4 4 6 3 3" xfId="24819" xr:uid="{00000000-0005-0000-0000-0000BE250000}"/>
    <cellStyle name="20% - Accent4 4 6 3 4" xfId="29536" xr:uid="{00000000-0005-0000-0000-0000BF250000}"/>
    <cellStyle name="20% - Accent4 4 6 3 5" xfId="34249" xr:uid="{00000000-0005-0000-0000-0000C0250000}"/>
    <cellStyle name="20% - Accent4 4 6 4" xfId="18128" xr:uid="{00000000-0005-0000-0000-0000C1250000}"/>
    <cellStyle name="20% - Accent4 4 6 5" xfId="22603" xr:uid="{00000000-0005-0000-0000-0000C2250000}"/>
    <cellStyle name="20% - Accent4 4 6 6" xfId="27320" xr:uid="{00000000-0005-0000-0000-0000C3250000}"/>
    <cellStyle name="20% - Accent4 4 6 7" xfId="32033" xr:uid="{00000000-0005-0000-0000-0000C4250000}"/>
    <cellStyle name="20% - Accent4 4 60" xfId="5865" xr:uid="{00000000-0005-0000-0000-0000C5250000}"/>
    <cellStyle name="20% - Accent4 4 61" xfId="5995" xr:uid="{00000000-0005-0000-0000-0000C6250000}"/>
    <cellStyle name="20% - Accent4 4 62" xfId="6125" xr:uid="{00000000-0005-0000-0000-0000C7250000}"/>
    <cellStyle name="20% - Accent4 4 63" xfId="6255" xr:uid="{00000000-0005-0000-0000-0000C8250000}"/>
    <cellStyle name="20% - Accent4 4 64" xfId="6385" xr:uid="{00000000-0005-0000-0000-0000C9250000}"/>
    <cellStyle name="20% - Accent4 4 65" xfId="6516" xr:uid="{00000000-0005-0000-0000-0000CA250000}"/>
    <cellStyle name="20% - Accent4 4 66" xfId="6646" xr:uid="{00000000-0005-0000-0000-0000CB250000}"/>
    <cellStyle name="20% - Accent4 4 67" xfId="6776" xr:uid="{00000000-0005-0000-0000-0000CC250000}"/>
    <cellStyle name="20% - Accent4 4 68" xfId="6906" xr:uid="{00000000-0005-0000-0000-0000CD250000}"/>
    <cellStyle name="20% - Accent4 4 69" xfId="7036" xr:uid="{00000000-0005-0000-0000-0000CE250000}"/>
    <cellStyle name="20% - Accent4 4 7" xfId="872" xr:uid="{00000000-0005-0000-0000-0000CF250000}"/>
    <cellStyle name="20% - Accent4 4 7 2" xfId="16123" xr:uid="{00000000-0005-0000-0000-0000D0250000}"/>
    <cellStyle name="20% - Accent4 4 7 2 2" xfId="20626" xr:uid="{00000000-0005-0000-0000-0000D1250000}"/>
    <cellStyle name="20% - Accent4 4 7 2 3" xfId="25058" xr:uid="{00000000-0005-0000-0000-0000D2250000}"/>
    <cellStyle name="20% - Accent4 4 7 2 4" xfId="29775" xr:uid="{00000000-0005-0000-0000-0000D3250000}"/>
    <cellStyle name="20% - Accent4 4 7 2 5" xfId="34488" xr:uid="{00000000-0005-0000-0000-0000D4250000}"/>
    <cellStyle name="20% - Accent4 4 7 3" xfId="18367" xr:uid="{00000000-0005-0000-0000-0000D5250000}"/>
    <cellStyle name="20% - Accent4 4 7 4" xfId="22842" xr:uid="{00000000-0005-0000-0000-0000D6250000}"/>
    <cellStyle name="20% - Accent4 4 7 5" xfId="27559" xr:uid="{00000000-0005-0000-0000-0000D7250000}"/>
    <cellStyle name="20% - Accent4 4 7 6" xfId="32272" xr:uid="{00000000-0005-0000-0000-0000D8250000}"/>
    <cellStyle name="20% - Accent4 4 70" xfId="7180" xr:uid="{00000000-0005-0000-0000-0000D9250000}"/>
    <cellStyle name="20% - Accent4 4 71" xfId="7325" xr:uid="{00000000-0005-0000-0000-0000DA250000}"/>
    <cellStyle name="20% - Accent4 4 72" xfId="7469" xr:uid="{00000000-0005-0000-0000-0000DB250000}"/>
    <cellStyle name="20% - Accent4 4 73" xfId="7641" xr:uid="{00000000-0005-0000-0000-0000DC250000}"/>
    <cellStyle name="20% - Accent4 4 74" xfId="7813" xr:uid="{00000000-0005-0000-0000-0000DD250000}"/>
    <cellStyle name="20% - Accent4 4 75" xfId="7985" xr:uid="{00000000-0005-0000-0000-0000DE250000}"/>
    <cellStyle name="20% - Accent4 4 76" xfId="8157" xr:uid="{00000000-0005-0000-0000-0000DF250000}"/>
    <cellStyle name="20% - Accent4 4 77" xfId="8329" xr:uid="{00000000-0005-0000-0000-0000E0250000}"/>
    <cellStyle name="20% - Accent4 4 78" xfId="8571" xr:uid="{00000000-0005-0000-0000-0000E1250000}"/>
    <cellStyle name="20% - Accent4 4 8" xfId="944" xr:uid="{00000000-0005-0000-0000-0000E2250000}"/>
    <cellStyle name="20% - Accent4 4 8 2" xfId="26235" xr:uid="{00000000-0005-0000-0000-0000E3250000}"/>
    <cellStyle name="20% - Accent4 4 8 3" xfId="30949" xr:uid="{00000000-0005-0000-0000-0000E4250000}"/>
    <cellStyle name="20% - Accent4 4 8 4" xfId="35662" xr:uid="{00000000-0005-0000-0000-0000E5250000}"/>
    <cellStyle name="20% - Accent4 4 9" xfId="1016" xr:uid="{00000000-0005-0000-0000-0000E6250000}"/>
    <cellStyle name="20% - Accent4 4 9 2" xfId="35929" xr:uid="{00000000-0005-0000-0000-0000E7250000}"/>
    <cellStyle name="20% - Accent4 5" xfId="225" xr:uid="{00000000-0005-0000-0000-0000E8250000}"/>
    <cellStyle name="20% - Accent4 5 10" xfId="1174" xr:uid="{00000000-0005-0000-0000-0000E9250000}"/>
    <cellStyle name="20% - Accent4 5 10 2" xfId="36238" xr:uid="{00000000-0005-0000-0000-0000EA250000}"/>
    <cellStyle name="20% - Accent4 5 11" xfId="1246" xr:uid="{00000000-0005-0000-0000-0000EB250000}"/>
    <cellStyle name="20% - Accent4 5 12" xfId="1318" xr:uid="{00000000-0005-0000-0000-0000EC250000}"/>
    <cellStyle name="20% - Accent4 5 13" xfId="1390" xr:uid="{00000000-0005-0000-0000-0000ED250000}"/>
    <cellStyle name="20% - Accent4 5 14" xfId="1465" xr:uid="{00000000-0005-0000-0000-0000EE250000}"/>
    <cellStyle name="20% - Accent4 5 15" xfId="1539" xr:uid="{00000000-0005-0000-0000-0000EF250000}"/>
    <cellStyle name="20% - Accent4 5 16" xfId="1614" xr:uid="{00000000-0005-0000-0000-0000F0250000}"/>
    <cellStyle name="20% - Accent4 5 17" xfId="1688" xr:uid="{00000000-0005-0000-0000-0000F1250000}"/>
    <cellStyle name="20% - Accent4 5 18" xfId="1762" xr:uid="{00000000-0005-0000-0000-0000F2250000}"/>
    <cellStyle name="20% - Accent4 5 19" xfId="1836" xr:uid="{00000000-0005-0000-0000-0000F3250000}"/>
    <cellStyle name="20% - Accent4 5 2" xfId="598" xr:uid="{00000000-0005-0000-0000-0000F4250000}"/>
    <cellStyle name="20% - Accent4 5 2 2" xfId="8904" xr:uid="{00000000-0005-0000-0000-0000F5250000}"/>
    <cellStyle name="20% - Accent4 5 20" xfId="1911" xr:uid="{00000000-0005-0000-0000-0000F6250000}"/>
    <cellStyle name="20% - Accent4 5 21" xfId="1985" xr:uid="{00000000-0005-0000-0000-0000F7250000}"/>
    <cellStyle name="20% - Accent4 5 22" xfId="2059" xr:uid="{00000000-0005-0000-0000-0000F8250000}"/>
    <cellStyle name="20% - Accent4 5 23" xfId="2133" xr:uid="{00000000-0005-0000-0000-0000F9250000}"/>
    <cellStyle name="20% - Accent4 5 24" xfId="2207" xr:uid="{00000000-0005-0000-0000-0000FA250000}"/>
    <cellStyle name="20% - Accent4 5 25" xfId="2281" xr:uid="{00000000-0005-0000-0000-0000FB250000}"/>
    <cellStyle name="20% - Accent4 5 26" xfId="2355" xr:uid="{00000000-0005-0000-0000-0000FC250000}"/>
    <cellStyle name="20% - Accent4 5 27" xfId="2429" xr:uid="{00000000-0005-0000-0000-0000FD250000}"/>
    <cellStyle name="20% - Accent4 5 28" xfId="2503" xr:uid="{00000000-0005-0000-0000-0000FE250000}"/>
    <cellStyle name="20% - Accent4 5 29" xfId="2577" xr:uid="{00000000-0005-0000-0000-0000FF250000}"/>
    <cellStyle name="20% - Accent4 5 3" xfId="670" xr:uid="{00000000-0005-0000-0000-000000260000}"/>
    <cellStyle name="20% - Accent4 5 3 2" xfId="10199" xr:uid="{00000000-0005-0000-0000-000001260000}"/>
    <cellStyle name="20% - Accent4 5 30" xfId="2665" xr:uid="{00000000-0005-0000-0000-000002260000}"/>
    <cellStyle name="20% - Accent4 5 31" xfId="2753" xr:uid="{00000000-0005-0000-0000-000003260000}"/>
    <cellStyle name="20% - Accent4 5 32" xfId="2841" xr:uid="{00000000-0005-0000-0000-000004260000}"/>
    <cellStyle name="20% - Accent4 5 33" xfId="2929" xr:uid="{00000000-0005-0000-0000-000005260000}"/>
    <cellStyle name="20% - Accent4 5 34" xfId="3017" xr:uid="{00000000-0005-0000-0000-000006260000}"/>
    <cellStyle name="20% - Accent4 5 35" xfId="3105" xr:uid="{00000000-0005-0000-0000-000007260000}"/>
    <cellStyle name="20% - Accent4 5 36" xfId="3193" xr:uid="{00000000-0005-0000-0000-000008260000}"/>
    <cellStyle name="20% - Accent4 5 37" xfId="3281" xr:uid="{00000000-0005-0000-0000-000009260000}"/>
    <cellStyle name="20% - Accent4 5 38" xfId="3369" xr:uid="{00000000-0005-0000-0000-00000A260000}"/>
    <cellStyle name="20% - Accent4 5 39" xfId="3457" xr:uid="{00000000-0005-0000-0000-00000B260000}"/>
    <cellStyle name="20% - Accent4 5 4" xfId="742" xr:uid="{00000000-0005-0000-0000-00000C260000}"/>
    <cellStyle name="20% - Accent4 5 4 10" xfId="12424" xr:uid="{00000000-0005-0000-0000-00000D260000}"/>
    <cellStyle name="20% - Accent4 5 4 11" xfId="12706" xr:uid="{00000000-0005-0000-0000-00000E260000}"/>
    <cellStyle name="20% - Accent4 5 4 12" xfId="13329" xr:uid="{00000000-0005-0000-0000-00000F260000}"/>
    <cellStyle name="20% - Accent4 5 4 13" xfId="13936" xr:uid="{00000000-0005-0000-0000-000010260000}"/>
    <cellStyle name="20% - Accent4 5 4 14" xfId="14542" xr:uid="{00000000-0005-0000-0000-000011260000}"/>
    <cellStyle name="20% - Accent4 5 4 15" xfId="15148" xr:uid="{00000000-0005-0000-0000-000012260000}"/>
    <cellStyle name="20% - Accent4 5 4 16" xfId="17396" xr:uid="{00000000-0005-0000-0000-000013260000}"/>
    <cellStyle name="20% - Accent4 5 4 17" xfId="21871" xr:uid="{00000000-0005-0000-0000-000014260000}"/>
    <cellStyle name="20% - Accent4 5 4 18" xfId="26588" xr:uid="{00000000-0005-0000-0000-000015260000}"/>
    <cellStyle name="20% - Accent4 5 4 19" xfId="31301" xr:uid="{00000000-0005-0000-0000-000016260000}"/>
    <cellStyle name="20% - Accent4 5 4 2" xfId="10091" xr:uid="{00000000-0005-0000-0000-000017260000}"/>
    <cellStyle name="20% - Accent4 5 4 2 10" xfId="31597" xr:uid="{00000000-0005-0000-0000-000018260000}"/>
    <cellStyle name="20% - Accent4 5 4 2 2" xfId="13044" xr:uid="{00000000-0005-0000-0000-000019260000}"/>
    <cellStyle name="20% - Accent4 5 4 2 2 2" xfId="16635" xr:uid="{00000000-0005-0000-0000-00001A260000}"/>
    <cellStyle name="20% - Accent4 5 4 2 2 2 2" xfId="21097" xr:uid="{00000000-0005-0000-0000-00001B260000}"/>
    <cellStyle name="20% - Accent4 5 4 2 2 2 3" xfId="25529" xr:uid="{00000000-0005-0000-0000-00001C260000}"/>
    <cellStyle name="20% - Accent4 5 4 2 2 2 4" xfId="30246" xr:uid="{00000000-0005-0000-0000-00001D260000}"/>
    <cellStyle name="20% - Accent4 5 4 2 2 2 5" xfId="34959" xr:uid="{00000000-0005-0000-0000-00001E260000}"/>
    <cellStyle name="20% - Accent4 5 4 2 2 3" xfId="18838" xr:uid="{00000000-0005-0000-0000-00001F260000}"/>
    <cellStyle name="20% - Accent4 5 4 2 2 4" xfId="23313" xr:uid="{00000000-0005-0000-0000-000020260000}"/>
    <cellStyle name="20% - Accent4 5 4 2 2 5" xfId="28030" xr:uid="{00000000-0005-0000-0000-000021260000}"/>
    <cellStyle name="20% - Accent4 5 4 2 2 6" xfId="32743" xr:uid="{00000000-0005-0000-0000-000022260000}"/>
    <cellStyle name="20% - Accent4 5 4 2 3" xfId="13626" xr:uid="{00000000-0005-0000-0000-000023260000}"/>
    <cellStyle name="20% - Accent4 5 4 2 3 2" xfId="19951" xr:uid="{00000000-0005-0000-0000-000024260000}"/>
    <cellStyle name="20% - Accent4 5 4 2 3 3" xfId="24383" xr:uid="{00000000-0005-0000-0000-000025260000}"/>
    <cellStyle name="20% - Accent4 5 4 2 3 4" xfId="29100" xr:uid="{00000000-0005-0000-0000-000026260000}"/>
    <cellStyle name="20% - Accent4 5 4 2 3 5" xfId="33813" xr:uid="{00000000-0005-0000-0000-000027260000}"/>
    <cellStyle name="20% - Accent4 5 4 2 4" xfId="14232" xr:uid="{00000000-0005-0000-0000-000028260000}"/>
    <cellStyle name="20% - Accent4 5 4 2 5" xfId="14838" xr:uid="{00000000-0005-0000-0000-000029260000}"/>
    <cellStyle name="20% - Accent4 5 4 2 6" xfId="15444" xr:uid="{00000000-0005-0000-0000-00002A260000}"/>
    <cellStyle name="20% - Accent4 5 4 2 7" xfId="17692" xr:uid="{00000000-0005-0000-0000-00002B260000}"/>
    <cellStyle name="20% - Accent4 5 4 2 8" xfId="22167" xr:uid="{00000000-0005-0000-0000-00002C260000}"/>
    <cellStyle name="20% - Accent4 5 4 2 9" xfId="26884" xr:uid="{00000000-0005-0000-0000-00002D260000}"/>
    <cellStyle name="20% - Accent4 5 4 3" xfId="10595" xr:uid="{00000000-0005-0000-0000-00002E260000}"/>
    <cellStyle name="20% - Accent4 5 4 3 2" xfId="16417" xr:uid="{00000000-0005-0000-0000-00002F260000}"/>
    <cellStyle name="20% - Accent4 5 4 3 2 2" xfId="20879" xr:uid="{00000000-0005-0000-0000-000030260000}"/>
    <cellStyle name="20% - Accent4 5 4 3 2 3" xfId="25311" xr:uid="{00000000-0005-0000-0000-000031260000}"/>
    <cellStyle name="20% - Accent4 5 4 3 2 4" xfId="30028" xr:uid="{00000000-0005-0000-0000-000032260000}"/>
    <cellStyle name="20% - Accent4 5 4 3 2 5" xfId="34741" xr:uid="{00000000-0005-0000-0000-000033260000}"/>
    <cellStyle name="20% - Accent4 5 4 3 3" xfId="18620" xr:uid="{00000000-0005-0000-0000-000034260000}"/>
    <cellStyle name="20% - Accent4 5 4 3 4" xfId="23095" xr:uid="{00000000-0005-0000-0000-000035260000}"/>
    <cellStyle name="20% - Accent4 5 4 3 5" xfId="27812" xr:uid="{00000000-0005-0000-0000-000036260000}"/>
    <cellStyle name="20% - Accent4 5 4 3 6" xfId="32525" xr:uid="{00000000-0005-0000-0000-000037260000}"/>
    <cellStyle name="20% - Accent4 5 4 4" xfId="10853" xr:uid="{00000000-0005-0000-0000-000038260000}"/>
    <cellStyle name="20% - Accent4 5 4 4 2" xfId="19655" xr:uid="{00000000-0005-0000-0000-000039260000}"/>
    <cellStyle name="20% - Accent4 5 4 4 3" xfId="24087" xr:uid="{00000000-0005-0000-0000-00003A260000}"/>
    <cellStyle name="20% - Accent4 5 4 4 4" xfId="28804" xr:uid="{00000000-0005-0000-0000-00003B260000}"/>
    <cellStyle name="20% - Accent4 5 4 4 5" xfId="33517" xr:uid="{00000000-0005-0000-0000-00003C260000}"/>
    <cellStyle name="20% - Accent4 5 4 5" xfId="11107" xr:uid="{00000000-0005-0000-0000-00003D260000}"/>
    <cellStyle name="20% - Accent4 5 4 6" xfId="11361" xr:uid="{00000000-0005-0000-0000-00003E260000}"/>
    <cellStyle name="20% - Accent4 5 4 7" xfId="11621" xr:uid="{00000000-0005-0000-0000-00003F260000}"/>
    <cellStyle name="20% - Accent4 5 4 8" xfId="11882" xr:uid="{00000000-0005-0000-0000-000040260000}"/>
    <cellStyle name="20% - Accent4 5 4 9" xfId="12153" xr:uid="{00000000-0005-0000-0000-000041260000}"/>
    <cellStyle name="20% - Accent4 5 40" xfId="3545" xr:uid="{00000000-0005-0000-0000-000042260000}"/>
    <cellStyle name="20% - Accent4 5 41" xfId="3648" xr:uid="{00000000-0005-0000-0000-000043260000}"/>
    <cellStyle name="20% - Accent4 5 42" xfId="3767" xr:uid="{00000000-0005-0000-0000-000044260000}"/>
    <cellStyle name="20% - Accent4 5 43" xfId="3883" xr:uid="{00000000-0005-0000-0000-000045260000}"/>
    <cellStyle name="20% - Accent4 5 44" xfId="3999" xr:uid="{00000000-0005-0000-0000-000046260000}"/>
    <cellStyle name="20% - Accent4 5 45" xfId="4115" xr:uid="{00000000-0005-0000-0000-000047260000}"/>
    <cellStyle name="20% - Accent4 5 46" xfId="4231" xr:uid="{00000000-0005-0000-0000-000048260000}"/>
    <cellStyle name="20% - Accent4 5 47" xfId="4347" xr:uid="{00000000-0005-0000-0000-000049260000}"/>
    <cellStyle name="20% - Accent4 5 48" xfId="4463" xr:uid="{00000000-0005-0000-0000-00004A260000}"/>
    <cellStyle name="20% - Accent4 5 49" xfId="4579" xr:uid="{00000000-0005-0000-0000-00004B260000}"/>
    <cellStyle name="20% - Accent4 5 5" xfId="814" xr:uid="{00000000-0005-0000-0000-00004C260000}"/>
    <cellStyle name="20% - Accent4 5 5 2" xfId="16874" xr:uid="{00000000-0005-0000-0000-00004D260000}"/>
    <cellStyle name="20% - Accent4 5 5 2 2" xfId="21336" xr:uid="{00000000-0005-0000-0000-00004E260000}"/>
    <cellStyle name="20% - Accent4 5 5 2 2 2" xfId="25768" xr:uid="{00000000-0005-0000-0000-00004F260000}"/>
    <cellStyle name="20% - Accent4 5 5 2 2 3" xfId="30485" xr:uid="{00000000-0005-0000-0000-000050260000}"/>
    <cellStyle name="20% - Accent4 5 5 2 2 4" xfId="35198" xr:uid="{00000000-0005-0000-0000-000051260000}"/>
    <cellStyle name="20% - Accent4 5 5 2 3" xfId="19077" xr:uid="{00000000-0005-0000-0000-000052260000}"/>
    <cellStyle name="20% - Accent4 5 5 2 4" xfId="23552" xr:uid="{00000000-0005-0000-0000-000053260000}"/>
    <cellStyle name="20% - Accent4 5 5 2 5" xfId="28269" xr:uid="{00000000-0005-0000-0000-000054260000}"/>
    <cellStyle name="20% - Accent4 5 5 2 6" xfId="32982" xr:uid="{00000000-0005-0000-0000-000055260000}"/>
    <cellStyle name="20% - Accent4 5 5 3" xfId="15683" xr:uid="{00000000-0005-0000-0000-000056260000}"/>
    <cellStyle name="20% - Accent4 5 5 3 2" xfId="20190" xr:uid="{00000000-0005-0000-0000-000057260000}"/>
    <cellStyle name="20% - Accent4 5 5 3 3" xfId="24622" xr:uid="{00000000-0005-0000-0000-000058260000}"/>
    <cellStyle name="20% - Accent4 5 5 3 4" xfId="29339" xr:uid="{00000000-0005-0000-0000-000059260000}"/>
    <cellStyle name="20% - Accent4 5 5 3 5" xfId="34052" xr:uid="{00000000-0005-0000-0000-00005A260000}"/>
    <cellStyle name="20% - Accent4 5 5 4" xfId="17931" xr:uid="{00000000-0005-0000-0000-00005B260000}"/>
    <cellStyle name="20% - Accent4 5 5 5" xfId="22406" xr:uid="{00000000-0005-0000-0000-00005C260000}"/>
    <cellStyle name="20% - Accent4 5 5 6" xfId="27123" xr:uid="{00000000-0005-0000-0000-00005D260000}"/>
    <cellStyle name="20% - Accent4 5 5 7" xfId="31836" xr:uid="{00000000-0005-0000-0000-00005E260000}"/>
    <cellStyle name="20% - Accent4 5 50" xfId="4709" xr:uid="{00000000-0005-0000-0000-00005F260000}"/>
    <cellStyle name="20% - Accent4 5 51" xfId="4839" xr:uid="{00000000-0005-0000-0000-000060260000}"/>
    <cellStyle name="20% - Accent4 5 52" xfId="4969" xr:uid="{00000000-0005-0000-0000-000061260000}"/>
    <cellStyle name="20% - Accent4 5 53" xfId="5099" xr:uid="{00000000-0005-0000-0000-000062260000}"/>
    <cellStyle name="20% - Accent4 5 54" xfId="5229" xr:uid="{00000000-0005-0000-0000-000063260000}"/>
    <cellStyle name="20% - Accent4 5 55" xfId="5359" xr:uid="{00000000-0005-0000-0000-000064260000}"/>
    <cellStyle name="20% - Accent4 5 56" xfId="5489" xr:uid="{00000000-0005-0000-0000-000065260000}"/>
    <cellStyle name="20% - Accent4 5 57" xfId="5619" xr:uid="{00000000-0005-0000-0000-000066260000}"/>
    <cellStyle name="20% - Accent4 5 58" xfId="5749" xr:uid="{00000000-0005-0000-0000-000067260000}"/>
    <cellStyle name="20% - Accent4 5 59" xfId="5879" xr:uid="{00000000-0005-0000-0000-000068260000}"/>
    <cellStyle name="20% - Accent4 5 6" xfId="886" xr:uid="{00000000-0005-0000-0000-000069260000}"/>
    <cellStyle name="20% - Accent4 5 6 2" xfId="17085" xr:uid="{00000000-0005-0000-0000-00006A260000}"/>
    <cellStyle name="20% - Accent4 5 6 2 2" xfId="21547" xr:uid="{00000000-0005-0000-0000-00006B260000}"/>
    <cellStyle name="20% - Accent4 5 6 2 2 2" xfId="25979" xr:uid="{00000000-0005-0000-0000-00006C260000}"/>
    <cellStyle name="20% - Accent4 5 6 2 2 3" xfId="30696" xr:uid="{00000000-0005-0000-0000-00006D260000}"/>
    <cellStyle name="20% - Accent4 5 6 2 2 4" xfId="35409" xr:uid="{00000000-0005-0000-0000-00006E260000}"/>
    <cellStyle name="20% - Accent4 5 6 2 3" xfId="19288" xr:uid="{00000000-0005-0000-0000-00006F260000}"/>
    <cellStyle name="20% - Accent4 5 6 2 4" xfId="23763" xr:uid="{00000000-0005-0000-0000-000070260000}"/>
    <cellStyle name="20% - Accent4 5 6 2 5" xfId="28480" xr:uid="{00000000-0005-0000-0000-000071260000}"/>
    <cellStyle name="20% - Accent4 5 6 2 6" xfId="33193" xr:uid="{00000000-0005-0000-0000-000072260000}"/>
    <cellStyle name="20% - Accent4 5 6 3" xfId="15895" xr:uid="{00000000-0005-0000-0000-000073260000}"/>
    <cellStyle name="20% - Accent4 5 6 3 2" xfId="20401" xr:uid="{00000000-0005-0000-0000-000074260000}"/>
    <cellStyle name="20% - Accent4 5 6 3 3" xfId="24833" xr:uid="{00000000-0005-0000-0000-000075260000}"/>
    <cellStyle name="20% - Accent4 5 6 3 4" xfId="29550" xr:uid="{00000000-0005-0000-0000-000076260000}"/>
    <cellStyle name="20% - Accent4 5 6 3 5" xfId="34263" xr:uid="{00000000-0005-0000-0000-000077260000}"/>
    <cellStyle name="20% - Accent4 5 6 4" xfId="18142" xr:uid="{00000000-0005-0000-0000-000078260000}"/>
    <cellStyle name="20% - Accent4 5 6 5" xfId="22617" xr:uid="{00000000-0005-0000-0000-000079260000}"/>
    <cellStyle name="20% - Accent4 5 6 6" xfId="27334" xr:uid="{00000000-0005-0000-0000-00007A260000}"/>
    <cellStyle name="20% - Accent4 5 6 7" xfId="32047" xr:uid="{00000000-0005-0000-0000-00007B260000}"/>
    <cellStyle name="20% - Accent4 5 60" xfId="6009" xr:uid="{00000000-0005-0000-0000-00007C260000}"/>
    <cellStyle name="20% - Accent4 5 61" xfId="6139" xr:uid="{00000000-0005-0000-0000-00007D260000}"/>
    <cellStyle name="20% - Accent4 5 62" xfId="6269" xr:uid="{00000000-0005-0000-0000-00007E260000}"/>
    <cellStyle name="20% - Accent4 5 63" xfId="6399" xr:uid="{00000000-0005-0000-0000-00007F260000}"/>
    <cellStyle name="20% - Accent4 5 64" xfId="6530" xr:uid="{00000000-0005-0000-0000-000080260000}"/>
    <cellStyle name="20% - Accent4 5 65" xfId="6660" xr:uid="{00000000-0005-0000-0000-000081260000}"/>
    <cellStyle name="20% - Accent4 5 66" xfId="6790" xr:uid="{00000000-0005-0000-0000-000082260000}"/>
    <cellStyle name="20% - Accent4 5 67" xfId="6920" xr:uid="{00000000-0005-0000-0000-000083260000}"/>
    <cellStyle name="20% - Accent4 5 68" xfId="7050" xr:uid="{00000000-0005-0000-0000-000084260000}"/>
    <cellStyle name="20% - Accent4 5 69" xfId="7194" xr:uid="{00000000-0005-0000-0000-000085260000}"/>
    <cellStyle name="20% - Accent4 5 7" xfId="958" xr:uid="{00000000-0005-0000-0000-000086260000}"/>
    <cellStyle name="20% - Accent4 5 7 2" xfId="16137" xr:uid="{00000000-0005-0000-0000-000087260000}"/>
    <cellStyle name="20% - Accent4 5 7 2 2" xfId="20640" xr:uid="{00000000-0005-0000-0000-000088260000}"/>
    <cellStyle name="20% - Accent4 5 7 2 3" xfId="25072" xr:uid="{00000000-0005-0000-0000-000089260000}"/>
    <cellStyle name="20% - Accent4 5 7 2 4" xfId="29789" xr:uid="{00000000-0005-0000-0000-00008A260000}"/>
    <cellStyle name="20% - Accent4 5 7 2 5" xfId="34502" xr:uid="{00000000-0005-0000-0000-00008B260000}"/>
    <cellStyle name="20% - Accent4 5 7 3" xfId="18381" xr:uid="{00000000-0005-0000-0000-00008C260000}"/>
    <cellStyle name="20% - Accent4 5 7 4" xfId="22856" xr:uid="{00000000-0005-0000-0000-00008D260000}"/>
    <cellStyle name="20% - Accent4 5 7 5" xfId="27573" xr:uid="{00000000-0005-0000-0000-00008E260000}"/>
    <cellStyle name="20% - Accent4 5 7 6" xfId="32286" xr:uid="{00000000-0005-0000-0000-00008F260000}"/>
    <cellStyle name="20% - Accent4 5 70" xfId="7339" xr:uid="{00000000-0005-0000-0000-000090260000}"/>
    <cellStyle name="20% - Accent4 5 71" xfId="7483" xr:uid="{00000000-0005-0000-0000-000091260000}"/>
    <cellStyle name="20% - Accent4 5 72" xfId="7655" xr:uid="{00000000-0005-0000-0000-000092260000}"/>
    <cellStyle name="20% - Accent4 5 73" xfId="7827" xr:uid="{00000000-0005-0000-0000-000093260000}"/>
    <cellStyle name="20% - Accent4 5 74" xfId="7999" xr:uid="{00000000-0005-0000-0000-000094260000}"/>
    <cellStyle name="20% - Accent4 5 75" xfId="8171" xr:uid="{00000000-0005-0000-0000-000095260000}"/>
    <cellStyle name="20% - Accent4 5 76" xfId="8343" xr:uid="{00000000-0005-0000-0000-000096260000}"/>
    <cellStyle name="20% - Accent4 5 77" xfId="8585" xr:uid="{00000000-0005-0000-0000-000097260000}"/>
    <cellStyle name="20% - Accent4 5 8" xfId="1030" xr:uid="{00000000-0005-0000-0000-000098260000}"/>
    <cellStyle name="20% - Accent4 5 8 2" xfId="26249" xr:uid="{00000000-0005-0000-0000-000099260000}"/>
    <cellStyle name="20% - Accent4 5 8 3" xfId="30963" xr:uid="{00000000-0005-0000-0000-00009A260000}"/>
    <cellStyle name="20% - Accent4 5 8 4" xfId="35676" xr:uid="{00000000-0005-0000-0000-00009B260000}"/>
    <cellStyle name="20% - Accent4 5 9" xfId="1102" xr:uid="{00000000-0005-0000-0000-00009C260000}"/>
    <cellStyle name="20% - Accent4 5 9 2" xfId="35943" xr:uid="{00000000-0005-0000-0000-00009D260000}"/>
    <cellStyle name="20% - Accent4 6" xfId="239" xr:uid="{00000000-0005-0000-0000-00009E260000}"/>
    <cellStyle name="20% - Accent4 6 10" xfId="1188" xr:uid="{00000000-0005-0000-0000-00009F260000}"/>
    <cellStyle name="20% - Accent4 6 10 2" xfId="36252" xr:uid="{00000000-0005-0000-0000-0000A0260000}"/>
    <cellStyle name="20% - Accent4 6 11" xfId="1260" xr:uid="{00000000-0005-0000-0000-0000A1260000}"/>
    <cellStyle name="20% - Accent4 6 12" xfId="1332" xr:uid="{00000000-0005-0000-0000-0000A2260000}"/>
    <cellStyle name="20% - Accent4 6 13" xfId="1404" xr:uid="{00000000-0005-0000-0000-0000A3260000}"/>
    <cellStyle name="20% - Accent4 6 14" xfId="1479" xr:uid="{00000000-0005-0000-0000-0000A4260000}"/>
    <cellStyle name="20% - Accent4 6 15" xfId="1553" xr:uid="{00000000-0005-0000-0000-0000A5260000}"/>
    <cellStyle name="20% - Accent4 6 16" xfId="1628" xr:uid="{00000000-0005-0000-0000-0000A6260000}"/>
    <cellStyle name="20% - Accent4 6 17" xfId="1702" xr:uid="{00000000-0005-0000-0000-0000A7260000}"/>
    <cellStyle name="20% - Accent4 6 18" xfId="1776" xr:uid="{00000000-0005-0000-0000-0000A8260000}"/>
    <cellStyle name="20% - Accent4 6 19" xfId="1850" xr:uid="{00000000-0005-0000-0000-0000A9260000}"/>
    <cellStyle name="20% - Accent4 6 2" xfId="612" xr:uid="{00000000-0005-0000-0000-0000AA260000}"/>
    <cellStyle name="20% - Accent4 6 2 2" xfId="8918" xr:uid="{00000000-0005-0000-0000-0000AB260000}"/>
    <cellStyle name="20% - Accent4 6 20" xfId="1925" xr:uid="{00000000-0005-0000-0000-0000AC260000}"/>
    <cellStyle name="20% - Accent4 6 21" xfId="1999" xr:uid="{00000000-0005-0000-0000-0000AD260000}"/>
    <cellStyle name="20% - Accent4 6 22" xfId="2073" xr:uid="{00000000-0005-0000-0000-0000AE260000}"/>
    <cellStyle name="20% - Accent4 6 23" xfId="2147" xr:uid="{00000000-0005-0000-0000-0000AF260000}"/>
    <cellStyle name="20% - Accent4 6 24" xfId="2221" xr:uid="{00000000-0005-0000-0000-0000B0260000}"/>
    <cellStyle name="20% - Accent4 6 25" xfId="2295" xr:uid="{00000000-0005-0000-0000-0000B1260000}"/>
    <cellStyle name="20% - Accent4 6 26" xfId="2369" xr:uid="{00000000-0005-0000-0000-0000B2260000}"/>
    <cellStyle name="20% - Accent4 6 27" xfId="2443" xr:uid="{00000000-0005-0000-0000-0000B3260000}"/>
    <cellStyle name="20% - Accent4 6 28" xfId="2517" xr:uid="{00000000-0005-0000-0000-0000B4260000}"/>
    <cellStyle name="20% - Accent4 6 29" xfId="2591" xr:uid="{00000000-0005-0000-0000-0000B5260000}"/>
    <cellStyle name="20% - Accent4 6 3" xfId="684" xr:uid="{00000000-0005-0000-0000-0000B6260000}"/>
    <cellStyle name="20% - Accent4 6 3 2" xfId="10213" xr:uid="{00000000-0005-0000-0000-0000B7260000}"/>
    <cellStyle name="20% - Accent4 6 30" xfId="2679" xr:uid="{00000000-0005-0000-0000-0000B8260000}"/>
    <cellStyle name="20% - Accent4 6 31" xfId="2767" xr:uid="{00000000-0005-0000-0000-0000B9260000}"/>
    <cellStyle name="20% - Accent4 6 32" xfId="2855" xr:uid="{00000000-0005-0000-0000-0000BA260000}"/>
    <cellStyle name="20% - Accent4 6 33" xfId="2943" xr:uid="{00000000-0005-0000-0000-0000BB260000}"/>
    <cellStyle name="20% - Accent4 6 34" xfId="3031" xr:uid="{00000000-0005-0000-0000-0000BC260000}"/>
    <cellStyle name="20% - Accent4 6 35" xfId="3119" xr:uid="{00000000-0005-0000-0000-0000BD260000}"/>
    <cellStyle name="20% - Accent4 6 36" xfId="3207" xr:uid="{00000000-0005-0000-0000-0000BE260000}"/>
    <cellStyle name="20% - Accent4 6 37" xfId="3295" xr:uid="{00000000-0005-0000-0000-0000BF260000}"/>
    <cellStyle name="20% - Accent4 6 38" xfId="3383" xr:uid="{00000000-0005-0000-0000-0000C0260000}"/>
    <cellStyle name="20% - Accent4 6 39" xfId="3471" xr:uid="{00000000-0005-0000-0000-0000C1260000}"/>
    <cellStyle name="20% - Accent4 6 4" xfId="756" xr:uid="{00000000-0005-0000-0000-0000C2260000}"/>
    <cellStyle name="20% - Accent4 6 4 10" xfId="12438" xr:uid="{00000000-0005-0000-0000-0000C3260000}"/>
    <cellStyle name="20% - Accent4 6 4 11" xfId="12720" xr:uid="{00000000-0005-0000-0000-0000C4260000}"/>
    <cellStyle name="20% - Accent4 6 4 12" xfId="13343" xr:uid="{00000000-0005-0000-0000-0000C5260000}"/>
    <cellStyle name="20% - Accent4 6 4 13" xfId="13950" xr:uid="{00000000-0005-0000-0000-0000C6260000}"/>
    <cellStyle name="20% - Accent4 6 4 14" xfId="14556" xr:uid="{00000000-0005-0000-0000-0000C7260000}"/>
    <cellStyle name="20% - Accent4 6 4 15" xfId="15162" xr:uid="{00000000-0005-0000-0000-0000C8260000}"/>
    <cellStyle name="20% - Accent4 6 4 16" xfId="17410" xr:uid="{00000000-0005-0000-0000-0000C9260000}"/>
    <cellStyle name="20% - Accent4 6 4 17" xfId="21885" xr:uid="{00000000-0005-0000-0000-0000CA260000}"/>
    <cellStyle name="20% - Accent4 6 4 18" xfId="26602" xr:uid="{00000000-0005-0000-0000-0000CB260000}"/>
    <cellStyle name="20% - Accent4 6 4 19" xfId="31315" xr:uid="{00000000-0005-0000-0000-0000CC260000}"/>
    <cellStyle name="20% - Accent4 6 4 2" xfId="10128" xr:uid="{00000000-0005-0000-0000-0000CD260000}"/>
    <cellStyle name="20% - Accent4 6 4 2 10" xfId="31611" xr:uid="{00000000-0005-0000-0000-0000CE260000}"/>
    <cellStyle name="20% - Accent4 6 4 2 2" xfId="13058" xr:uid="{00000000-0005-0000-0000-0000CF260000}"/>
    <cellStyle name="20% - Accent4 6 4 2 2 2" xfId="16649" xr:uid="{00000000-0005-0000-0000-0000D0260000}"/>
    <cellStyle name="20% - Accent4 6 4 2 2 2 2" xfId="21111" xr:uid="{00000000-0005-0000-0000-0000D1260000}"/>
    <cellStyle name="20% - Accent4 6 4 2 2 2 3" xfId="25543" xr:uid="{00000000-0005-0000-0000-0000D2260000}"/>
    <cellStyle name="20% - Accent4 6 4 2 2 2 4" xfId="30260" xr:uid="{00000000-0005-0000-0000-0000D3260000}"/>
    <cellStyle name="20% - Accent4 6 4 2 2 2 5" xfId="34973" xr:uid="{00000000-0005-0000-0000-0000D4260000}"/>
    <cellStyle name="20% - Accent4 6 4 2 2 3" xfId="18852" xr:uid="{00000000-0005-0000-0000-0000D5260000}"/>
    <cellStyle name="20% - Accent4 6 4 2 2 4" xfId="23327" xr:uid="{00000000-0005-0000-0000-0000D6260000}"/>
    <cellStyle name="20% - Accent4 6 4 2 2 5" xfId="28044" xr:uid="{00000000-0005-0000-0000-0000D7260000}"/>
    <cellStyle name="20% - Accent4 6 4 2 2 6" xfId="32757" xr:uid="{00000000-0005-0000-0000-0000D8260000}"/>
    <cellStyle name="20% - Accent4 6 4 2 3" xfId="13640" xr:uid="{00000000-0005-0000-0000-0000D9260000}"/>
    <cellStyle name="20% - Accent4 6 4 2 3 2" xfId="19965" xr:uid="{00000000-0005-0000-0000-0000DA260000}"/>
    <cellStyle name="20% - Accent4 6 4 2 3 3" xfId="24397" xr:uid="{00000000-0005-0000-0000-0000DB260000}"/>
    <cellStyle name="20% - Accent4 6 4 2 3 4" xfId="29114" xr:uid="{00000000-0005-0000-0000-0000DC260000}"/>
    <cellStyle name="20% - Accent4 6 4 2 3 5" xfId="33827" xr:uid="{00000000-0005-0000-0000-0000DD260000}"/>
    <cellStyle name="20% - Accent4 6 4 2 4" xfId="14246" xr:uid="{00000000-0005-0000-0000-0000DE260000}"/>
    <cellStyle name="20% - Accent4 6 4 2 5" xfId="14852" xr:uid="{00000000-0005-0000-0000-0000DF260000}"/>
    <cellStyle name="20% - Accent4 6 4 2 6" xfId="15458" xr:uid="{00000000-0005-0000-0000-0000E0260000}"/>
    <cellStyle name="20% - Accent4 6 4 2 7" xfId="17706" xr:uid="{00000000-0005-0000-0000-0000E1260000}"/>
    <cellStyle name="20% - Accent4 6 4 2 8" xfId="22181" xr:uid="{00000000-0005-0000-0000-0000E2260000}"/>
    <cellStyle name="20% - Accent4 6 4 2 9" xfId="26898" xr:uid="{00000000-0005-0000-0000-0000E3260000}"/>
    <cellStyle name="20% - Accent4 6 4 3" xfId="10609" xr:uid="{00000000-0005-0000-0000-0000E4260000}"/>
    <cellStyle name="20% - Accent4 6 4 3 2" xfId="16431" xr:uid="{00000000-0005-0000-0000-0000E5260000}"/>
    <cellStyle name="20% - Accent4 6 4 3 2 2" xfId="20893" xr:uid="{00000000-0005-0000-0000-0000E6260000}"/>
    <cellStyle name="20% - Accent4 6 4 3 2 3" xfId="25325" xr:uid="{00000000-0005-0000-0000-0000E7260000}"/>
    <cellStyle name="20% - Accent4 6 4 3 2 4" xfId="30042" xr:uid="{00000000-0005-0000-0000-0000E8260000}"/>
    <cellStyle name="20% - Accent4 6 4 3 2 5" xfId="34755" xr:uid="{00000000-0005-0000-0000-0000E9260000}"/>
    <cellStyle name="20% - Accent4 6 4 3 3" xfId="18634" xr:uid="{00000000-0005-0000-0000-0000EA260000}"/>
    <cellStyle name="20% - Accent4 6 4 3 4" xfId="23109" xr:uid="{00000000-0005-0000-0000-0000EB260000}"/>
    <cellStyle name="20% - Accent4 6 4 3 5" xfId="27826" xr:uid="{00000000-0005-0000-0000-0000EC260000}"/>
    <cellStyle name="20% - Accent4 6 4 3 6" xfId="32539" xr:uid="{00000000-0005-0000-0000-0000ED260000}"/>
    <cellStyle name="20% - Accent4 6 4 4" xfId="10867" xr:uid="{00000000-0005-0000-0000-0000EE260000}"/>
    <cellStyle name="20% - Accent4 6 4 4 2" xfId="19669" xr:uid="{00000000-0005-0000-0000-0000EF260000}"/>
    <cellStyle name="20% - Accent4 6 4 4 3" xfId="24101" xr:uid="{00000000-0005-0000-0000-0000F0260000}"/>
    <cellStyle name="20% - Accent4 6 4 4 4" xfId="28818" xr:uid="{00000000-0005-0000-0000-0000F1260000}"/>
    <cellStyle name="20% - Accent4 6 4 4 5" xfId="33531" xr:uid="{00000000-0005-0000-0000-0000F2260000}"/>
    <cellStyle name="20% - Accent4 6 4 5" xfId="11121" xr:uid="{00000000-0005-0000-0000-0000F3260000}"/>
    <cellStyle name="20% - Accent4 6 4 6" xfId="11375" xr:uid="{00000000-0005-0000-0000-0000F4260000}"/>
    <cellStyle name="20% - Accent4 6 4 7" xfId="11635" xr:uid="{00000000-0005-0000-0000-0000F5260000}"/>
    <cellStyle name="20% - Accent4 6 4 8" xfId="11897" xr:uid="{00000000-0005-0000-0000-0000F6260000}"/>
    <cellStyle name="20% - Accent4 6 4 9" xfId="12167" xr:uid="{00000000-0005-0000-0000-0000F7260000}"/>
    <cellStyle name="20% - Accent4 6 40" xfId="3559" xr:uid="{00000000-0005-0000-0000-0000F8260000}"/>
    <cellStyle name="20% - Accent4 6 41" xfId="3662" xr:uid="{00000000-0005-0000-0000-0000F9260000}"/>
    <cellStyle name="20% - Accent4 6 42" xfId="3781" xr:uid="{00000000-0005-0000-0000-0000FA260000}"/>
    <cellStyle name="20% - Accent4 6 43" xfId="3897" xr:uid="{00000000-0005-0000-0000-0000FB260000}"/>
    <cellStyle name="20% - Accent4 6 44" xfId="4013" xr:uid="{00000000-0005-0000-0000-0000FC260000}"/>
    <cellStyle name="20% - Accent4 6 45" xfId="4129" xr:uid="{00000000-0005-0000-0000-0000FD260000}"/>
    <cellStyle name="20% - Accent4 6 46" xfId="4245" xr:uid="{00000000-0005-0000-0000-0000FE260000}"/>
    <cellStyle name="20% - Accent4 6 47" xfId="4361" xr:uid="{00000000-0005-0000-0000-0000FF260000}"/>
    <cellStyle name="20% - Accent4 6 48" xfId="4477" xr:uid="{00000000-0005-0000-0000-000000270000}"/>
    <cellStyle name="20% - Accent4 6 49" xfId="4593" xr:uid="{00000000-0005-0000-0000-000001270000}"/>
    <cellStyle name="20% - Accent4 6 5" xfId="828" xr:uid="{00000000-0005-0000-0000-000002270000}"/>
    <cellStyle name="20% - Accent4 6 5 2" xfId="16888" xr:uid="{00000000-0005-0000-0000-000003270000}"/>
    <cellStyle name="20% - Accent4 6 5 2 2" xfId="21350" xr:uid="{00000000-0005-0000-0000-000004270000}"/>
    <cellStyle name="20% - Accent4 6 5 2 2 2" xfId="25782" xr:uid="{00000000-0005-0000-0000-000005270000}"/>
    <cellStyle name="20% - Accent4 6 5 2 2 3" xfId="30499" xr:uid="{00000000-0005-0000-0000-000006270000}"/>
    <cellStyle name="20% - Accent4 6 5 2 2 4" xfId="35212" xr:uid="{00000000-0005-0000-0000-000007270000}"/>
    <cellStyle name="20% - Accent4 6 5 2 3" xfId="19091" xr:uid="{00000000-0005-0000-0000-000008270000}"/>
    <cellStyle name="20% - Accent4 6 5 2 4" xfId="23566" xr:uid="{00000000-0005-0000-0000-000009270000}"/>
    <cellStyle name="20% - Accent4 6 5 2 5" xfId="28283" xr:uid="{00000000-0005-0000-0000-00000A270000}"/>
    <cellStyle name="20% - Accent4 6 5 2 6" xfId="32996" xr:uid="{00000000-0005-0000-0000-00000B270000}"/>
    <cellStyle name="20% - Accent4 6 5 3" xfId="15697" xr:uid="{00000000-0005-0000-0000-00000C270000}"/>
    <cellStyle name="20% - Accent4 6 5 3 2" xfId="20204" xr:uid="{00000000-0005-0000-0000-00000D270000}"/>
    <cellStyle name="20% - Accent4 6 5 3 3" xfId="24636" xr:uid="{00000000-0005-0000-0000-00000E270000}"/>
    <cellStyle name="20% - Accent4 6 5 3 4" xfId="29353" xr:uid="{00000000-0005-0000-0000-00000F270000}"/>
    <cellStyle name="20% - Accent4 6 5 3 5" xfId="34066" xr:uid="{00000000-0005-0000-0000-000010270000}"/>
    <cellStyle name="20% - Accent4 6 5 4" xfId="17945" xr:uid="{00000000-0005-0000-0000-000011270000}"/>
    <cellStyle name="20% - Accent4 6 5 5" xfId="22420" xr:uid="{00000000-0005-0000-0000-000012270000}"/>
    <cellStyle name="20% - Accent4 6 5 6" xfId="27137" xr:uid="{00000000-0005-0000-0000-000013270000}"/>
    <cellStyle name="20% - Accent4 6 5 7" xfId="31850" xr:uid="{00000000-0005-0000-0000-000014270000}"/>
    <cellStyle name="20% - Accent4 6 50" xfId="4723" xr:uid="{00000000-0005-0000-0000-000015270000}"/>
    <cellStyle name="20% - Accent4 6 51" xfId="4853" xr:uid="{00000000-0005-0000-0000-000016270000}"/>
    <cellStyle name="20% - Accent4 6 52" xfId="4983" xr:uid="{00000000-0005-0000-0000-000017270000}"/>
    <cellStyle name="20% - Accent4 6 53" xfId="5113" xr:uid="{00000000-0005-0000-0000-000018270000}"/>
    <cellStyle name="20% - Accent4 6 54" xfId="5243" xr:uid="{00000000-0005-0000-0000-000019270000}"/>
    <cellStyle name="20% - Accent4 6 55" xfId="5373" xr:uid="{00000000-0005-0000-0000-00001A270000}"/>
    <cellStyle name="20% - Accent4 6 56" xfId="5503" xr:uid="{00000000-0005-0000-0000-00001B270000}"/>
    <cellStyle name="20% - Accent4 6 57" xfId="5633" xr:uid="{00000000-0005-0000-0000-00001C270000}"/>
    <cellStyle name="20% - Accent4 6 58" xfId="5763" xr:uid="{00000000-0005-0000-0000-00001D270000}"/>
    <cellStyle name="20% - Accent4 6 59" xfId="5893" xr:uid="{00000000-0005-0000-0000-00001E270000}"/>
    <cellStyle name="20% - Accent4 6 6" xfId="900" xr:uid="{00000000-0005-0000-0000-00001F270000}"/>
    <cellStyle name="20% - Accent4 6 6 2" xfId="17100" xr:uid="{00000000-0005-0000-0000-000020270000}"/>
    <cellStyle name="20% - Accent4 6 6 2 2" xfId="21561" xr:uid="{00000000-0005-0000-0000-000021270000}"/>
    <cellStyle name="20% - Accent4 6 6 2 2 2" xfId="25993" xr:uid="{00000000-0005-0000-0000-000022270000}"/>
    <cellStyle name="20% - Accent4 6 6 2 2 3" xfId="30710" xr:uid="{00000000-0005-0000-0000-000023270000}"/>
    <cellStyle name="20% - Accent4 6 6 2 2 4" xfId="35423" xr:uid="{00000000-0005-0000-0000-000024270000}"/>
    <cellStyle name="20% - Accent4 6 6 2 3" xfId="19302" xr:uid="{00000000-0005-0000-0000-000025270000}"/>
    <cellStyle name="20% - Accent4 6 6 2 4" xfId="23777" xr:uid="{00000000-0005-0000-0000-000026270000}"/>
    <cellStyle name="20% - Accent4 6 6 2 5" xfId="28494" xr:uid="{00000000-0005-0000-0000-000027270000}"/>
    <cellStyle name="20% - Accent4 6 6 2 6" xfId="33207" xr:uid="{00000000-0005-0000-0000-000028270000}"/>
    <cellStyle name="20% - Accent4 6 6 3" xfId="15910" xr:uid="{00000000-0005-0000-0000-000029270000}"/>
    <cellStyle name="20% - Accent4 6 6 3 2" xfId="20415" xr:uid="{00000000-0005-0000-0000-00002A270000}"/>
    <cellStyle name="20% - Accent4 6 6 3 3" xfId="24847" xr:uid="{00000000-0005-0000-0000-00002B270000}"/>
    <cellStyle name="20% - Accent4 6 6 3 4" xfId="29564" xr:uid="{00000000-0005-0000-0000-00002C270000}"/>
    <cellStyle name="20% - Accent4 6 6 3 5" xfId="34277" xr:uid="{00000000-0005-0000-0000-00002D270000}"/>
    <cellStyle name="20% - Accent4 6 6 4" xfId="18156" xr:uid="{00000000-0005-0000-0000-00002E270000}"/>
    <cellStyle name="20% - Accent4 6 6 5" xfId="22631" xr:uid="{00000000-0005-0000-0000-00002F270000}"/>
    <cellStyle name="20% - Accent4 6 6 6" xfId="27348" xr:uid="{00000000-0005-0000-0000-000030270000}"/>
    <cellStyle name="20% - Accent4 6 6 7" xfId="32061" xr:uid="{00000000-0005-0000-0000-000031270000}"/>
    <cellStyle name="20% - Accent4 6 60" xfId="6023" xr:uid="{00000000-0005-0000-0000-000032270000}"/>
    <cellStyle name="20% - Accent4 6 61" xfId="6153" xr:uid="{00000000-0005-0000-0000-000033270000}"/>
    <cellStyle name="20% - Accent4 6 62" xfId="6283" xr:uid="{00000000-0005-0000-0000-000034270000}"/>
    <cellStyle name="20% - Accent4 6 63" xfId="6413" xr:uid="{00000000-0005-0000-0000-000035270000}"/>
    <cellStyle name="20% - Accent4 6 64" xfId="6544" xr:uid="{00000000-0005-0000-0000-000036270000}"/>
    <cellStyle name="20% - Accent4 6 65" xfId="6674" xr:uid="{00000000-0005-0000-0000-000037270000}"/>
    <cellStyle name="20% - Accent4 6 66" xfId="6804" xr:uid="{00000000-0005-0000-0000-000038270000}"/>
    <cellStyle name="20% - Accent4 6 67" xfId="6934" xr:uid="{00000000-0005-0000-0000-000039270000}"/>
    <cellStyle name="20% - Accent4 6 68" xfId="7064" xr:uid="{00000000-0005-0000-0000-00003A270000}"/>
    <cellStyle name="20% - Accent4 6 69" xfId="7208" xr:uid="{00000000-0005-0000-0000-00003B270000}"/>
    <cellStyle name="20% - Accent4 6 7" xfId="972" xr:uid="{00000000-0005-0000-0000-00003C270000}"/>
    <cellStyle name="20% - Accent4 6 7 2" xfId="16151" xr:uid="{00000000-0005-0000-0000-00003D270000}"/>
    <cellStyle name="20% - Accent4 6 7 2 2" xfId="20654" xr:uid="{00000000-0005-0000-0000-00003E270000}"/>
    <cellStyle name="20% - Accent4 6 7 2 3" xfId="25086" xr:uid="{00000000-0005-0000-0000-00003F270000}"/>
    <cellStyle name="20% - Accent4 6 7 2 4" xfId="29803" xr:uid="{00000000-0005-0000-0000-000040270000}"/>
    <cellStyle name="20% - Accent4 6 7 2 5" xfId="34516" xr:uid="{00000000-0005-0000-0000-000041270000}"/>
    <cellStyle name="20% - Accent4 6 7 3" xfId="18395" xr:uid="{00000000-0005-0000-0000-000042270000}"/>
    <cellStyle name="20% - Accent4 6 7 4" xfId="22870" xr:uid="{00000000-0005-0000-0000-000043270000}"/>
    <cellStyle name="20% - Accent4 6 7 5" xfId="27587" xr:uid="{00000000-0005-0000-0000-000044270000}"/>
    <cellStyle name="20% - Accent4 6 7 6" xfId="32300" xr:uid="{00000000-0005-0000-0000-000045270000}"/>
    <cellStyle name="20% - Accent4 6 70" xfId="7353" xr:uid="{00000000-0005-0000-0000-000046270000}"/>
    <cellStyle name="20% - Accent4 6 71" xfId="7497" xr:uid="{00000000-0005-0000-0000-000047270000}"/>
    <cellStyle name="20% - Accent4 6 72" xfId="7669" xr:uid="{00000000-0005-0000-0000-000048270000}"/>
    <cellStyle name="20% - Accent4 6 73" xfId="7841" xr:uid="{00000000-0005-0000-0000-000049270000}"/>
    <cellStyle name="20% - Accent4 6 74" xfId="8013" xr:uid="{00000000-0005-0000-0000-00004A270000}"/>
    <cellStyle name="20% - Accent4 6 75" xfId="8185" xr:uid="{00000000-0005-0000-0000-00004B270000}"/>
    <cellStyle name="20% - Accent4 6 76" xfId="8357" xr:uid="{00000000-0005-0000-0000-00004C270000}"/>
    <cellStyle name="20% - Accent4 6 77" xfId="8599" xr:uid="{00000000-0005-0000-0000-00004D270000}"/>
    <cellStyle name="20% - Accent4 6 8" xfId="1044" xr:uid="{00000000-0005-0000-0000-00004E270000}"/>
    <cellStyle name="20% - Accent4 6 8 2" xfId="26264" xr:uid="{00000000-0005-0000-0000-00004F270000}"/>
    <cellStyle name="20% - Accent4 6 8 3" xfId="30977" xr:uid="{00000000-0005-0000-0000-000050270000}"/>
    <cellStyle name="20% - Accent4 6 8 4" xfId="35690" xr:uid="{00000000-0005-0000-0000-000051270000}"/>
    <cellStyle name="20% - Accent4 6 9" xfId="1116" xr:uid="{00000000-0005-0000-0000-000052270000}"/>
    <cellStyle name="20% - Accent4 6 9 2" xfId="35957" xr:uid="{00000000-0005-0000-0000-000053270000}"/>
    <cellStyle name="20% - Accent4 7" xfId="400" xr:uid="{00000000-0005-0000-0000-000054270000}"/>
    <cellStyle name="20% - Accent4 7 2" xfId="442" xr:uid="{00000000-0005-0000-0000-000055270000}"/>
    <cellStyle name="20% - Accent4 7 2 2" xfId="8977" xr:uid="{00000000-0005-0000-0000-000056270000}"/>
    <cellStyle name="20% - Accent4 7 3" xfId="486" xr:uid="{00000000-0005-0000-0000-000057270000}"/>
    <cellStyle name="20% - Accent4 7 3 2" xfId="10244" xr:uid="{00000000-0005-0000-0000-000058270000}"/>
    <cellStyle name="20% - Accent4 7 4" xfId="528" xr:uid="{00000000-0005-0000-0000-000059270000}"/>
    <cellStyle name="20% - Accent4 7 5" xfId="8659" xr:uid="{00000000-0005-0000-0000-00005A270000}"/>
    <cellStyle name="20% - Accent4 8" xfId="414" xr:uid="{00000000-0005-0000-0000-00005B270000}"/>
    <cellStyle name="20% - Accent4 8 2" xfId="456" xr:uid="{00000000-0005-0000-0000-00005C270000}"/>
    <cellStyle name="20% - Accent4 8 2 2" xfId="8991" xr:uid="{00000000-0005-0000-0000-00005D270000}"/>
    <cellStyle name="20% - Accent4 8 3" xfId="500" xr:uid="{00000000-0005-0000-0000-00005E270000}"/>
    <cellStyle name="20% - Accent4 8 4" xfId="542" xr:uid="{00000000-0005-0000-0000-00005F270000}"/>
    <cellStyle name="20% - Accent4 8 5" xfId="8673" xr:uid="{00000000-0005-0000-0000-000060270000}"/>
    <cellStyle name="20% - Accent4 9" xfId="2609" xr:uid="{00000000-0005-0000-0000-000061270000}"/>
    <cellStyle name="20% - Accent4 9 10" xfId="3401" xr:uid="{00000000-0005-0000-0000-000062270000}"/>
    <cellStyle name="20% - Accent4 9 11" xfId="3489" xr:uid="{00000000-0005-0000-0000-000063270000}"/>
    <cellStyle name="20% - Accent4 9 12" xfId="3577" xr:uid="{00000000-0005-0000-0000-000064270000}"/>
    <cellStyle name="20% - Accent4 9 13" xfId="3682" xr:uid="{00000000-0005-0000-0000-000065270000}"/>
    <cellStyle name="20% - Accent4 9 14" xfId="3799" xr:uid="{00000000-0005-0000-0000-000066270000}"/>
    <cellStyle name="20% - Accent4 9 15" xfId="3915" xr:uid="{00000000-0005-0000-0000-000067270000}"/>
    <cellStyle name="20% - Accent4 9 16" xfId="4031" xr:uid="{00000000-0005-0000-0000-000068270000}"/>
    <cellStyle name="20% - Accent4 9 17" xfId="4147" xr:uid="{00000000-0005-0000-0000-000069270000}"/>
    <cellStyle name="20% - Accent4 9 18" xfId="4263" xr:uid="{00000000-0005-0000-0000-00006A270000}"/>
    <cellStyle name="20% - Accent4 9 19" xfId="4379" xr:uid="{00000000-0005-0000-0000-00006B270000}"/>
    <cellStyle name="20% - Accent4 9 2" xfId="2697" xr:uid="{00000000-0005-0000-0000-00006C270000}"/>
    <cellStyle name="20% - Accent4 9 2 2" xfId="9008" xr:uid="{00000000-0005-0000-0000-00006D270000}"/>
    <cellStyle name="20% - Accent4 9 20" xfId="4495" xr:uid="{00000000-0005-0000-0000-00006E270000}"/>
    <cellStyle name="20% - Accent4 9 21" xfId="4611" xr:uid="{00000000-0005-0000-0000-00006F270000}"/>
    <cellStyle name="20% - Accent4 9 22" xfId="4741" xr:uid="{00000000-0005-0000-0000-000070270000}"/>
    <cellStyle name="20% - Accent4 9 23" xfId="4871" xr:uid="{00000000-0005-0000-0000-000071270000}"/>
    <cellStyle name="20% - Accent4 9 24" xfId="5001" xr:uid="{00000000-0005-0000-0000-000072270000}"/>
    <cellStyle name="20% - Accent4 9 25" xfId="5131" xr:uid="{00000000-0005-0000-0000-000073270000}"/>
    <cellStyle name="20% - Accent4 9 26" xfId="5261" xr:uid="{00000000-0005-0000-0000-000074270000}"/>
    <cellStyle name="20% - Accent4 9 27" xfId="5391" xr:uid="{00000000-0005-0000-0000-000075270000}"/>
    <cellStyle name="20% - Accent4 9 28" xfId="5521" xr:uid="{00000000-0005-0000-0000-000076270000}"/>
    <cellStyle name="20% - Accent4 9 29" xfId="5651" xr:uid="{00000000-0005-0000-0000-000077270000}"/>
    <cellStyle name="20% - Accent4 9 3" xfId="2785" xr:uid="{00000000-0005-0000-0000-000078270000}"/>
    <cellStyle name="20% - Accent4 9 3 2" xfId="10262" xr:uid="{00000000-0005-0000-0000-000079270000}"/>
    <cellStyle name="20% - Accent4 9 30" xfId="5781" xr:uid="{00000000-0005-0000-0000-00007A270000}"/>
    <cellStyle name="20% - Accent4 9 31" xfId="5911" xr:uid="{00000000-0005-0000-0000-00007B270000}"/>
    <cellStyle name="20% - Accent4 9 32" xfId="6041" xr:uid="{00000000-0005-0000-0000-00007C270000}"/>
    <cellStyle name="20% - Accent4 9 33" xfId="6171" xr:uid="{00000000-0005-0000-0000-00007D270000}"/>
    <cellStyle name="20% - Accent4 9 34" xfId="6301" xr:uid="{00000000-0005-0000-0000-00007E270000}"/>
    <cellStyle name="20% - Accent4 9 35" xfId="6431" xr:uid="{00000000-0005-0000-0000-00007F270000}"/>
    <cellStyle name="20% - Accent4 9 36" xfId="6562" xr:uid="{00000000-0005-0000-0000-000080270000}"/>
    <cellStyle name="20% - Accent4 9 37" xfId="6692" xr:uid="{00000000-0005-0000-0000-000081270000}"/>
    <cellStyle name="20% - Accent4 9 38" xfId="6822" xr:uid="{00000000-0005-0000-0000-000082270000}"/>
    <cellStyle name="20% - Accent4 9 39" xfId="6952" xr:uid="{00000000-0005-0000-0000-000083270000}"/>
    <cellStyle name="20% - Accent4 9 4" xfId="2873" xr:uid="{00000000-0005-0000-0000-000084270000}"/>
    <cellStyle name="20% - Accent4 9 40" xfId="7082" xr:uid="{00000000-0005-0000-0000-000085270000}"/>
    <cellStyle name="20% - Accent4 9 41" xfId="7226" xr:uid="{00000000-0005-0000-0000-000086270000}"/>
    <cellStyle name="20% - Accent4 9 42" xfId="7371" xr:uid="{00000000-0005-0000-0000-000087270000}"/>
    <cellStyle name="20% - Accent4 9 43" xfId="7515" xr:uid="{00000000-0005-0000-0000-000088270000}"/>
    <cellStyle name="20% - Accent4 9 44" xfId="7687" xr:uid="{00000000-0005-0000-0000-000089270000}"/>
    <cellStyle name="20% - Accent4 9 45" xfId="7859" xr:uid="{00000000-0005-0000-0000-00008A270000}"/>
    <cellStyle name="20% - Accent4 9 46" xfId="8031" xr:uid="{00000000-0005-0000-0000-00008B270000}"/>
    <cellStyle name="20% - Accent4 9 47" xfId="8203" xr:uid="{00000000-0005-0000-0000-00008C270000}"/>
    <cellStyle name="20% - Accent4 9 48" xfId="8375" xr:uid="{00000000-0005-0000-0000-00008D270000}"/>
    <cellStyle name="20% - Accent4 9 49" xfId="8693" xr:uid="{00000000-0005-0000-0000-00008E270000}"/>
    <cellStyle name="20% - Accent4 9 5" xfId="2961" xr:uid="{00000000-0005-0000-0000-00008F270000}"/>
    <cellStyle name="20% - Accent4 9 6" xfId="3049" xr:uid="{00000000-0005-0000-0000-000090270000}"/>
    <cellStyle name="20% - Accent4 9 7" xfId="3137" xr:uid="{00000000-0005-0000-0000-000091270000}"/>
    <cellStyle name="20% - Accent4 9 8" xfId="3225" xr:uid="{00000000-0005-0000-0000-000092270000}"/>
    <cellStyle name="20% - Accent4 9 9" xfId="3313" xr:uid="{00000000-0005-0000-0000-000093270000}"/>
    <cellStyle name="20% - Accent5" xfId="5" builtinId="46" customBuiltin="1"/>
    <cellStyle name="20% - Accent5 10" xfId="3593" xr:uid="{00000000-0005-0000-0000-000095270000}"/>
    <cellStyle name="20% - Accent5 10 10" xfId="4627" xr:uid="{00000000-0005-0000-0000-000096270000}"/>
    <cellStyle name="20% - Accent5 10 11" xfId="4757" xr:uid="{00000000-0005-0000-0000-000097270000}"/>
    <cellStyle name="20% - Accent5 10 12" xfId="4887" xr:uid="{00000000-0005-0000-0000-000098270000}"/>
    <cellStyle name="20% - Accent5 10 13" xfId="5017" xr:uid="{00000000-0005-0000-0000-000099270000}"/>
    <cellStyle name="20% - Accent5 10 14" xfId="5147" xr:uid="{00000000-0005-0000-0000-00009A270000}"/>
    <cellStyle name="20% - Accent5 10 15" xfId="5277" xr:uid="{00000000-0005-0000-0000-00009B270000}"/>
    <cellStyle name="20% - Accent5 10 16" xfId="5407" xr:uid="{00000000-0005-0000-0000-00009C270000}"/>
    <cellStyle name="20% - Accent5 10 17" xfId="5537" xr:uid="{00000000-0005-0000-0000-00009D270000}"/>
    <cellStyle name="20% - Accent5 10 18" xfId="5667" xr:uid="{00000000-0005-0000-0000-00009E270000}"/>
    <cellStyle name="20% - Accent5 10 19" xfId="5797" xr:uid="{00000000-0005-0000-0000-00009F270000}"/>
    <cellStyle name="20% - Accent5 10 2" xfId="3698" xr:uid="{00000000-0005-0000-0000-0000A0270000}"/>
    <cellStyle name="20% - Accent5 10 2 2" xfId="9024" xr:uid="{00000000-0005-0000-0000-0000A1270000}"/>
    <cellStyle name="20% - Accent5 10 20" xfId="5927" xr:uid="{00000000-0005-0000-0000-0000A2270000}"/>
    <cellStyle name="20% - Accent5 10 21" xfId="6057" xr:uid="{00000000-0005-0000-0000-0000A3270000}"/>
    <cellStyle name="20% - Accent5 10 22" xfId="6187" xr:uid="{00000000-0005-0000-0000-0000A4270000}"/>
    <cellStyle name="20% - Accent5 10 23" xfId="6317" xr:uid="{00000000-0005-0000-0000-0000A5270000}"/>
    <cellStyle name="20% - Accent5 10 24" xfId="6447" xr:uid="{00000000-0005-0000-0000-0000A6270000}"/>
    <cellStyle name="20% - Accent5 10 25" xfId="6578" xr:uid="{00000000-0005-0000-0000-0000A7270000}"/>
    <cellStyle name="20% - Accent5 10 26" xfId="6708" xr:uid="{00000000-0005-0000-0000-0000A8270000}"/>
    <cellStyle name="20% - Accent5 10 27" xfId="6838" xr:uid="{00000000-0005-0000-0000-0000A9270000}"/>
    <cellStyle name="20% - Accent5 10 28" xfId="6968" xr:uid="{00000000-0005-0000-0000-0000AA270000}"/>
    <cellStyle name="20% - Accent5 10 29" xfId="7098" xr:uid="{00000000-0005-0000-0000-0000AB270000}"/>
    <cellStyle name="20% - Accent5 10 3" xfId="3815" xr:uid="{00000000-0005-0000-0000-0000AC270000}"/>
    <cellStyle name="20% - Accent5 10 3 2" xfId="10278" xr:uid="{00000000-0005-0000-0000-0000AD270000}"/>
    <cellStyle name="20% - Accent5 10 30" xfId="7242" xr:uid="{00000000-0005-0000-0000-0000AE270000}"/>
    <cellStyle name="20% - Accent5 10 31" xfId="7387" xr:uid="{00000000-0005-0000-0000-0000AF270000}"/>
    <cellStyle name="20% - Accent5 10 32" xfId="7531" xr:uid="{00000000-0005-0000-0000-0000B0270000}"/>
    <cellStyle name="20% - Accent5 10 33" xfId="7703" xr:uid="{00000000-0005-0000-0000-0000B1270000}"/>
    <cellStyle name="20% - Accent5 10 34" xfId="7875" xr:uid="{00000000-0005-0000-0000-0000B2270000}"/>
    <cellStyle name="20% - Accent5 10 35" xfId="8047" xr:uid="{00000000-0005-0000-0000-0000B3270000}"/>
    <cellStyle name="20% - Accent5 10 36" xfId="8219" xr:uid="{00000000-0005-0000-0000-0000B4270000}"/>
    <cellStyle name="20% - Accent5 10 37" xfId="8391" xr:uid="{00000000-0005-0000-0000-0000B5270000}"/>
    <cellStyle name="20% - Accent5 10 38" xfId="8709" xr:uid="{00000000-0005-0000-0000-0000B6270000}"/>
    <cellStyle name="20% - Accent5 10 4" xfId="3931" xr:uid="{00000000-0005-0000-0000-0000B7270000}"/>
    <cellStyle name="20% - Accent5 10 5" xfId="4047" xr:uid="{00000000-0005-0000-0000-0000B8270000}"/>
    <cellStyle name="20% - Accent5 10 6" xfId="4163" xr:uid="{00000000-0005-0000-0000-0000B9270000}"/>
    <cellStyle name="20% - Accent5 10 7" xfId="4279" xr:uid="{00000000-0005-0000-0000-0000BA270000}"/>
    <cellStyle name="20% - Accent5 10 8" xfId="4395" xr:uid="{00000000-0005-0000-0000-0000BB270000}"/>
    <cellStyle name="20% - Accent5 10 9" xfId="4511" xr:uid="{00000000-0005-0000-0000-0000BC270000}"/>
    <cellStyle name="20% - Accent5 11" xfId="3712" xr:uid="{00000000-0005-0000-0000-0000BD270000}"/>
    <cellStyle name="20% - Accent5 11 10" xfId="4771" xr:uid="{00000000-0005-0000-0000-0000BE270000}"/>
    <cellStyle name="20% - Accent5 11 11" xfId="4901" xr:uid="{00000000-0005-0000-0000-0000BF270000}"/>
    <cellStyle name="20% - Accent5 11 12" xfId="5031" xr:uid="{00000000-0005-0000-0000-0000C0270000}"/>
    <cellStyle name="20% - Accent5 11 13" xfId="5161" xr:uid="{00000000-0005-0000-0000-0000C1270000}"/>
    <cellStyle name="20% - Accent5 11 14" xfId="5291" xr:uid="{00000000-0005-0000-0000-0000C2270000}"/>
    <cellStyle name="20% - Accent5 11 15" xfId="5421" xr:uid="{00000000-0005-0000-0000-0000C3270000}"/>
    <cellStyle name="20% - Accent5 11 16" xfId="5551" xr:uid="{00000000-0005-0000-0000-0000C4270000}"/>
    <cellStyle name="20% - Accent5 11 17" xfId="5681" xr:uid="{00000000-0005-0000-0000-0000C5270000}"/>
    <cellStyle name="20% - Accent5 11 18" xfId="5811" xr:uid="{00000000-0005-0000-0000-0000C6270000}"/>
    <cellStyle name="20% - Accent5 11 19" xfId="5941" xr:uid="{00000000-0005-0000-0000-0000C7270000}"/>
    <cellStyle name="20% - Accent5 11 2" xfId="3829" xr:uid="{00000000-0005-0000-0000-0000C8270000}"/>
    <cellStyle name="20% - Accent5 11 2 2" xfId="9038" xr:uid="{00000000-0005-0000-0000-0000C9270000}"/>
    <cellStyle name="20% - Accent5 11 20" xfId="6071" xr:uid="{00000000-0005-0000-0000-0000CA270000}"/>
    <cellStyle name="20% - Accent5 11 21" xfId="6201" xr:uid="{00000000-0005-0000-0000-0000CB270000}"/>
    <cellStyle name="20% - Accent5 11 22" xfId="6331" xr:uid="{00000000-0005-0000-0000-0000CC270000}"/>
    <cellStyle name="20% - Accent5 11 23" xfId="6461" xr:uid="{00000000-0005-0000-0000-0000CD270000}"/>
    <cellStyle name="20% - Accent5 11 24" xfId="6592" xr:uid="{00000000-0005-0000-0000-0000CE270000}"/>
    <cellStyle name="20% - Accent5 11 25" xfId="6722" xr:uid="{00000000-0005-0000-0000-0000CF270000}"/>
    <cellStyle name="20% - Accent5 11 26" xfId="6852" xr:uid="{00000000-0005-0000-0000-0000D0270000}"/>
    <cellStyle name="20% - Accent5 11 27" xfId="6982" xr:uid="{00000000-0005-0000-0000-0000D1270000}"/>
    <cellStyle name="20% - Accent5 11 28" xfId="7112" xr:uid="{00000000-0005-0000-0000-0000D2270000}"/>
    <cellStyle name="20% - Accent5 11 29" xfId="7256" xr:uid="{00000000-0005-0000-0000-0000D3270000}"/>
    <cellStyle name="20% - Accent5 11 3" xfId="3945" xr:uid="{00000000-0005-0000-0000-0000D4270000}"/>
    <cellStyle name="20% - Accent5 11 3 2" xfId="10292" xr:uid="{00000000-0005-0000-0000-0000D5270000}"/>
    <cellStyle name="20% - Accent5 11 30" xfId="7401" xr:uid="{00000000-0005-0000-0000-0000D6270000}"/>
    <cellStyle name="20% - Accent5 11 31" xfId="7545" xr:uid="{00000000-0005-0000-0000-0000D7270000}"/>
    <cellStyle name="20% - Accent5 11 32" xfId="7717" xr:uid="{00000000-0005-0000-0000-0000D8270000}"/>
    <cellStyle name="20% - Accent5 11 33" xfId="7889" xr:uid="{00000000-0005-0000-0000-0000D9270000}"/>
    <cellStyle name="20% - Accent5 11 34" xfId="8061" xr:uid="{00000000-0005-0000-0000-0000DA270000}"/>
    <cellStyle name="20% - Accent5 11 35" xfId="8233" xr:uid="{00000000-0005-0000-0000-0000DB270000}"/>
    <cellStyle name="20% - Accent5 11 36" xfId="8405" xr:uid="{00000000-0005-0000-0000-0000DC270000}"/>
    <cellStyle name="20% - Accent5 11 37" xfId="8723" xr:uid="{00000000-0005-0000-0000-0000DD270000}"/>
    <cellStyle name="20% - Accent5 11 4" xfId="4061" xr:uid="{00000000-0005-0000-0000-0000DE270000}"/>
    <cellStyle name="20% - Accent5 11 5" xfId="4177" xr:uid="{00000000-0005-0000-0000-0000DF270000}"/>
    <cellStyle name="20% - Accent5 11 6" xfId="4293" xr:uid="{00000000-0005-0000-0000-0000E0270000}"/>
    <cellStyle name="20% - Accent5 11 7" xfId="4409" xr:uid="{00000000-0005-0000-0000-0000E1270000}"/>
    <cellStyle name="20% - Accent5 11 8" xfId="4525" xr:uid="{00000000-0005-0000-0000-0000E2270000}"/>
    <cellStyle name="20% - Accent5 11 9" xfId="4641" xr:uid="{00000000-0005-0000-0000-0000E3270000}"/>
    <cellStyle name="20% - Accent5 12" xfId="4655" xr:uid="{00000000-0005-0000-0000-0000E4270000}"/>
    <cellStyle name="20% - Accent5 12 10" xfId="5825" xr:uid="{00000000-0005-0000-0000-0000E5270000}"/>
    <cellStyle name="20% - Accent5 12 11" xfId="5955" xr:uid="{00000000-0005-0000-0000-0000E6270000}"/>
    <cellStyle name="20% - Accent5 12 12" xfId="6085" xr:uid="{00000000-0005-0000-0000-0000E7270000}"/>
    <cellStyle name="20% - Accent5 12 13" xfId="6215" xr:uid="{00000000-0005-0000-0000-0000E8270000}"/>
    <cellStyle name="20% - Accent5 12 14" xfId="6345" xr:uid="{00000000-0005-0000-0000-0000E9270000}"/>
    <cellStyle name="20% - Accent5 12 15" xfId="6475" xr:uid="{00000000-0005-0000-0000-0000EA270000}"/>
    <cellStyle name="20% - Accent5 12 16" xfId="6606" xr:uid="{00000000-0005-0000-0000-0000EB270000}"/>
    <cellStyle name="20% - Accent5 12 17" xfId="6736" xr:uid="{00000000-0005-0000-0000-0000EC270000}"/>
    <cellStyle name="20% - Accent5 12 18" xfId="6866" xr:uid="{00000000-0005-0000-0000-0000ED270000}"/>
    <cellStyle name="20% - Accent5 12 19" xfId="6996" xr:uid="{00000000-0005-0000-0000-0000EE270000}"/>
    <cellStyle name="20% - Accent5 12 2" xfId="4785" xr:uid="{00000000-0005-0000-0000-0000EF270000}"/>
    <cellStyle name="20% - Accent5 12 2 2" xfId="9052" xr:uid="{00000000-0005-0000-0000-0000F0270000}"/>
    <cellStyle name="20% - Accent5 12 20" xfId="7126" xr:uid="{00000000-0005-0000-0000-0000F1270000}"/>
    <cellStyle name="20% - Accent5 12 21" xfId="7270" xr:uid="{00000000-0005-0000-0000-0000F2270000}"/>
    <cellStyle name="20% - Accent5 12 22" xfId="7415" xr:uid="{00000000-0005-0000-0000-0000F3270000}"/>
    <cellStyle name="20% - Accent5 12 23" xfId="7559" xr:uid="{00000000-0005-0000-0000-0000F4270000}"/>
    <cellStyle name="20% - Accent5 12 24" xfId="7731" xr:uid="{00000000-0005-0000-0000-0000F5270000}"/>
    <cellStyle name="20% - Accent5 12 25" xfId="7903" xr:uid="{00000000-0005-0000-0000-0000F6270000}"/>
    <cellStyle name="20% - Accent5 12 26" xfId="8075" xr:uid="{00000000-0005-0000-0000-0000F7270000}"/>
    <cellStyle name="20% - Accent5 12 27" xfId="8247" xr:uid="{00000000-0005-0000-0000-0000F8270000}"/>
    <cellStyle name="20% - Accent5 12 28" xfId="8419" xr:uid="{00000000-0005-0000-0000-0000F9270000}"/>
    <cellStyle name="20% - Accent5 12 29" xfId="8737" xr:uid="{00000000-0005-0000-0000-0000FA270000}"/>
    <cellStyle name="20% - Accent5 12 3" xfId="4915" xr:uid="{00000000-0005-0000-0000-0000FB270000}"/>
    <cellStyle name="20% - Accent5 12 3 2" xfId="10306" xr:uid="{00000000-0005-0000-0000-0000FC270000}"/>
    <cellStyle name="20% - Accent5 12 4" xfId="5045" xr:uid="{00000000-0005-0000-0000-0000FD270000}"/>
    <cellStyle name="20% - Accent5 12 5" xfId="5175" xr:uid="{00000000-0005-0000-0000-0000FE270000}"/>
    <cellStyle name="20% - Accent5 12 6" xfId="5305" xr:uid="{00000000-0005-0000-0000-0000FF270000}"/>
    <cellStyle name="20% - Accent5 12 7" xfId="5435" xr:uid="{00000000-0005-0000-0000-000000280000}"/>
    <cellStyle name="20% - Accent5 12 8" xfId="5565" xr:uid="{00000000-0005-0000-0000-000001280000}"/>
    <cellStyle name="20% - Accent5 12 9" xfId="5695" xr:uid="{00000000-0005-0000-0000-000002280000}"/>
    <cellStyle name="20% - Accent5 13" xfId="7140" xr:uid="{00000000-0005-0000-0000-000003280000}"/>
    <cellStyle name="20% - Accent5 13 10" xfId="8751" xr:uid="{00000000-0005-0000-0000-000004280000}"/>
    <cellStyle name="20% - Accent5 13 2" xfId="7284" xr:uid="{00000000-0005-0000-0000-000005280000}"/>
    <cellStyle name="20% - Accent5 13 2 2" xfId="9066" xr:uid="{00000000-0005-0000-0000-000006280000}"/>
    <cellStyle name="20% - Accent5 13 3" xfId="7429" xr:uid="{00000000-0005-0000-0000-000007280000}"/>
    <cellStyle name="20% - Accent5 13 3 2" xfId="10320" xr:uid="{00000000-0005-0000-0000-000008280000}"/>
    <cellStyle name="20% - Accent5 13 4" xfId="7573" xr:uid="{00000000-0005-0000-0000-000009280000}"/>
    <cellStyle name="20% - Accent5 13 5" xfId="7745" xr:uid="{00000000-0005-0000-0000-00000A280000}"/>
    <cellStyle name="20% - Accent5 13 6" xfId="7917" xr:uid="{00000000-0005-0000-0000-00000B280000}"/>
    <cellStyle name="20% - Accent5 13 7" xfId="8089" xr:uid="{00000000-0005-0000-0000-00000C280000}"/>
    <cellStyle name="20% - Accent5 13 8" xfId="8261" xr:uid="{00000000-0005-0000-0000-00000D280000}"/>
    <cellStyle name="20% - Accent5 13 9" xfId="8433" xr:uid="{00000000-0005-0000-0000-00000E280000}"/>
    <cellStyle name="20% - Accent5 14" xfId="7587" xr:uid="{00000000-0005-0000-0000-00000F280000}"/>
    <cellStyle name="20% - Accent5 14 2" xfId="7759" xr:uid="{00000000-0005-0000-0000-000010280000}"/>
    <cellStyle name="20% - Accent5 14 2 2" xfId="9081" xr:uid="{00000000-0005-0000-0000-000011280000}"/>
    <cellStyle name="20% - Accent5 14 3" xfId="7931" xr:uid="{00000000-0005-0000-0000-000012280000}"/>
    <cellStyle name="20% - Accent5 14 3 2" xfId="10334" xr:uid="{00000000-0005-0000-0000-000013280000}"/>
    <cellStyle name="20% - Accent5 14 4" xfId="8103" xr:uid="{00000000-0005-0000-0000-000014280000}"/>
    <cellStyle name="20% - Accent5 14 5" xfId="8275" xr:uid="{00000000-0005-0000-0000-000015280000}"/>
    <cellStyle name="20% - Accent5 14 6" xfId="8447" xr:uid="{00000000-0005-0000-0000-000016280000}"/>
    <cellStyle name="20% - Accent5 14 7" xfId="8766" xr:uid="{00000000-0005-0000-0000-000017280000}"/>
    <cellStyle name="20% - Accent5 15" xfId="7601" xr:uid="{00000000-0005-0000-0000-000018280000}"/>
    <cellStyle name="20% - Accent5 15 2" xfId="7773" xr:uid="{00000000-0005-0000-0000-000019280000}"/>
    <cellStyle name="20% - Accent5 15 2 2" xfId="9095" xr:uid="{00000000-0005-0000-0000-00001A280000}"/>
    <cellStyle name="20% - Accent5 15 3" xfId="7945" xr:uid="{00000000-0005-0000-0000-00001B280000}"/>
    <cellStyle name="20% - Accent5 15 3 2" xfId="10348" xr:uid="{00000000-0005-0000-0000-00001C280000}"/>
    <cellStyle name="20% - Accent5 15 4" xfId="8117" xr:uid="{00000000-0005-0000-0000-00001D280000}"/>
    <cellStyle name="20% - Accent5 15 5" xfId="8289" xr:uid="{00000000-0005-0000-0000-00001E280000}"/>
    <cellStyle name="20% - Accent5 15 6" xfId="8461" xr:uid="{00000000-0005-0000-0000-00001F280000}"/>
    <cellStyle name="20% - Accent5 15 7" xfId="8780" xr:uid="{00000000-0005-0000-0000-000020280000}"/>
    <cellStyle name="20% - Accent5 16" xfId="8789" xr:uid="{00000000-0005-0000-0000-000021280000}"/>
    <cellStyle name="20% - Accent5 17" xfId="8470" xr:uid="{00000000-0005-0000-0000-000022280000}"/>
    <cellStyle name="20% - Accent5 17 2" xfId="9124" xr:uid="{00000000-0005-0000-0000-000023280000}"/>
    <cellStyle name="20% - Accent5 18" xfId="9158" xr:uid="{00000000-0005-0000-0000-000024280000}"/>
    <cellStyle name="20% - Accent5 18 10" xfId="9815" xr:uid="{00000000-0005-0000-0000-000025280000}"/>
    <cellStyle name="20% - Accent5 18 10 2" xfId="36268" xr:uid="{00000000-0005-0000-0000-000026280000}"/>
    <cellStyle name="20% - Accent5 18 11" xfId="9886" xr:uid="{00000000-0005-0000-0000-000027280000}"/>
    <cellStyle name="20% - Accent5 18 12" xfId="9957" xr:uid="{00000000-0005-0000-0000-000028280000}"/>
    <cellStyle name="20% - Accent5 18 13" xfId="10484" xr:uid="{00000000-0005-0000-0000-000029280000}"/>
    <cellStyle name="20% - Accent5 18 14" xfId="10742" xr:uid="{00000000-0005-0000-0000-00002A280000}"/>
    <cellStyle name="20% - Accent5 18 15" xfId="10996" xr:uid="{00000000-0005-0000-0000-00002B280000}"/>
    <cellStyle name="20% - Accent5 18 16" xfId="11250" xr:uid="{00000000-0005-0000-0000-00002C280000}"/>
    <cellStyle name="20% - Accent5 18 17" xfId="11510" xr:uid="{00000000-0005-0000-0000-00002D280000}"/>
    <cellStyle name="20% - Accent5 18 18" xfId="11764" xr:uid="{00000000-0005-0000-0000-00002E280000}"/>
    <cellStyle name="20% - Accent5 18 19" xfId="12042" xr:uid="{00000000-0005-0000-0000-00002F280000}"/>
    <cellStyle name="20% - Accent5 18 2" xfId="9226" xr:uid="{00000000-0005-0000-0000-000030280000}"/>
    <cellStyle name="20% - Accent5 18 2 10" xfId="12454" xr:uid="{00000000-0005-0000-0000-000031280000}"/>
    <cellStyle name="20% - Accent5 18 2 11" xfId="12736" xr:uid="{00000000-0005-0000-0000-000032280000}"/>
    <cellStyle name="20% - Accent5 18 2 12" xfId="13359" xr:uid="{00000000-0005-0000-0000-000033280000}"/>
    <cellStyle name="20% - Accent5 18 2 13" xfId="13966" xr:uid="{00000000-0005-0000-0000-000034280000}"/>
    <cellStyle name="20% - Accent5 18 2 14" xfId="14572" xr:uid="{00000000-0005-0000-0000-000035280000}"/>
    <cellStyle name="20% - Accent5 18 2 15" xfId="15178" xr:uid="{00000000-0005-0000-0000-000036280000}"/>
    <cellStyle name="20% - Accent5 18 2 16" xfId="17426" xr:uid="{00000000-0005-0000-0000-000037280000}"/>
    <cellStyle name="20% - Accent5 18 2 17" xfId="21901" xr:uid="{00000000-0005-0000-0000-000038280000}"/>
    <cellStyle name="20% - Accent5 18 2 18" xfId="26618" xr:uid="{00000000-0005-0000-0000-000039280000}"/>
    <cellStyle name="20% - Accent5 18 2 19" xfId="31331" xr:uid="{00000000-0005-0000-0000-00003A280000}"/>
    <cellStyle name="20% - Accent5 18 2 2" xfId="10365" xr:uid="{00000000-0005-0000-0000-00003B280000}"/>
    <cellStyle name="20% - Accent5 18 2 2 10" xfId="31627" xr:uid="{00000000-0005-0000-0000-00003C280000}"/>
    <cellStyle name="20% - Accent5 18 2 2 2" xfId="13074" xr:uid="{00000000-0005-0000-0000-00003D280000}"/>
    <cellStyle name="20% - Accent5 18 2 2 2 2" xfId="16665" xr:uid="{00000000-0005-0000-0000-00003E280000}"/>
    <cellStyle name="20% - Accent5 18 2 2 2 2 2" xfId="21127" xr:uid="{00000000-0005-0000-0000-00003F280000}"/>
    <cellStyle name="20% - Accent5 18 2 2 2 2 3" xfId="25559" xr:uid="{00000000-0005-0000-0000-000040280000}"/>
    <cellStyle name="20% - Accent5 18 2 2 2 2 4" xfId="30276" xr:uid="{00000000-0005-0000-0000-000041280000}"/>
    <cellStyle name="20% - Accent5 18 2 2 2 2 5" xfId="34989" xr:uid="{00000000-0005-0000-0000-000042280000}"/>
    <cellStyle name="20% - Accent5 18 2 2 2 3" xfId="18868" xr:uid="{00000000-0005-0000-0000-000043280000}"/>
    <cellStyle name="20% - Accent5 18 2 2 2 4" xfId="23343" xr:uid="{00000000-0005-0000-0000-000044280000}"/>
    <cellStyle name="20% - Accent5 18 2 2 2 5" xfId="28060" xr:uid="{00000000-0005-0000-0000-000045280000}"/>
    <cellStyle name="20% - Accent5 18 2 2 2 6" xfId="32773" xr:uid="{00000000-0005-0000-0000-000046280000}"/>
    <cellStyle name="20% - Accent5 18 2 2 3" xfId="13656" xr:uid="{00000000-0005-0000-0000-000047280000}"/>
    <cellStyle name="20% - Accent5 18 2 2 3 2" xfId="19981" xr:uid="{00000000-0005-0000-0000-000048280000}"/>
    <cellStyle name="20% - Accent5 18 2 2 3 3" xfId="24413" xr:uid="{00000000-0005-0000-0000-000049280000}"/>
    <cellStyle name="20% - Accent5 18 2 2 3 4" xfId="29130" xr:uid="{00000000-0005-0000-0000-00004A280000}"/>
    <cellStyle name="20% - Accent5 18 2 2 3 5" xfId="33843" xr:uid="{00000000-0005-0000-0000-00004B280000}"/>
    <cellStyle name="20% - Accent5 18 2 2 4" xfId="14262" xr:uid="{00000000-0005-0000-0000-00004C280000}"/>
    <cellStyle name="20% - Accent5 18 2 2 5" xfId="14868" xr:uid="{00000000-0005-0000-0000-00004D280000}"/>
    <cellStyle name="20% - Accent5 18 2 2 6" xfId="15474" xr:uid="{00000000-0005-0000-0000-00004E280000}"/>
    <cellStyle name="20% - Accent5 18 2 2 7" xfId="17722" xr:uid="{00000000-0005-0000-0000-00004F280000}"/>
    <cellStyle name="20% - Accent5 18 2 2 8" xfId="22197" xr:uid="{00000000-0005-0000-0000-000050280000}"/>
    <cellStyle name="20% - Accent5 18 2 2 9" xfId="26914" xr:uid="{00000000-0005-0000-0000-000051280000}"/>
    <cellStyle name="20% - Accent5 18 2 3" xfId="10625" xr:uid="{00000000-0005-0000-0000-000052280000}"/>
    <cellStyle name="20% - Accent5 18 2 3 2" xfId="16447" xr:uid="{00000000-0005-0000-0000-000053280000}"/>
    <cellStyle name="20% - Accent5 18 2 3 2 2" xfId="20909" xr:uid="{00000000-0005-0000-0000-000054280000}"/>
    <cellStyle name="20% - Accent5 18 2 3 2 3" xfId="25341" xr:uid="{00000000-0005-0000-0000-000055280000}"/>
    <cellStyle name="20% - Accent5 18 2 3 2 4" xfId="30058" xr:uid="{00000000-0005-0000-0000-000056280000}"/>
    <cellStyle name="20% - Accent5 18 2 3 2 5" xfId="34771" xr:uid="{00000000-0005-0000-0000-000057280000}"/>
    <cellStyle name="20% - Accent5 18 2 3 3" xfId="18650" xr:uid="{00000000-0005-0000-0000-000058280000}"/>
    <cellStyle name="20% - Accent5 18 2 3 4" xfId="23125" xr:uid="{00000000-0005-0000-0000-000059280000}"/>
    <cellStyle name="20% - Accent5 18 2 3 5" xfId="27842" xr:uid="{00000000-0005-0000-0000-00005A280000}"/>
    <cellStyle name="20% - Accent5 18 2 3 6" xfId="32555" xr:uid="{00000000-0005-0000-0000-00005B280000}"/>
    <cellStyle name="20% - Accent5 18 2 4" xfId="10883" xr:uid="{00000000-0005-0000-0000-00005C280000}"/>
    <cellStyle name="20% - Accent5 18 2 4 2" xfId="19685" xr:uid="{00000000-0005-0000-0000-00005D280000}"/>
    <cellStyle name="20% - Accent5 18 2 4 3" xfId="24117" xr:uid="{00000000-0005-0000-0000-00005E280000}"/>
    <cellStyle name="20% - Accent5 18 2 4 4" xfId="28834" xr:uid="{00000000-0005-0000-0000-00005F280000}"/>
    <cellStyle name="20% - Accent5 18 2 4 5" xfId="33547" xr:uid="{00000000-0005-0000-0000-000060280000}"/>
    <cellStyle name="20% - Accent5 18 2 5" xfId="11137" xr:uid="{00000000-0005-0000-0000-000061280000}"/>
    <cellStyle name="20% - Accent5 18 2 6" xfId="11391" xr:uid="{00000000-0005-0000-0000-000062280000}"/>
    <cellStyle name="20% - Accent5 18 2 7" xfId="11651" xr:uid="{00000000-0005-0000-0000-000063280000}"/>
    <cellStyle name="20% - Accent5 18 2 8" xfId="11913" xr:uid="{00000000-0005-0000-0000-000064280000}"/>
    <cellStyle name="20% - Accent5 18 2 9" xfId="12183" xr:uid="{00000000-0005-0000-0000-000065280000}"/>
    <cellStyle name="20% - Accent5 18 20" xfId="12313" xr:uid="{00000000-0005-0000-0000-000066280000}"/>
    <cellStyle name="20% - Accent5 18 21" xfId="12595" xr:uid="{00000000-0005-0000-0000-000067280000}"/>
    <cellStyle name="20% - Accent5 18 22" xfId="13218" xr:uid="{00000000-0005-0000-0000-000068280000}"/>
    <cellStyle name="20% - Accent5 18 23" xfId="13825" xr:uid="{00000000-0005-0000-0000-000069280000}"/>
    <cellStyle name="20% - Accent5 18 24" xfId="14431" xr:uid="{00000000-0005-0000-0000-00006A280000}"/>
    <cellStyle name="20% - Accent5 18 25" xfId="15037" xr:uid="{00000000-0005-0000-0000-00006B280000}"/>
    <cellStyle name="20% - Accent5 18 26" xfId="17285" xr:uid="{00000000-0005-0000-0000-00006C280000}"/>
    <cellStyle name="20% - Accent5 18 27" xfId="21760" xr:uid="{00000000-0005-0000-0000-00006D280000}"/>
    <cellStyle name="20% - Accent5 18 28" xfId="26477" xr:uid="{00000000-0005-0000-0000-00006E280000}"/>
    <cellStyle name="20% - Accent5 18 29" xfId="31190" xr:uid="{00000000-0005-0000-0000-00006F280000}"/>
    <cellStyle name="20% - Accent5 18 3" xfId="9308" xr:uid="{00000000-0005-0000-0000-000070280000}"/>
    <cellStyle name="20% - Accent5 18 3 10" xfId="31486" xr:uid="{00000000-0005-0000-0000-000071280000}"/>
    <cellStyle name="20% - Accent5 18 3 2" xfId="12933" xr:uid="{00000000-0005-0000-0000-000072280000}"/>
    <cellStyle name="20% - Accent5 18 3 2 2" xfId="16524" xr:uid="{00000000-0005-0000-0000-000073280000}"/>
    <cellStyle name="20% - Accent5 18 3 2 2 2" xfId="20986" xr:uid="{00000000-0005-0000-0000-000074280000}"/>
    <cellStyle name="20% - Accent5 18 3 2 2 3" xfId="25418" xr:uid="{00000000-0005-0000-0000-000075280000}"/>
    <cellStyle name="20% - Accent5 18 3 2 2 4" xfId="30135" xr:uid="{00000000-0005-0000-0000-000076280000}"/>
    <cellStyle name="20% - Accent5 18 3 2 2 5" xfId="34848" xr:uid="{00000000-0005-0000-0000-000077280000}"/>
    <cellStyle name="20% - Accent5 18 3 2 3" xfId="18727" xr:uid="{00000000-0005-0000-0000-000078280000}"/>
    <cellStyle name="20% - Accent5 18 3 2 4" xfId="23202" xr:uid="{00000000-0005-0000-0000-000079280000}"/>
    <cellStyle name="20% - Accent5 18 3 2 5" xfId="27919" xr:uid="{00000000-0005-0000-0000-00007A280000}"/>
    <cellStyle name="20% - Accent5 18 3 2 6" xfId="32632" xr:uid="{00000000-0005-0000-0000-00007B280000}"/>
    <cellStyle name="20% - Accent5 18 3 3" xfId="13515" xr:uid="{00000000-0005-0000-0000-00007C280000}"/>
    <cellStyle name="20% - Accent5 18 3 3 2" xfId="19840" xr:uid="{00000000-0005-0000-0000-00007D280000}"/>
    <cellStyle name="20% - Accent5 18 3 3 3" xfId="24272" xr:uid="{00000000-0005-0000-0000-00007E280000}"/>
    <cellStyle name="20% - Accent5 18 3 3 4" xfId="28989" xr:uid="{00000000-0005-0000-0000-00007F280000}"/>
    <cellStyle name="20% - Accent5 18 3 3 5" xfId="33702" xr:uid="{00000000-0005-0000-0000-000080280000}"/>
    <cellStyle name="20% - Accent5 18 3 4" xfId="14121" xr:uid="{00000000-0005-0000-0000-000081280000}"/>
    <cellStyle name="20% - Accent5 18 3 5" xfId="14727" xr:uid="{00000000-0005-0000-0000-000082280000}"/>
    <cellStyle name="20% - Accent5 18 3 6" xfId="15333" xr:uid="{00000000-0005-0000-0000-000083280000}"/>
    <cellStyle name="20% - Accent5 18 3 7" xfId="17581" xr:uid="{00000000-0005-0000-0000-000084280000}"/>
    <cellStyle name="20% - Accent5 18 3 8" xfId="22056" xr:uid="{00000000-0005-0000-0000-000085280000}"/>
    <cellStyle name="20% - Accent5 18 3 9" xfId="26773" xr:uid="{00000000-0005-0000-0000-000086280000}"/>
    <cellStyle name="20% - Accent5 18 4" xfId="9379" xr:uid="{00000000-0005-0000-0000-000087280000}"/>
    <cellStyle name="20% - Accent5 18 4 2" xfId="16904" xr:uid="{00000000-0005-0000-0000-000088280000}"/>
    <cellStyle name="20% - Accent5 18 4 2 2" xfId="21366" xr:uid="{00000000-0005-0000-0000-000089280000}"/>
    <cellStyle name="20% - Accent5 18 4 2 2 2" xfId="25798" xr:uid="{00000000-0005-0000-0000-00008A280000}"/>
    <cellStyle name="20% - Accent5 18 4 2 2 3" xfId="30515" xr:uid="{00000000-0005-0000-0000-00008B280000}"/>
    <cellStyle name="20% - Accent5 18 4 2 2 4" xfId="35228" xr:uid="{00000000-0005-0000-0000-00008C280000}"/>
    <cellStyle name="20% - Accent5 18 4 2 3" xfId="19107" xr:uid="{00000000-0005-0000-0000-00008D280000}"/>
    <cellStyle name="20% - Accent5 18 4 2 4" xfId="23582" xr:uid="{00000000-0005-0000-0000-00008E280000}"/>
    <cellStyle name="20% - Accent5 18 4 2 5" xfId="28299" xr:uid="{00000000-0005-0000-0000-00008F280000}"/>
    <cellStyle name="20% - Accent5 18 4 2 6" xfId="33012" xr:uid="{00000000-0005-0000-0000-000090280000}"/>
    <cellStyle name="20% - Accent5 18 4 3" xfId="15713" xr:uid="{00000000-0005-0000-0000-000091280000}"/>
    <cellStyle name="20% - Accent5 18 4 3 2" xfId="20220" xr:uid="{00000000-0005-0000-0000-000092280000}"/>
    <cellStyle name="20% - Accent5 18 4 3 3" xfId="24652" xr:uid="{00000000-0005-0000-0000-000093280000}"/>
    <cellStyle name="20% - Accent5 18 4 3 4" xfId="29369" xr:uid="{00000000-0005-0000-0000-000094280000}"/>
    <cellStyle name="20% - Accent5 18 4 3 5" xfId="34082" xr:uid="{00000000-0005-0000-0000-000095280000}"/>
    <cellStyle name="20% - Accent5 18 4 4" xfId="17961" xr:uid="{00000000-0005-0000-0000-000096280000}"/>
    <cellStyle name="20% - Accent5 18 4 5" xfId="22436" xr:uid="{00000000-0005-0000-0000-000097280000}"/>
    <cellStyle name="20% - Accent5 18 4 6" xfId="27153" xr:uid="{00000000-0005-0000-0000-000098280000}"/>
    <cellStyle name="20% - Accent5 18 4 7" xfId="31866" xr:uid="{00000000-0005-0000-0000-000099280000}"/>
    <cellStyle name="20% - Accent5 18 5" xfId="9453" xr:uid="{00000000-0005-0000-0000-00009A280000}"/>
    <cellStyle name="20% - Accent5 18 5 2" xfId="17116" xr:uid="{00000000-0005-0000-0000-00009B280000}"/>
    <cellStyle name="20% - Accent5 18 5 2 2" xfId="21577" xr:uid="{00000000-0005-0000-0000-00009C280000}"/>
    <cellStyle name="20% - Accent5 18 5 2 2 2" xfId="26009" xr:uid="{00000000-0005-0000-0000-00009D280000}"/>
    <cellStyle name="20% - Accent5 18 5 2 2 3" xfId="30726" xr:uid="{00000000-0005-0000-0000-00009E280000}"/>
    <cellStyle name="20% - Accent5 18 5 2 2 4" xfId="35439" xr:uid="{00000000-0005-0000-0000-00009F280000}"/>
    <cellStyle name="20% - Accent5 18 5 2 3" xfId="19318" xr:uid="{00000000-0005-0000-0000-0000A0280000}"/>
    <cellStyle name="20% - Accent5 18 5 2 4" xfId="23793" xr:uid="{00000000-0005-0000-0000-0000A1280000}"/>
    <cellStyle name="20% - Accent5 18 5 2 5" xfId="28510" xr:uid="{00000000-0005-0000-0000-0000A2280000}"/>
    <cellStyle name="20% - Accent5 18 5 2 6" xfId="33223" xr:uid="{00000000-0005-0000-0000-0000A3280000}"/>
    <cellStyle name="20% - Accent5 18 5 3" xfId="15926" xr:uid="{00000000-0005-0000-0000-0000A4280000}"/>
    <cellStyle name="20% - Accent5 18 5 3 2" xfId="20431" xr:uid="{00000000-0005-0000-0000-0000A5280000}"/>
    <cellStyle name="20% - Accent5 18 5 3 3" xfId="24863" xr:uid="{00000000-0005-0000-0000-0000A6280000}"/>
    <cellStyle name="20% - Accent5 18 5 3 4" xfId="29580" xr:uid="{00000000-0005-0000-0000-0000A7280000}"/>
    <cellStyle name="20% - Accent5 18 5 3 5" xfId="34293" xr:uid="{00000000-0005-0000-0000-0000A8280000}"/>
    <cellStyle name="20% - Accent5 18 5 4" xfId="18172" xr:uid="{00000000-0005-0000-0000-0000A9280000}"/>
    <cellStyle name="20% - Accent5 18 5 5" xfId="22647" xr:uid="{00000000-0005-0000-0000-0000AA280000}"/>
    <cellStyle name="20% - Accent5 18 5 6" xfId="27364" xr:uid="{00000000-0005-0000-0000-0000AB280000}"/>
    <cellStyle name="20% - Accent5 18 5 7" xfId="32077" xr:uid="{00000000-0005-0000-0000-0000AC280000}"/>
    <cellStyle name="20% - Accent5 18 6" xfId="9524" xr:uid="{00000000-0005-0000-0000-0000AD280000}"/>
    <cellStyle name="20% - Accent5 18 6 2" xfId="16207" xr:uid="{00000000-0005-0000-0000-0000AE280000}"/>
    <cellStyle name="20% - Accent5 18 6 2 2" xfId="20670" xr:uid="{00000000-0005-0000-0000-0000AF280000}"/>
    <cellStyle name="20% - Accent5 18 6 2 3" xfId="25102" xr:uid="{00000000-0005-0000-0000-0000B0280000}"/>
    <cellStyle name="20% - Accent5 18 6 2 4" xfId="29819" xr:uid="{00000000-0005-0000-0000-0000B1280000}"/>
    <cellStyle name="20% - Accent5 18 6 2 5" xfId="34532" xr:uid="{00000000-0005-0000-0000-0000B2280000}"/>
    <cellStyle name="20% - Accent5 18 6 3" xfId="18411" xr:uid="{00000000-0005-0000-0000-0000B3280000}"/>
    <cellStyle name="20% - Accent5 18 6 4" xfId="22886" xr:uid="{00000000-0005-0000-0000-0000B4280000}"/>
    <cellStyle name="20% - Accent5 18 6 5" xfId="27603" xr:uid="{00000000-0005-0000-0000-0000B5280000}"/>
    <cellStyle name="20% - Accent5 18 6 6" xfId="32316" xr:uid="{00000000-0005-0000-0000-0000B6280000}"/>
    <cellStyle name="20% - Accent5 18 7" xfId="9595" xr:uid="{00000000-0005-0000-0000-0000B7280000}"/>
    <cellStyle name="20% - Accent5 18 7 2" xfId="19544" xr:uid="{00000000-0005-0000-0000-0000B8280000}"/>
    <cellStyle name="20% - Accent5 18 7 3" xfId="23976" xr:uid="{00000000-0005-0000-0000-0000B9280000}"/>
    <cellStyle name="20% - Accent5 18 7 4" xfId="28693" xr:uid="{00000000-0005-0000-0000-0000BA280000}"/>
    <cellStyle name="20% - Accent5 18 7 5" xfId="33406" xr:uid="{00000000-0005-0000-0000-0000BB280000}"/>
    <cellStyle name="20% - Accent5 18 8" xfId="9666" xr:uid="{00000000-0005-0000-0000-0000BC280000}"/>
    <cellStyle name="20% - Accent5 18 8 2" xfId="26280" xr:uid="{00000000-0005-0000-0000-0000BD280000}"/>
    <cellStyle name="20% - Accent5 18 8 3" xfId="30993" xr:uid="{00000000-0005-0000-0000-0000BE280000}"/>
    <cellStyle name="20% - Accent5 18 8 4" xfId="35706" xr:uid="{00000000-0005-0000-0000-0000BF280000}"/>
    <cellStyle name="20% - Accent5 18 9" xfId="9744" xr:uid="{00000000-0005-0000-0000-0000C0280000}"/>
    <cellStyle name="20% - Accent5 18 9 2" xfId="35973" xr:uid="{00000000-0005-0000-0000-0000C1280000}"/>
    <cellStyle name="20% - Accent5 19" xfId="9175" xr:uid="{00000000-0005-0000-0000-0000C2280000}"/>
    <cellStyle name="20% - Accent5 19 10" xfId="9829" xr:uid="{00000000-0005-0000-0000-0000C3280000}"/>
    <cellStyle name="20% - Accent5 19 10 2" xfId="36282" xr:uid="{00000000-0005-0000-0000-0000C4280000}"/>
    <cellStyle name="20% - Accent5 19 11" xfId="9900" xr:uid="{00000000-0005-0000-0000-0000C5280000}"/>
    <cellStyle name="20% - Accent5 19 12" xfId="9971" xr:uid="{00000000-0005-0000-0000-0000C6280000}"/>
    <cellStyle name="20% - Accent5 19 13" xfId="10498" xr:uid="{00000000-0005-0000-0000-0000C7280000}"/>
    <cellStyle name="20% - Accent5 19 14" xfId="10756" xr:uid="{00000000-0005-0000-0000-0000C8280000}"/>
    <cellStyle name="20% - Accent5 19 15" xfId="11010" xr:uid="{00000000-0005-0000-0000-0000C9280000}"/>
    <cellStyle name="20% - Accent5 19 16" xfId="11264" xr:uid="{00000000-0005-0000-0000-0000CA280000}"/>
    <cellStyle name="20% - Accent5 19 17" xfId="11524" xr:uid="{00000000-0005-0000-0000-0000CB280000}"/>
    <cellStyle name="20% - Accent5 19 18" xfId="11778" xr:uid="{00000000-0005-0000-0000-0000CC280000}"/>
    <cellStyle name="20% - Accent5 19 19" xfId="12056" xr:uid="{00000000-0005-0000-0000-0000CD280000}"/>
    <cellStyle name="20% - Accent5 19 2" xfId="9240" xr:uid="{00000000-0005-0000-0000-0000CE280000}"/>
    <cellStyle name="20% - Accent5 19 2 10" xfId="12468" xr:uid="{00000000-0005-0000-0000-0000CF280000}"/>
    <cellStyle name="20% - Accent5 19 2 11" xfId="12750" xr:uid="{00000000-0005-0000-0000-0000D0280000}"/>
    <cellStyle name="20% - Accent5 19 2 12" xfId="13373" xr:uid="{00000000-0005-0000-0000-0000D1280000}"/>
    <cellStyle name="20% - Accent5 19 2 13" xfId="13980" xr:uid="{00000000-0005-0000-0000-0000D2280000}"/>
    <cellStyle name="20% - Accent5 19 2 14" xfId="14586" xr:uid="{00000000-0005-0000-0000-0000D3280000}"/>
    <cellStyle name="20% - Accent5 19 2 15" xfId="15192" xr:uid="{00000000-0005-0000-0000-0000D4280000}"/>
    <cellStyle name="20% - Accent5 19 2 16" xfId="17440" xr:uid="{00000000-0005-0000-0000-0000D5280000}"/>
    <cellStyle name="20% - Accent5 19 2 17" xfId="21915" xr:uid="{00000000-0005-0000-0000-0000D6280000}"/>
    <cellStyle name="20% - Accent5 19 2 18" xfId="26632" xr:uid="{00000000-0005-0000-0000-0000D7280000}"/>
    <cellStyle name="20% - Accent5 19 2 19" xfId="31345" xr:uid="{00000000-0005-0000-0000-0000D8280000}"/>
    <cellStyle name="20% - Accent5 19 2 2" xfId="10379" xr:uid="{00000000-0005-0000-0000-0000D9280000}"/>
    <cellStyle name="20% - Accent5 19 2 2 10" xfId="31641" xr:uid="{00000000-0005-0000-0000-0000DA280000}"/>
    <cellStyle name="20% - Accent5 19 2 2 2" xfId="13088" xr:uid="{00000000-0005-0000-0000-0000DB280000}"/>
    <cellStyle name="20% - Accent5 19 2 2 2 2" xfId="16679" xr:uid="{00000000-0005-0000-0000-0000DC280000}"/>
    <cellStyle name="20% - Accent5 19 2 2 2 2 2" xfId="21141" xr:uid="{00000000-0005-0000-0000-0000DD280000}"/>
    <cellStyle name="20% - Accent5 19 2 2 2 2 3" xfId="25573" xr:uid="{00000000-0005-0000-0000-0000DE280000}"/>
    <cellStyle name="20% - Accent5 19 2 2 2 2 4" xfId="30290" xr:uid="{00000000-0005-0000-0000-0000DF280000}"/>
    <cellStyle name="20% - Accent5 19 2 2 2 2 5" xfId="35003" xr:uid="{00000000-0005-0000-0000-0000E0280000}"/>
    <cellStyle name="20% - Accent5 19 2 2 2 3" xfId="18882" xr:uid="{00000000-0005-0000-0000-0000E1280000}"/>
    <cellStyle name="20% - Accent5 19 2 2 2 4" xfId="23357" xr:uid="{00000000-0005-0000-0000-0000E2280000}"/>
    <cellStyle name="20% - Accent5 19 2 2 2 5" xfId="28074" xr:uid="{00000000-0005-0000-0000-0000E3280000}"/>
    <cellStyle name="20% - Accent5 19 2 2 2 6" xfId="32787" xr:uid="{00000000-0005-0000-0000-0000E4280000}"/>
    <cellStyle name="20% - Accent5 19 2 2 3" xfId="13670" xr:uid="{00000000-0005-0000-0000-0000E5280000}"/>
    <cellStyle name="20% - Accent5 19 2 2 3 2" xfId="19995" xr:uid="{00000000-0005-0000-0000-0000E6280000}"/>
    <cellStyle name="20% - Accent5 19 2 2 3 3" xfId="24427" xr:uid="{00000000-0005-0000-0000-0000E7280000}"/>
    <cellStyle name="20% - Accent5 19 2 2 3 4" xfId="29144" xr:uid="{00000000-0005-0000-0000-0000E8280000}"/>
    <cellStyle name="20% - Accent5 19 2 2 3 5" xfId="33857" xr:uid="{00000000-0005-0000-0000-0000E9280000}"/>
    <cellStyle name="20% - Accent5 19 2 2 4" xfId="14276" xr:uid="{00000000-0005-0000-0000-0000EA280000}"/>
    <cellStyle name="20% - Accent5 19 2 2 5" xfId="14882" xr:uid="{00000000-0005-0000-0000-0000EB280000}"/>
    <cellStyle name="20% - Accent5 19 2 2 6" xfId="15488" xr:uid="{00000000-0005-0000-0000-0000EC280000}"/>
    <cellStyle name="20% - Accent5 19 2 2 7" xfId="17736" xr:uid="{00000000-0005-0000-0000-0000ED280000}"/>
    <cellStyle name="20% - Accent5 19 2 2 8" xfId="22211" xr:uid="{00000000-0005-0000-0000-0000EE280000}"/>
    <cellStyle name="20% - Accent5 19 2 2 9" xfId="26928" xr:uid="{00000000-0005-0000-0000-0000EF280000}"/>
    <cellStyle name="20% - Accent5 19 2 3" xfId="10639" xr:uid="{00000000-0005-0000-0000-0000F0280000}"/>
    <cellStyle name="20% - Accent5 19 2 3 2" xfId="16461" xr:uid="{00000000-0005-0000-0000-0000F1280000}"/>
    <cellStyle name="20% - Accent5 19 2 3 2 2" xfId="20923" xr:uid="{00000000-0005-0000-0000-0000F2280000}"/>
    <cellStyle name="20% - Accent5 19 2 3 2 3" xfId="25355" xr:uid="{00000000-0005-0000-0000-0000F3280000}"/>
    <cellStyle name="20% - Accent5 19 2 3 2 4" xfId="30072" xr:uid="{00000000-0005-0000-0000-0000F4280000}"/>
    <cellStyle name="20% - Accent5 19 2 3 2 5" xfId="34785" xr:uid="{00000000-0005-0000-0000-0000F5280000}"/>
    <cellStyle name="20% - Accent5 19 2 3 3" xfId="18664" xr:uid="{00000000-0005-0000-0000-0000F6280000}"/>
    <cellStyle name="20% - Accent5 19 2 3 4" xfId="23139" xr:uid="{00000000-0005-0000-0000-0000F7280000}"/>
    <cellStyle name="20% - Accent5 19 2 3 5" xfId="27856" xr:uid="{00000000-0005-0000-0000-0000F8280000}"/>
    <cellStyle name="20% - Accent5 19 2 3 6" xfId="32569" xr:uid="{00000000-0005-0000-0000-0000F9280000}"/>
    <cellStyle name="20% - Accent5 19 2 4" xfId="10897" xr:uid="{00000000-0005-0000-0000-0000FA280000}"/>
    <cellStyle name="20% - Accent5 19 2 4 2" xfId="19699" xr:uid="{00000000-0005-0000-0000-0000FB280000}"/>
    <cellStyle name="20% - Accent5 19 2 4 3" xfId="24131" xr:uid="{00000000-0005-0000-0000-0000FC280000}"/>
    <cellStyle name="20% - Accent5 19 2 4 4" xfId="28848" xr:uid="{00000000-0005-0000-0000-0000FD280000}"/>
    <cellStyle name="20% - Accent5 19 2 4 5" xfId="33561" xr:uid="{00000000-0005-0000-0000-0000FE280000}"/>
    <cellStyle name="20% - Accent5 19 2 5" xfId="11151" xr:uid="{00000000-0005-0000-0000-0000FF280000}"/>
    <cellStyle name="20% - Accent5 19 2 6" xfId="11405" xr:uid="{00000000-0005-0000-0000-000000290000}"/>
    <cellStyle name="20% - Accent5 19 2 7" xfId="11665" xr:uid="{00000000-0005-0000-0000-000001290000}"/>
    <cellStyle name="20% - Accent5 19 2 8" xfId="11927" xr:uid="{00000000-0005-0000-0000-000002290000}"/>
    <cellStyle name="20% - Accent5 19 2 9" xfId="12197" xr:uid="{00000000-0005-0000-0000-000003290000}"/>
    <cellStyle name="20% - Accent5 19 20" xfId="12327" xr:uid="{00000000-0005-0000-0000-000004290000}"/>
    <cellStyle name="20% - Accent5 19 21" xfId="12609" xr:uid="{00000000-0005-0000-0000-000005290000}"/>
    <cellStyle name="20% - Accent5 19 22" xfId="13232" xr:uid="{00000000-0005-0000-0000-000006290000}"/>
    <cellStyle name="20% - Accent5 19 23" xfId="13839" xr:uid="{00000000-0005-0000-0000-000007290000}"/>
    <cellStyle name="20% - Accent5 19 24" xfId="14445" xr:uid="{00000000-0005-0000-0000-000008290000}"/>
    <cellStyle name="20% - Accent5 19 25" xfId="15051" xr:uid="{00000000-0005-0000-0000-000009290000}"/>
    <cellStyle name="20% - Accent5 19 26" xfId="17299" xr:uid="{00000000-0005-0000-0000-00000A290000}"/>
    <cellStyle name="20% - Accent5 19 27" xfId="21774" xr:uid="{00000000-0005-0000-0000-00000B290000}"/>
    <cellStyle name="20% - Accent5 19 28" xfId="26491" xr:uid="{00000000-0005-0000-0000-00000C290000}"/>
    <cellStyle name="20% - Accent5 19 29" xfId="31204" xr:uid="{00000000-0005-0000-0000-00000D290000}"/>
    <cellStyle name="20% - Accent5 19 3" xfId="9322" xr:uid="{00000000-0005-0000-0000-00000E290000}"/>
    <cellStyle name="20% - Accent5 19 3 10" xfId="31500" xr:uid="{00000000-0005-0000-0000-00000F290000}"/>
    <cellStyle name="20% - Accent5 19 3 2" xfId="12947" xr:uid="{00000000-0005-0000-0000-000010290000}"/>
    <cellStyle name="20% - Accent5 19 3 2 2" xfId="16538" xr:uid="{00000000-0005-0000-0000-000011290000}"/>
    <cellStyle name="20% - Accent5 19 3 2 2 2" xfId="21000" xr:uid="{00000000-0005-0000-0000-000012290000}"/>
    <cellStyle name="20% - Accent5 19 3 2 2 3" xfId="25432" xr:uid="{00000000-0005-0000-0000-000013290000}"/>
    <cellStyle name="20% - Accent5 19 3 2 2 4" xfId="30149" xr:uid="{00000000-0005-0000-0000-000014290000}"/>
    <cellStyle name="20% - Accent5 19 3 2 2 5" xfId="34862" xr:uid="{00000000-0005-0000-0000-000015290000}"/>
    <cellStyle name="20% - Accent5 19 3 2 3" xfId="18741" xr:uid="{00000000-0005-0000-0000-000016290000}"/>
    <cellStyle name="20% - Accent5 19 3 2 4" xfId="23216" xr:uid="{00000000-0005-0000-0000-000017290000}"/>
    <cellStyle name="20% - Accent5 19 3 2 5" xfId="27933" xr:uid="{00000000-0005-0000-0000-000018290000}"/>
    <cellStyle name="20% - Accent5 19 3 2 6" xfId="32646" xr:uid="{00000000-0005-0000-0000-000019290000}"/>
    <cellStyle name="20% - Accent5 19 3 3" xfId="13529" xr:uid="{00000000-0005-0000-0000-00001A290000}"/>
    <cellStyle name="20% - Accent5 19 3 3 2" xfId="19854" xr:uid="{00000000-0005-0000-0000-00001B290000}"/>
    <cellStyle name="20% - Accent5 19 3 3 3" xfId="24286" xr:uid="{00000000-0005-0000-0000-00001C290000}"/>
    <cellStyle name="20% - Accent5 19 3 3 4" xfId="29003" xr:uid="{00000000-0005-0000-0000-00001D290000}"/>
    <cellStyle name="20% - Accent5 19 3 3 5" xfId="33716" xr:uid="{00000000-0005-0000-0000-00001E290000}"/>
    <cellStyle name="20% - Accent5 19 3 4" xfId="14135" xr:uid="{00000000-0005-0000-0000-00001F290000}"/>
    <cellStyle name="20% - Accent5 19 3 5" xfId="14741" xr:uid="{00000000-0005-0000-0000-000020290000}"/>
    <cellStyle name="20% - Accent5 19 3 6" xfId="15347" xr:uid="{00000000-0005-0000-0000-000021290000}"/>
    <cellStyle name="20% - Accent5 19 3 7" xfId="17595" xr:uid="{00000000-0005-0000-0000-000022290000}"/>
    <cellStyle name="20% - Accent5 19 3 8" xfId="22070" xr:uid="{00000000-0005-0000-0000-000023290000}"/>
    <cellStyle name="20% - Accent5 19 3 9" xfId="26787" xr:uid="{00000000-0005-0000-0000-000024290000}"/>
    <cellStyle name="20% - Accent5 19 4" xfId="9393" xr:uid="{00000000-0005-0000-0000-000025290000}"/>
    <cellStyle name="20% - Accent5 19 4 2" xfId="16918" xr:uid="{00000000-0005-0000-0000-000026290000}"/>
    <cellStyle name="20% - Accent5 19 4 2 2" xfId="21380" xr:uid="{00000000-0005-0000-0000-000027290000}"/>
    <cellStyle name="20% - Accent5 19 4 2 2 2" xfId="25812" xr:uid="{00000000-0005-0000-0000-000028290000}"/>
    <cellStyle name="20% - Accent5 19 4 2 2 3" xfId="30529" xr:uid="{00000000-0005-0000-0000-000029290000}"/>
    <cellStyle name="20% - Accent5 19 4 2 2 4" xfId="35242" xr:uid="{00000000-0005-0000-0000-00002A290000}"/>
    <cellStyle name="20% - Accent5 19 4 2 3" xfId="19121" xr:uid="{00000000-0005-0000-0000-00002B290000}"/>
    <cellStyle name="20% - Accent5 19 4 2 4" xfId="23596" xr:uid="{00000000-0005-0000-0000-00002C290000}"/>
    <cellStyle name="20% - Accent5 19 4 2 5" xfId="28313" xr:uid="{00000000-0005-0000-0000-00002D290000}"/>
    <cellStyle name="20% - Accent5 19 4 2 6" xfId="33026" xr:uid="{00000000-0005-0000-0000-00002E290000}"/>
    <cellStyle name="20% - Accent5 19 4 3" xfId="15727" xr:uid="{00000000-0005-0000-0000-00002F290000}"/>
    <cellStyle name="20% - Accent5 19 4 3 2" xfId="20234" xr:uid="{00000000-0005-0000-0000-000030290000}"/>
    <cellStyle name="20% - Accent5 19 4 3 3" xfId="24666" xr:uid="{00000000-0005-0000-0000-000031290000}"/>
    <cellStyle name="20% - Accent5 19 4 3 4" xfId="29383" xr:uid="{00000000-0005-0000-0000-000032290000}"/>
    <cellStyle name="20% - Accent5 19 4 3 5" xfId="34096" xr:uid="{00000000-0005-0000-0000-000033290000}"/>
    <cellStyle name="20% - Accent5 19 4 4" xfId="17975" xr:uid="{00000000-0005-0000-0000-000034290000}"/>
    <cellStyle name="20% - Accent5 19 4 5" xfId="22450" xr:uid="{00000000-0005-0000-0000-000035290000}"/>
    <cellStyle name="20% - Accent5 19 4 6" xfId="27167" xr:uid="{00000000-0005-0000-0000-000036290000}"/>
    <cellStyle name="20% - Accent5 19 4 7" xfId="31880" xr:uid="{00000000-0005-0000-0000-000037290000}"/>
    <cellStyle name="20% - Accent5 19 5" xfId="9467" xr:uid="{00000000-0005-0000-0000-000038290000}"/>
    <cellStyle name="20% - Accent5 19 5 2" xfId="17130" xr:uid="{00000000-0005-0000-0000-000039290000}"/>
    <cellStyle name="20% - Accent5 19 5 2 2" xfId="21591" xr:uid="{00000000-0005-0000-0000-00003A290000}"/>
    <cellStyle name="20% - Accent5 19 5 2 2 2" xfId="26023" xr:uid="{00000000-0005-0000-0000-00003B290000}"/>
    <cellStyle name="20% - Accent5 19 5 2 2 3" xfId="30740" xr:uid="{00000000-0005-0000-0000-00003C290000}"/>
    <cellStyle name="20% - Accent5 19 5 2 2 4" xfId="35453" xr:uid="{00000000-0005-0000-0000-00003D290000}"/>
    <cellStyle name="20% - Accent5 19 5 2 3" xfId="19332" xr:uid="{00000000-0005-0000-0000-00003E290000}"/>
    <cellStyle name="20% - Accent5 19 5 2 4" xfId="23807" xr:uid="{00000000-0005-0000-0000-00003F290000}"/>
    <cellStyle name="20% - Accent5 19 5 2 5" xfId="28524" xr:uid="{00000000-0005-0000-0000-000040290000}"/>
    <cellStyle name="20% - Accent5 19 5 2 6" xfId="33237" xr:uid="{00000000-0005-0000-0000-000041290000}"/>
    <cellStyle name="20% - Accent5 19 5 3" xfId="15940" xr:uid="{00000000-0005-0000-0000-000042290000}"/>
    <cellStyle name="20% - Accent5 19 5 3 2" xfId="20445" xr:uid="{00000000-0005-0000-0000-000043290000}"/>
    <cellStyle name="20% - Accent5 19 5 3 3" xfId="24877" xr:uid="{00000000-0005-0000-0000-000044290000}"/>
    <cellStyle name="20% - Accent5 19 5 3 4" xfId="29594" xr:uid="{00000000-0005-0000-0000-000045290000}"/>
    <cellStyle name="20% - Accent5 19 5 3 5" xfId="34307" xr:uid="{00000000-0005-0000-0000-000046290000}"/>
    <cellStyle name="20% - Accent5 19 5 4" xfId="18186" xr:uid="{00000000-0005-0000-0000-000047290000}"/>
    <cellStyle name="20% - Accent5 19 5 5" xfId="22661" xr:uid="{00000000-0005-0000-0000-000048290000}"/>
    <cellStyle name="20% - Accent5 19 5 6" xfId="27378" xr:uid="{00000000-0005-0000-0000-000049290000}"/>
    <cellStyle name="20% - Accent5 19 5 7" xfId="32091" xr:uid="{00000000-0005-0000-0000-00004A290000}"/>
    <cellStyle name="20% - Accent5 19 6" xfId="9538" xr:uid="{00000000-0005-0000-0000-00004B290000}"/>
    <cellStyle name="20% - Accent5 19 6 2" xfId="16221" xr:uid="{00000000-0005-0000-0000-00004C290000}"/>
    <cellStyle name="20% - Accent5 19 6 2 2" xfId="20684" xr:uid="{00000000-0005-0000-0000-00004D290000}"/>
    <cellStyle name="20% - Accent5 19 6 2 3" xfId="25116" xr:uid="{00000000-0005-0000-0000-00004E290000}"/>
    <cellStyle name="20% - Accent5 19 6 2 4" xfId="29833" xr:uid="{00000000-0005-0000-0000-00004F290000}"/>
    <cellStyle name="20% - Accent5 19 6 2 5" xfId="34546" xr:uid="{00000000-0005-0000-0000-000050290000}"/>
    <cellStyle name="20% - Accent5 19 6 3" xfId="18425" xr:uid="{00000000-0005-0000-0000-000051290000}"/>
    <cellStyle name="20% - Accent5 19 6 4" xfId="22900" xr:uid="{00000000-0005-0000-0000-000052290000}"/>
    <cellStyle name="20% - Accent5 19 6 5" xfId="27617" xr:uid="{00000000-0005-0000-0000-000053290000}"/>
    <cellStyle name="20% - Accent5 19 6 6" xfId="32330" xr:uid="{00000000-0005-0000-0000-000054290000}"/>
    <cellStyle name="20% - Accent5 19 7" xfId="9609" xr:uid="{00000000-0005-0000-0000-000055290000}"/>
    <cellStyle name="20% - Accent5 19 7 2" xfId="19558" xr:uid="{00000000-0005-0000-0000-000056290000}"/>
    <cellStyle name="20% - Accent5 19 7 3" xfId="23990" xr:uid="{00000000-0005-0000-0000-000057290000}"/>
    <cellStyle name="20% - Accent5 19 7 4" xfId="28707" xr:uid="{00000000-0005-0000-0000-000058290000}"/>
    <cellStyle name="20% - Accent5 19 7 5" xfId="33420" xr:uid="{00000000-0005-0000-0000-000059290000}"/>
    <cellStyle name="20% - Accent5 19 8" xfId="9680" xr:uid="{00000000-0005-0000-0000-00005A290000}"/>
    <cellStyle name="20% - Accent5 19 8 2" xfId="26294" xr:uid="{00000000-0005-0000-0000-00005B290000}"/>
    <cellStyle name="20% - Accent5 19 8 3" xfId="31007" xr:uid="{00000000-0005-0000-0000-00005C290000}"/>
    <cellStyle name="20% - Accent5 19 8 4" xfId="35720" xr:uid="{00000000-0005-0000-0000-00005D290000}"/>
    <cellStyle name="20% - Accent5 19 9" xfId="9758" xr:uid="{00000000-0005-0000-0000-00005E290000}"/>
    <cellStyle name="20% - Accent5 19 9 2" xfId="35987" xr:uid="{00000000-0005-0000-0000-00005F290000}"/>
    <cellStyle name="20% - Accent5 2" xfId="84" xr:uid="{00000000-0005-0000-0000-000060290000}"/>
    <cellStyle name="20% - Accent5 2 10" xfId="918" xr:uid="{00000000-0005-0000-0000-000061290000}"/>
    <cellStyle name="20% - Accent5 2 10 2" xfId="35903" xr:uid="{00000000-0005-0000-0000-000062290000}"/>
    <cellStyle name="20% - Accent5 2 11" xfId="990" xr:uid="{00000000-0005-0000-0000-000063290000}"/>
    <cellStyle name="20% - Accent5 2 11 2" xfId="36198" xr:uid="{00000000-0005-0000-0000-000064290000}"/>
    <cellStyle name="20% - Accent5 2 12" xfId="1062" xr:uid="{00000000-0005-0000-0000-000065290000}"/>
    <cellStyle name="20% - Accent5 2 13" xfId="1134" xr:uid="{00000000-0005-0000-0000-000066290000}"/>
    <cellStyle name="20% - Accent5 2 14" xfId="1206" xr:uid="{00000000-0005-0000-0000-000067290000}"/>
    <cellStyle name="20% - Accent5 2 15" xfId="1278" xr:uid="{00000000-0005-0000-0000-000068290000}"/>
    <cellStyle name="20% - Accent5 2 16" xfId="1350" xr:uid="{00000000-0005-0000-0000-000069290000}"/>
    <cellStyle name="20% - Accent5 2 17" xfId="1425" xr:uid="{00000000-0005-0000-0000-00006A290000}"/>
    <cellStyle name="20% - Accent5 2 18" xfId="1499" xr:uid="{00000000-0005-0000-0000-00006B290000}"/>
    <cellStyle name="20% - Accent5 2 19" xfId="1574" xr:uid="{00000000-0005-0000-0000-00006C290000}"/>
    <cellStyle name="20% - Accent5 2 2" xfId="115" xr:uid="{00000000-0005-0000-0000-00006D290000}"/>
    <cellStyle name="20% - Accent5 2 2 10" xfId="430" xr:uid="{00000000-0005-0000-0000-00006E290000}"/>
    <cellStyle name="20% - Accent5 2 2 11" xfId="473" xr:uid="{00000000-0005-0000-0000-00006F290000}"/>
    <cellStyle name="20% - Accent5 2 2 12" xfId="516" xr:uid="{00000000-0005-0000-0000-000070290000}"/>
    <cellStyle name="20% - Accent5 2 2 13" xfId="8643" xr:uid="{00000000-0005-0000-0000-000071290000}"/>
    <cellStyle name="20% - Accent5 2 2 2" xfId="285" xr:uid="{00000000-0005-0000-0000-000072290000}"/>
    <cellStyle name="20% - Accent5 2 2 2 2" xfId="8962" xr:uid="{00000000-0005-0000-0000-000073290000}"/>
    <cellStyle name="20% - Accent5 2 2 3" xfId="302" xr:uid="{00000000-0005-0000-0000-000074290000}"/>
    <cellStyle name="20% - Accent5 2 2 3 2" xfId="10231" xr:uid="{00000000-0005-0000-0000-000075290000}"/>
    <cellStyle name="20% - Accent5 2 2 4" xfId="317" xr:uid="{00000000-0005-0000-0000-000076290000}"/>
    <cellStyle name="20% - Accent5 2 2 5" xfId="331" xr:uid="{00000000-0005-0000-0000-000077290000}"/>
    <cellStyle name="20% - Accent5 2 2 6" xfId="345" xr:uid="{00000000-0005-0000-0000-000078290000}"/>
    <cellStyle name="20% - Accent5 2 2 7" xfId="359" xr:uid="{00000000-0005-0000-0000-000079290000}"/>
    <cellStyle name="20% - Accent5 2 2 8" xfId="373" xr:uid="{00000000-0005-0000-0000-00007A290000}"/>
    <cellStyle name="20% - Accent5 2 2 9" xfId="387" xr:uid="{00000000-0005-0000-0000-00007B290000}"/>
    <cellStyle name="20% - Accent5 2 20" xfId="1648" xr:uid="{00000000-0005-0000-0000-00007C290000}"/>
    <cellStyle name="20% - Accent5 2 21" xfId="1722" xr:uid="{00000000-0005-0000-0000-00007D290000}"/>
    <cellStyle name="20% - Accent5 2 22" xfId="1796" xr:uid="{00000000-0005-0000-0000-00007E290000}"/>
    <cellStyle name="20% - Accent5 2 23" xfId="1871" xr:uid="{00000000-0005-0000-0000-00007F290000}"/>
    <cellStyle name="20% - Accent5 2 24" xfId="1945" xr:uid="{00000000-0005-0000-0000-000080290000}"/>
    <cellStyle name="20% - Accent5 2 25" xfId="2019" xr:uid="{00000000-0005-0000-0000-000081290000}"/>
    <cellStyle name="20% - Accent5 2 26" xfId="2093" xr:uid="{00000000-0005-0000-0000-000082290000}"/>
    <cellStyle name="20% - Accent5 2 27" xfId="2167" xr:uid="{00000000-0005-0000-0000-000083290000}"/>
    <cellStyle name="20% - Accent5 2 28" xfId="2241" xr:uid="{00000000-0005-0000-0000-000084290000}"/>
    <cellStyle name="20% - Accent5 2 29" xfId="2315" xr:uid="{00000000-0005-0000-0000-000085290000}"/>
    <cellStyle name="20% - Accent5 2 3" xfId="143" xr:uid="{00000000-0005-0000-0000-000086290000}"/>
    <cellStyle name="20% - Accent5 2 3 2" xfId="8861" xr:uid="{00000000-0005-0000-0000-000087290000}"/>
    <cellStyle name="20% - Accent5 2 30" xfId="2389" xr:uid="{00000000-0005-0000-0000-000088290000}"/>
    <cellStyle name="20% - Accent5 2 31" xfId="2463" xr:uid="{00000000-0005-0000-0000-000089290000}"/>
    <cellStyle name="20% - Accent5 2 32" xfId="2537" xr:uid="{00000000-0005-0000-0000-00008A290000}"/>
    <cellStyle name="20% - Accent5 2 33" xfId="2625" xr:uid="{00000000-0005-0000-0000-00008B290000}"/>
    <cellStyle name="20% - Accent5 2 34" xfId="2713" xr:uid="{00000000-0005-0000-0000-00008C290000}"/>
    <cellStyle name="20% - Accent5 2 35" xfId="2801" xr:uid="{00000000-0005-0000-0000-00008D290000}"/>
    <cellStyle name="20% - Accent5 2 36" xfId="2889" xr:uid="{00000000-0005-0000-0000-00008E290000}"/>
    <cellStyle name="20% - Accent5 2 37" xfId="2977" xr:uid="{00000000-0005-0000-0000-00008F290000}"/>
    <cellStyle name="20% - Accent5 2 38" xfId="3065" xr:uid="{00000000-0005-0000-0000-000090290000}"/>
    <cellStyle name="20% - Accent5 2 39" xfId="3153" xr:uid="{00000000-0005-0000-0000-000091290000}"/>
    <cellStyle name="20% - Accent5 2 4" xfId="185" xr:uid="{00000000-0005-0000-0000-000092290000}"/>
    <cellStyle name="20% - Accent5 2 4 2" xfId="10159" xr:uid="{00000000-0005-0000-0000-000093290000}"/>
    <cellStyle name="20% - Accent5 2 40" xfId="3241" xr:uid="{00000000-0005-0000-0000-000094290000}"/>
    <cellStyle name="20% - Accent5 2 41" xfId="3329" xr:uid="{00000000-0005-0000-0000-000095290000}"/>
    <cellStyle name="20% - Accent5 2 42" xfId="3417" xr:uid="{00000000-0005-0000-0000-000096290000}"/>
    <cellStyle name="20% - Accent5 2 43" xfId="3505" xr:uid="{00000000-0005-0000-0000-000097290000}"/>
    <cellStyle name="20% - Accent5 2 44" xfId="3608" xr:uid="{00000000-0005-0000-0000-000098290000}"/>
    <cellStyle name="20% - Accent5 2 45" xfId="3727" xr:uid="{00000000-0005-0000-0000-000099290000}"/>
    <cellStyle name="20% - Accent5 2 46" xfId="3843" xr:uid="{00000000-0005-0000-0000-00009A290000}"/>
    <cellStyle name="20% - Accent5 2 47" xfId="3959" xr:uid="{00000000-0005-0000-0000-00009B290000}"/>
    <cellStyle name="20% - Accent5 2 48" xfId="4075" xr:uid="{00000000-0005-0000-0000-00009C290000}"/>
    <cellStyle name="20% - Accent5 2 49" xfId="4191" xr:uid="{00000000-0005-0000-0000-00009D290000}"/>
    <cellStyle name="20% - Accent5 2 5" xfId="558" xr:uid="{00000000-0005-0000-0000-00009E290000}"/>
    <cellStyle name="20% - Accent5 2 5 10" xfId="12384" xr:uid="{00000000-0005-0000-0000-00009F290000}"/>
    <cellStyle name="20% - Accent5 2 5 11" xfId="12666" xr:uid="{00000000-0005-0000-0000-0000A0290000}"/>
    <cellStyle name="20% - Accent5 2 5 12" xfId="13289" xr:uid="{00000000-0005-0000-0000-0000A1290000}"/>
    <cellStyle name="20% - Accent5 2 5 13" xfId="13896" xr:uid="{00000000-0005-0000-0000-0000A2290000}"/>
    <cellStyle name="20% - Accent5 2 5 14" xfId="14502" xr:uid="{00000000-0005-0000-0000-0000A3290000}"/>
    <cellStyle name="20% - Accent5 2 5 15" xfId="15108" xr:uid="{00000000-0005-0000-0000-0000A4290000}"/>
    <cellStyle name="20% - Accent5 2 5 16" xfId="17356" xr:uid="{00000000-0005-0000-0000-0000A5290000}"/>
    <cellStyle name="20% - Accent5 2 5 17" xfId="21831" xr:uid="{00000000-0005-0000-0000-0000A6290000}"/>
    <cellStyle name="20% - Accent5 2 5 18" xfId="26548" xr:uid="{00000000-0005-0000-0000-0000A7290000}"/>
    <cellStyle name="20% - Accent5 2 5 19" xfId="31261" xr:uid="{00000000-0005-0000-0000-0000A8290000}"/>
    <cellStyle name="20% - Accent5 2 5 2" xfId="10048" xr:uid="{00000000-0005-0000-0000-0000A9290000}"/>
    <cellStyle name="20% - Accent5 2 5 2 10" xfId="31557" xr:uid="{00000000-0005-0000-0000-0000AA290000}"/>
    <cellStyle name="20% - Accent5 2 5 2 2" xfId="13004" xr:uid="{00000000-0005-0000-0000-0000AB290000}"/>
    <cellStyle name="20% - Accent5 2 5 2 2 2" xfId="16595" xr:uid="{00000000-0005-0000-0000-0000AC290000}"/>
    <cellStyle name="20% - Accent5 2 5 2 2 2 2" xfId="21057" xr:uid="{00000000-0005-0000-0000-0000AD290000}"/>
    <cellStyle name="20% - Accent5 2 5 2 2 2 3" xfId="25489" xr:uid="{00000000-0005-0000-0000-0000AE290000}"/>
    <cellStyle name="20% - Accent5 2 5 2 2 2 4" xfId="30206" xr:uid="{00000000-0005-0000-0000-0000AF290000}"/>
    <cellStyle name="20% - Accent5 2 5 2 2 2 5" xfId="34919" xr:uid="{00000000-0005-0000-0000-0000B0290000}"/>
    <cellStyle name="20% - Accent5 2 5 2 2 3" xfId="18798" xr:uid="{00000000-0005-0000-0000-0000B1290000}"/>
    <cellStyle name="20% - Accent5 2 5 2 2 4" xfId="23273" xr:uid="{00000000-0005-0000-0000-0000B2290000}"/>
    <cellStyle name="20% - Accent5 2 5 2 2 5" xfId="27990" xr:uid="{00000000-0005-0000-0000-0000B3290000}"/>
    <cellStyle name="20% - Accent5 2 5 2 2 6" xfId="32703" xr:uid="{00000000-0005-0000-0000-0000B4290000}"/>
    <cellStyle name="20% - Accent5 2 5 2 3" xfId="13586" xr:uid="{00000000-0005-0000-0000-0000B5290000}"/>
    <cellStyle name="20% - Accent5 2 5 2 3 2" xfId="19911" xr:uid="{00000000-0005-0000-0000-0000B6290000}"/>
    <cellStyle name="20% - Accent5 2 5 2 3 3" xfId="24343" xr:uid="{00000000-0005-0000-0000-0000B7290000}"/>
    <cellStyle name="20% - Accent5 2 5 2 3 4" xfId="29060" xr:uid="{00000000-0005-0000-0000-0000B8290000}"/>
    <cellStyle name="20% - Accent5 2 5 2 3 5" xfId="33773" xr:uid="{00000000-0005-0000-0000-0000B9290000}"/>
    <cellStyle name="20% - Accent5 2 5 2 4" xfId="14192" xr:uid="{00000000-0005-0000-0000-0000BA290000}"/>
    <cellStyle name="20% - Accent5 2 5 2 5" xfId="14798" xr:uid="{00000000-0005-0000-0000-0000BB290000}"/>
    <cellStyle name="20% - Accent5 2 5 2 6" xfId="15404" xr:uid="{00000000-0005-0000-0000-0000BC290000}"/>
    <cellStyle name="20% - Accent5 2 5 2 7" xfId="17652" xr:uid="{00000000-0005-0000-0000-0000BD290000}"/>
    <cellStyle name="20% - Accent5 2 5 2 8" xfId="22127" xr:uid="{00000000-0005-0000-0000-0000BE290000}"/>
    <cellStyle name="20% - Accent5 2 5 2 9" xfId="26844" xr:uid="{00000000-0005-0000-0000-0000BF290000}"/>
    <cellStyle name="20% - Accent5 2 5 3" xfId="10555" xr:uid="{00000000-0005-0000-0000-0000C0290000}"/>
    <cellStyle name="20% - Accent5 2 5 3 2" xfId="16377" xr:uid="{00000000-0005-0000-0000-0000C1290000}"/>
    <cellStyle name="20% - Accent5 2 5 3 2 2" xfId="20839" xr:uid="{00000000-0005-0000-0000-0000C2290000}"/>
    <cellStyle name="20% - Accent5 2 5 3 2 3" xfId="25271" xr:uid="{00000000-0005-0000-0000-0000C3290000}"/>
    <cellStyle name="20% - Accent5 2 5 3 2 4" xfId="29988" xr:uid="{00000000-0005-0000-0000-0000C4290000}"/>
    <cellStyle name="20% - Accent5 2 5 3 2 5" xfId="34701" xr:uid="{00000000-0005-0000-0000-0000C5290000}"/>
    <cellStyle name="20% - Accent5 2 5 3 3" xfId="18580" xr:uid="{00000000-0005-0000-0000-0000C6290000}"/>
    <cellStyle name="20% - Accent5 2 5 3 4" xfId="23055" xr:uid="{00000000-0005-0000-0000-0000C7290000}"/>
    <cellStyle name="20% - Accent5 2 5 3 5" xfId="27772" xr:uid="{00000000-0005-0000-0000-0000C8290000}"/>
    <cellStyle name="20% - Accent5 2 5 3 6" xfId="32485" xr:uid="{00000000-0005-0000-0000-0000C9290000}"/>
    <cellStyle name="20% - Accent5 2 5 4" xfId="10813" xr:uid="{00000000-0005-0000-0000-0000CA290000}"/>
    <cellStyle name="20% - Accent5 2 5 4 2" xfId="19615" xr:uid="{00000000-0005-0000-0000-0000CB290000}"/>
    <cellStyle name="20% - Accent5 2 5 4 3" xfId="24047" xr:uid="{00000000-0005-0000-0000-0000CC290000}"/>
    <cellStyle name="20% - Accent5 2 5 4 4" xfId="28764" xr:uid="{00000000-0005-0000-0000-0000CD290000}"/>
    <cellStyle name="20% - Accent5 2 5 4 5" xfId="33477" xr:uid="{00000000-0005-0000-0000-0000CE290000}"/>
    <cellStyle name="20% - Accent5 2 5 5" xfId="11067" xr:uid="{00000000-0005-0000-0000-0000CF290000}"/>
    <cellStyle name="20% - Accent5 2 5 6" xfId="11321" xr:uid="{00000000-0005-0000-0000-0000D0290000}"/>
    <cellStyle name="20% - Accent5 2 5 7" xfId="11581" xr:uid="{00000000-0005-0000-0000-0000D1290000}"/>
    <cellStyle name="20% - Accent5 2 5 8" xfId="11842" xr:uid="{00000000-0005-0000-0000-0000D2290000}"/>
    <cellStyle name="20% - Accent5 2 5 9" xfId="12113" xr:uid="{00000000-0005-0000-0000-0000D3290000}"/>
    <cellStyle name="20% - Accent5 2 50" xfId="4307" xr:uid="{00000000-0005-0000-0000-0000D4290000}"/>
    <cellStyle name="20% - Accent5 2 51" xfId="4423" xr:uid="{00000000-0005-0000-0000-0000D5290000}"/>
    <cellStyle name="20% - Accent5 2 52" xfId="4539" xr:uid="{00000000-0005-0000-0000-0000D6290000}"/>
    <cellStyle name="20% - Accent5 2 53" xfId="4669" xr:uid="{00000000-0005-0000-0000-0000D7290000}"/>
    <cellStyle name="20% - Accent5 2 54" xfId="4799" xr:uid="{00000000-0005-0000-0000-0000D8290000}"/>
    <cellStyle name="20% - Accent5 2 55" xfId="4929" xr:uid="{00000000-0005-0000-0000-0000D9290000}"/>
    <cellStyle name="20% - Accent5 2 56" xfId="5059" xr:uid="{00000000-0005-0000-0000-0000DA290000}"/>
    <cellStyle name="20% - Accent5 2 57" xfId="5189" xr:uid="{00000000-0005-0000-0000-0000DB290000}"/>
    <cellStyle name="20% - Accent5 2 58" xfId="5319" xr:uid="{00000000-0005-0000-0000-0000DC290000}"/>
    <cellStyle name="20% - Accent5 2 59" xfId="5449" xr:uid="{00000000-0005-0000-0000-0000DD290000}"/>
    <cellStyle name="20% - Accent5 2 6" xfId="630" xr:uid="{00000000-0005-0000-0000-0000DE290000}"/>
    <cellStyle name="20% - Accent5 2 6 2" xfId="16834" xr:uid="{00000000-0005-0000-0000-0000DF290000}"/>
    <cellStyle name="20% - Accent5 2 6 2 2" xfId="21296" xr:uid="{00000000-0005-0000-0000-0000E0290000}"/>
    <cellStyle name="20% - Accent5 2 6 2 2 2" xfId="25728" xr:uid="{00000000-0005-0000-0000-0000E1290000}"/>
    <cellStyle name="20% - Accent5 2 6 2 2 3" xfId="30445" xr:uid="{00000000-0005-0000-0000-0000E2290000}"/>
    <cellStyle name="20% - Accent5 2 6 2 2 4" xfId="35158" xr:uid="{00000000-0005-0000-0000-0000E3290000}"/>
    <cellStyle name="20% - Accent5 2 6 2 3" xfId="19037" xr:uid="{00000000-0005-0000-0000-0000E4290000}"/>
    <cellStyle name="20% - Accent5 2 6 2 4" xfId="23512" xr:uid="{00000000-0005-0000-0000-0000E5290000}"/>
    <cellStyle name="20% - Accent5 2 6 2 5" xfId="28229" xr:uid="{00000000-0005-0000-0000-0000E6290000}"/>
    <cellStyle name="20% - Accent5 2 6 2 6" xfId="32942" xr:uid="{00000000-0005-0000-0000-0000E7290000}"/>
    <cellStyle name="20% - Accent5 2 6 3" xfId="15643" xr:uid="{00000000-0005-0000-0000-0000E8290000}"/>
    <cellStyle name="20% - Accent5 2 6 3 2" xfId="20150" xr:uid="{00000000-0005-0000-0000-0000E9290000}"/>
    <cellStyle name="20% - Accent5 2 6 3 3" xfId="24582" xr:uid="{00000000-0005-0000-0000-0000EA290000}"/>
    <cellStyle name="20% - Accent5 2 6 3 4" xfId="29299" xr:uid="{00000000-0005-0000-0000-0000EB290000}"/>
    <cellStyle name="20% - Accent5 2 6 3 5" xfId="34012" xr:uid="{00000000-0005-0000-0000-0000EC290000}"/>
    <cellStyle name="20% - Accent5 2 6 4" xfId="17891" xr:uid="{00000000-0005-0000-0000-0000ED290000}"/>
    <cellStyle name="20% - Accent5 2 6 5" xfId="22366" xr:uid="{00000000-0005-0000-0000-0000EE290000}"/>
    <cellStyle name="20% - Accent5 2 6 6" xfId="27083" xr:uid="{00000000-0005-0000-0000-0000EF290000}"/>
    <cellStyle name="20% - Accent5 2 6 7" xfId="31796" xr:uid="{00000000-0005-0000-0000-0000F0290000}"/>
    <cellStyle name="20% - Accent5 2 60" xfId="5579" xr:uid="{00000000-0005-0000-0000-0000F1290000}"/>
    <cellStyle name="20% - Accent5 2 61" xfId="5709" xr:uid="{00000000-0005-0000-0000-0000F2290000}"/>
    <cellStyle name="20% - Accent5 2 62" xfId="5839" xr:uid="{00000000-0005-0000-0000-0000F3290000}"/>
    <cellStyle name="20% - Accent5 2 63" xfId="5969" xr:uid="{00000000-0005-0000-0000-0000F4290000}"/>
    <cellStyle name="20% - Accent5 2 64" xfId="6099" xr:uid="{00000000-0005-0000-0000-0000F5290000}"/>
    <cellStyle name="20% - Accent5 2 65" xfId="6229" xr:uid="{00000000-0005-0000-0000-0000F6290000}"/>
    <cellStyle name="20% - Accent5 2 66" xfId="6359" xr:uid="{00000000-0005-0000-0000-0000F7290000}"/>
    <cellStyle name="20% - Accent5 2 67" xfId="6490" xr:uid="{00000000-0005-0000-0000-0000F8290000}"/>
    <cellStyle name="20% - Accent5 2 68" xfId="6620" xr:uid="{00000000-0005-0000-0000-0000F9290000}"/>
    <cellStyle name="20% - Accent5 2 69" xfId="6750" xr:uid="{00000000-0005-0000-0000-0000FA290000}"/>
    <cellStyle name="20% - Accent5 2 7" xfId="702" xr:uid="{00000000-0005-0000-0000-0000FB290000}"/>
    <cellStyle name="20% - Accent5 2 7 2" xfId="17045" xr:uid="{00000000-0005-0000-0000-0000FC290000}"/>
    <cellStyle name="20% - Accent5 2 7 2 2" xfId="21507" xr:uid="{00000000-0005-0000-0000-0000FD290000}"/>
    <cellStyle name="20% - Accent5 2 7 2 2 2" xfId="25939" xr:uid="{00000000-0005-0000-0000-0000FE290000}"/>
    <cellStyle name="20% - Accent5 2 7 2 2 3" xfId="30656" xr:uid="{00000000-0005-0000-0000-0000FF290000}"/>
    <cellStyle name="20% - Accent5 2 7 2 2 4" xfId="35369" xr:uid="{00000000-0005-0000-0000-0000002A0000}"/>
    <cellStyle name="20% - Accent5 2 7 2 3" xfId="19248" xr:uid="{00000000-0005-0000-0000-0000012A0000}"/>
    <cellStyle name="20% - Accent5 2 7 2 4" xfId="23723" xr:uid="{00000000-0005-0000-0000-0000022A0000}"/>
    <cellStyle name="20% - Accent5 2 7 2 5" xfId="28440" xr:uid="{00000000-0005-0000-0000-0000032A0000}"/>
    <cellStyle name="20% - Accent5 2 7 2 6" xfId="33153" xr:uid="{00000000-0005-0000-0000-0000042A0000}"/>
    <cellStyle name="20% - Accent5 2 7 3" xfId="15855" xr:uid="{00000000-0005-0000-0000-0000052A0000}"/>
    <cellStyle name="20% - Accent5 2 7 3 2" xfId="20361" xr:uid="{00000000-0005-0000-0000-0000062A0000}"/>
    <cellStyle name="20% - Accent5 2 7 3 3" xfId="24793" xr:uid="{00000000-0005-0000-0000-0000072A0000}"/>
    <cellStyle name="20% - Accent5 2 7 3 4" xfId="29510" xr:uid="{00000000-0005-0000-0000-0000082A0000}"/>
    <cellStyle name="20% - Accent5 2 7 3 5" xfId="34223" xr:uid="{00000000-0005-0000-0000-0000092A0000}"/>
    <cellStyle name="20% - Accent5 2 7 4" xfId="18102" xr:uid="{00000000-0005-0000-0000-00000A2A0000}"/>
    <cellStyle name="20% - Accent5 2 7 5" xfId="22577" xr:uid="{00000000-0005-0000-0000-00000B2A0000}"/>
    <cellStyle name="20% - Accent5 2 7 6" xfId="27294" xr:uid="{00000000-0005-0000-0000-00000C2A0000}"/>
    <cellStyle name="20% - Accent5 2 7 7" xfId="32007" xr:uid="{00000000-0005-0000-0000-00000D2A0000}"/>
    <cellStyle name="20% - Accent5 2 70" xfId="6880" xr:uid="{00000000-0005-0000-0000-00000E2A0000}"/>
    <cellStyle name="20% - Accent5 2 71" xfId="7010" xr:uid="{00000000-0005-0000-0000-00000F2A0000}"/>
    <cellStyle name="20% - Accent5 2 72" xfId="7154" xr:uid="{00000000-0005-0000-0000-0000102A0000}"/>
    <cellStyle name="20% - Accent5 2 73" xfId="7299" xr:uid="{00000000-0005-0000-0000-0000112A0000}"/>
    <cellStyle name="20% - Accent5 2 74" xfId="7443" xr:uid="{00000000-0005-0000-0000-0000122A0000}"/>
    <cellStyle name="20% - Accent5 2 75" xfId="7615" xr:uid="{00000000-0005-0000-0000-0000132A0000}"/>
    <cellStyle name="20% - Accent5 2 76" xfId="7787" xr:uid="{00000000-0005-0000-0000-0000142A0000}"/>
    <cellStyle name="20% - Accent5 2 77" xfId="7959" xr:uid="{00000000-0005-0000-0000-0000152A0000}"/>
    <cellStyle name="20% - Accent5 2 78" xfId="8131" xr:uid="{00000000-0005-0000-0000-0000162A0000}"/>
    <cellStyle name="20% - Accent5 2 79" xfId="8303" xr:uid="{00000000-0005-0000-0000-0000172A0000}"/>
    <cellStyle name="20% - Accent5 2 8" xfId="774" xr:uid="{00000000-0005-0000-0000-0000182A0000}"/>
    <cellStyle name="20% - Accent5 2 8 2" xfId="16097" xr:uid="{00000000-0005-0000-0000-0000192A0000}"/>
    <cellStyle name="20% - Accent5 2 8 2 2" xfId="20600" xr:uid="{00000000-0005-0000-0000-00001A2A0000}"/>
    <cellStyle name="20% - Accent5 2 8 2 3" xfId="25032" xr:uid="{00000000-0005-0000-0000-00001B2A0000}"/>
    <cellStyle name="20% - Accent5 2 8 2 4" xfId="29749" xr:uid="{00000000-0005-0000-0000-00001C2A0000}"/>
    <cellStyle name="20% - Accent5 2 8 2 5" xfId="34462" xr:uid="{00000000-0005-0000-0000-00001D2A0000}"/>
    <cellStyle name="20% - Accent5 2 8 3" xfId="18341" xr:uid="{00000000-0005-0000-0000-00001E2A0000}"/>
    <cellStyle name="20% - Accent5 2 8 4" xfId="22816" xr:uid="{00000000-0005-0000-0000-00001F2A0000}"/>
    <cellStyle name="20% - Accent5 2 8 5" xfId="27533" xr:uid="{00000000-0005-0000-0000-0000202A0000}"/>
    <cellStyle name="20% - Accent5 2 8 6" xfId="32246" xr:uid="{00000000-0005-0000-0000-0000212A0000}"/>
    <cellStyle name="20% - Accent5 2 80" xfId="8542" xr:uid="{00000000-0005-0000-0000-0000222A0000}"/>
    <cellStyle name="20% - Accent5 2 9" xfId="846" xr:uid="{00000000-0005-0000-0000-0000232A0000}"/>
    <cellStyle name="20% - Accent5 2 9 2" xfId="26209" xr:uid="{00000000-0005-0000-0000-0000242A0000}"/>
    <cellStyle name="20% - Accent5 2 9 3" xfId="30923" xr:uid="{00000000-0005-0000-0000-0000252A0000}"/>
    <cellStyle name="20% - Accent5 2 9 4" xfId="35636" xr:uid="{00000000-0005-0000-0000-0000262A0000}"/>
    <cellStyle name="20% - Accent5 20" xfId="9189" xr:uid="{00000000-0005-0000-0000-0000272A0000}"/>
    <cellStyle name="20% - Accent5 20 10" xfId="9843" xr:uid="{00000000-0005-0000-0000-0000282A0000}"/>
    <cellStyle name="20% - Accent5 20 10 2" xfId="36296" xr:uid="{00000000-0005-0000-0000-0000292A0000}"/>
    <cellStyle name="20% - Accent5 20 11" xfId="9914" xr:uid="{00000000-0005-0000-0000-00002A2A0000}"/>
    <cellStyle name="20% - Accent5 20 12" xfId="9985" xr:uid="{00000000-0005-0000-0000-00002B2A0000}"/>
    <cellStyle name="20% - Accent5 20 13" xfId="10512" xr:uid="{00000000-0005-0000-0000-00002C2A0000}"/>
    <cellStyle name="20% - Accent5 20 14" xfId="10770" xr:uid="{00000000-0005-0000-0000-00002D2A0000}"/>
    <cellStyle name="20% - Accent5 20 15" xfId="11024" xr:uid="{00000000-0005-0000-0000-00002E2A0000}"/>
    <cellStyle name="20% - Accent5 20 16" xfId="11278" xr:uid="{00000000-0005-0000-0000-00002F2A0000}"/>
    <cellStyle name="20% - Accent5 20 17" xfId="11538" xr:uid="{00000000-0005-0000-0000-0000302A0000}"/>
    <cellStyle name="20% - Accent5 20 18" xfId="11792" xr:uid="{00000000-0005-0000-0000-0000312A0000}"/>
    <cellStyle name="20% - Accent5 20 19" xfId="12070" xr:uid="{00000000-0005-0000-0000-0000322A0000}"/>
    <cellStyle name="20% - Accent5 20 2" xfId="9254" xr:uid="{00000000-0005-0000-0000-0000332A0000}"/>
    <cellStyle name="20% - Accent5 20 2 10" xfId="12482" xr:uid="{00000000-0005-0000-0000-0000342A0000}"/>
    <cellStyle name="20% - Accent5 20 2 11" xfId="12764" xr:uid="{00000000-0005-0000-0000-0000352A0000}"/>
    <cellStyle name="20% - Accent5 20 2 12" xfId="13387" xr:uid="{00000000-0005-0000-0000-0000362A0000}"/>
    <cellStyle name="20% - Accent5 20 2 13" xfId="13994" xr:uid="{00000000-0005-0000-0000-0000372A0000}"/>
    <cellStyle name="20% - Accent5 20 2 14" xfId="14600" xr:uid="{00000000-0005-0000-0000-0000382A0000}"/>
    <cellStyle name="20% - Accent5 20 2 15" xfId="15206" xr:uid="{00000000-0005-0000-0000-0000392A0000}"/>
    <cellStyle name="20% - Accent5 20 2 16" xfId="17454" xr:uid="{00000000-0005-0000-0000-00003A2A0000}"/>
    <cellStyle name="20% - Accent5 20 2 17" xfId="21929" xr:uid="{00000000-0005-0000-0000-00003B2A0000}"/>
    <cellStyle name="20% - Accent5 20 2 18" xfId="26646" xr:uid="{00000000-0005-0000-0000-00003C2A0000}"/>
    <cellStyle name="20% - Accent5 20 2 19" xfId="31359" xr:uid="{00000000-0005-0000-0000-00003D2A0000}"/>
    <cellStyle name="20% - Accent5 20 2 2" xfId="10393" xr:uid="{00000000-0005-0000-0000-00003E2A0000}"/>
    <cellStyle name="20% - Accent5 20 2 2 10" xfId="31655" xr:uid="{00000000-0005-0000-0000-00003F2A0000}"/>
    <cellStyle name="20% - Accent5 20 2 2 2" xfId="13102" xr:uid="{00000000-0005-0000-0000-0000402A0000}"/>
    <cellStyle name="20% - Accent5 20 2 2 2 2" xfId="16693" xr:uid="{00000000-0005-0000-0000-0000412A0000}"/>
    <cellStyle name="20% - Accent5 20 2 2 2 2 2" xfId="21155" xr:uid="{00000000-0005-0000-0000-0000422A0000}"/>
    <cellStyle name="20% - Accent5 20 2 2 2 2 3" xfId="25587" xr:uid="{00000000-0005-0000-0000-0000432A0000}"/>
    <cellStyle name="20% - Accent5 20 2 2 2 2 4" xfId="30304" xr:uid="{00000000-0005-0000-0000-0000442A0000}"/>
    <cellStyle name="20% - Accent5 20 2 2 2 2 5" xfId="35017" xr:uid="{00000000-0005-0000-0000-0000452A0000}"/>
    <cellStyle name="20% - Accent5 20 2 2 2 3" xfId="18896" xr:uid="{00000000-0005-0000-0000-0000462A0000}"/>
    <cellStyle name="20% - Accent5 20 2 2 2 4" xfId="23371" xr:uid="{00000000-0005-0000-0000-0000472A0000}"/>
    <cellStyle name="20% - Accent5 20 2 2 2 5" xfId="28088" xr:uid="{00000000-0005-0000-0000-0000482A0000}"/>
    <cellStyle name="20% - Accent5 20 2 2 2 6" xfId="32801" xr:uid="{00000000-0005-0000-0000-0000492A0000}"/>
    <cellStyle name="20% - Accent5 20 2 2 3" xfId="13684" xr:uid="{00000000-0005-0000-0000-00004A2A0000}"/>
    <cellStyle name="20% - Accent5 20 2 2 3 2" xfId="20009" xr:uid="{00000000-0005-0000-0000-00004B2A0000}"/>
    <cellStyle name="20% - Accent5 20 2 2 3 3" xfId="24441" xr:uid="{00000000-0005-0000-0000-00004C2A0000}"/>
    <cellStyle name="20% - Accent5 20 2 2 3 4" xfId="29158" xr:uid="{00000000-0005-0000-0000-00004D2A0000}"/>
    <cellStyle name="20% - Accent5 20 2 2 3 5" xfId="33871" xr:uid="{00000000-0005-0000-0000-00004E2A0000}"/>
    <cellStyle name="20% - Accent5 20 2 2 4" xfId="14290" xr:uid="{00000000-0005-0000-0000-00004F2A0000}"/>
    <cellStyle name="20% - Accent5 20 2 2 5" xfId="14896" xr:uid="{00000000-0005-0000-0000-0000502A0000}"/>
    <cellStyle name="20% - Accent5 20 2 2 6" xfId="15502" xr:uid="{00000000-0005-0000-0000-0000512A0000}"/>
    <cellStyle name="20% - Accent5 20 2 2 7" xfId="17750" xr:uid="{00000000-0005-0000-0000-0000522A0000}"/>
    <cellStyle name="20% - Accent5 20 2 2 8" xfId="22225" xr:uid="{00000000-0005-0000-0000-0000532A0000}"/>
    <cellStyle name="20% - Accent5 20 2 2 9" xfId="26942" xr:uid="{00000000-0005-0000-0000-0000542A0000}"/>
    <cellStyle name="20% - Accent5 20 2 3" xfId="10653" xr:uid="{00000000-0005-0000-0000-0000552A0000}"/>
    <cellStyle name="20% - Accent5 20 2 3 2" xfId="16475" xr:uid="{00000000-0005-0000-0000-0000562A0000}"/>
    <cellStyle name="20% - Accent5 20 2 3 2 2" xfId="20937" xr:uid="{00000000-0005-0000-0000-0000572A0000}"/>
    <cellStyle name="20% - Accent5 20 2 3 2 3" xfId="25369" xr:uid="{00000000-0005-0000-0000-0000582A0000}"/>
    <cellStyle name="20% - Accent5 20 2 3 2 4" xfId="30086" xr:uid="{00000000-0005-0000-0000-0000592A0000}"/>
    <cellStyle name="20% - Accent5 20 2 3 2 5" xfId="34799" xr:uid="{00000000-0005-0000-0000-00005A2A0000}"/>
    <cellStyle name="20% - Accent5 20 2 3 3" xfId="18678" xr:uid="{00000000-0005-0000-0000-00005B2A0000}"/>
    <cellStyle name="20% - Accent5 20 2 3 4" xfId="23153" xr:uid="{00000000-0005-0000-0000-00005C2A0000}"/>
    <cellStyle name="20% - Accent5 20 2 3 5" xfId="27870" xr:uid="{00000000-0005-0000-0000-00005D2A0000}"/>
    <cellStyle name="20% - Accent5 20 2 3 6" xfId="32583" xr:uid="{00000000-0005-0000-0000-00005E2A0000}"/>
    <cellStyle name="20% - Accent5 20 2 4" xfId="10911" xr:uid="{00000000-0005-0000-0000-00005F2A0000}"/>
    <cellStyle name="20% - Accent5 20 2 4 2" xfId="19713" xr:uid="{00000000-0005-0000-0000-0000602A0000}"/>
    <cellStyle name="20% - Accent5 20 2 4 3" xfId="24145" xr:uid="{00000000-0005-0000-0000-0000612A0000}"/>
    <cellStyle name="20% - Accent5 20 2 4 4" xfId="28862" xr:uid="{00000000-0005-0000-0000-0000622A0000}"/>
    <cellStyle name="20% - Accent5 20 2 4 5" xfId="33575" xr:uid="{00000000-0005-0000-0000-0000632A0000}"/>
    <cellStyle name="20% - Accent5 20 2 5" xfId="11165" xr:uid="{00000000-0005-0000-0000-0000642A0000}"/>
    <cellStyle name="20% - Accent5 20 2 6" xfId="11419" xr:uid="{00000000-0005-0000-0000-0000652A0000}"/>
    <cellStyle name="20% - Accent5 20 2 7" xfId="11679" xr:uid="{00000000-0005-0000-0000-0000662A0000}"/>
    <cellStyle name="20% - Accent5 20 2 8" xfId="11941" xr:uid="{00000000-0005-0000-0000-0000672A0000}"/>
    <cellStyle name="20% - Accent5 20 2 9" xfId="12211" xr:uid="{00000000-0005-0000-0000-0000682A0000}"/>
    <cellStyle name="20% - Accent5 20 20" xfId="12341" xr:uid="{00000000-0005-0000-0000-0000692A0000}"/>
    <cellStyle name="20% - Accent5 20 21" xfId="12623" xr:uid="{00000000-0005-0000-0000-00006A2A0000}"/>
    <cellStyle name="20% - Accent5 20 22" xfId="13246" xr:uid="{00000000-0005-0000-0000-00006B2A0000}"/>
    <cellStyle name="20% - Accent5 20 23" xfId="13853" xr:uid="{00000000-0005-0000-0000-00006C2A0000}"/>
    <cellStyle name="20% - Accent5 20 24" xfId="14459" xr:uid="{00000000-0005-0000-0000-00006D2A0000}"/>
    <cellStyle name="20% - Accent5 20 25" xfId="15065" xr:uid="{00000000-0005-0000-0000-00006E2A0000}"/>
    <cellStyle name="20% - Accent5 20 26" xfId="17313" xr:uid="{00000000-0005-0000-0000-00006F2A0000}"/>
    <cellStyle name="20% - Accent5 20 27" xfId="21788" xr:uid="{00000000-0005-0000-0000-0000702A0000}"/>
    <cellStyle name="20% - Accent5 20 28" xfId="26505" xr:uid="{00000000-0005-0000-0000-0000712A0000}"/>
    <cellStyle name="20% - Accent5 20 29" xfId="31218" xr:uid="{00000000-0005-0000-0000-0000722A0000}"/>
    <cellStyle name="20% - Accent5 20 3" xfId="9336" xr:uid="{00000000-0005-0000-0000-0000732A0000}"/>
    <cellStyle name="20% - Accent5 20 3 10" xfId="31514" xr:uid="{00000000-0005-0000-0000-0000742A0000}"/>
    <cellStyle name="20% - Accent5 20 3 2" xfId="12961" xr:uid="{00000000-0005-0000-0000-0000752A0000}"/>
    <cellStyle name="20% - Accent5 20 3 2 2" xfId="16552" xr:uid="{00000000-0005-0000-0000-0000762A0000}"/>
    <cellStyle name="20% - Accent5 20 3 2 2 2" xfId="21014" xr:uid="{00000000-0005-0000-0000-0000772A0000}"/>
    <cellStyle name="20% - Accent5 20 3 2 2 3" xfId="25446" xr:uid="{00000000-0005-0000-0000-0000782A0000}"/>
    <cellStyle name="20% - Accent5 20 3 2 2 4" xfId="30163" xr:uid="{00000000-0005-0000-0000-0000792A0000}"/>
    <cellStyle name="20% - Accent5 20 3 2 2 5" xfId="34876" xr:uid="{00000000-0005-0000-0000-00007A2A0000}"/>
    <cellStyle name="20% - Accent5 20 3 2 3" xfId="18755" xr:uid="{00000000-0005-0000-0000-00007B2A0000}"/>
    <cellStyle name="20% - Accent5 20 3 2 4" xfId="23230" xr:uid="{00000000-0005-0000-0000-00007C2A0000}"/>
    <cellStyle name="20% - Accent5 20 3 2 5" xfId="27947" xr:uid="{00000000-0005-0000-0000-00007D2A0000}"/>
    <cellStyle name="20% - Accent5 20 3 2 6" xfId="32660" xr:uid="{00000000-0005-0000-0000-00007E2A0000}"/>
    <cellStyle name="20% - Accent5 20 3 3" xfId="13543" xr:uid="{00000000-0005-0000-0000-00007F2A0000}"/>
    <cellStyle name="20% - Accent5 20 3 3 2" xfId="19868" xr:uid="{00000000-0005-0000-0000-0000802A0000}"/>
    <cellStyle name="20% - Accent5 20 3 3 3" xfId="24300" xr:uid="{00000000-0005-0000-0000-0000812A0000}"/>
    <cellStyle name="20% - Accent5 20 3 3 4" xfId="29017" xr:uid="{00000000-0005-0000-0000-0000822A0000}"/>
    <cellStyle name="20% - Accent5 20 3 3 5" xfId="33730" xr:uid="{00000000-0005-0000-0000-0000832A0000}"/>
    <cellStyle name="20% - Accent5 20 3 4" xfId="14149" xr:uid="{00000000-0005-0000-0000-0000842A0000}"/>
    <cellStyle name="20% - Accent5 20 3 5" xfId="14755" xr:uid="{00000000-0005-0000-0000-0000852A0000}"/>
    <cellStyle name="20% - Accent5 20 3 6" xfId="15361" xr:uid="{00000000-0005-0000-0000-0000862A0000}"/>
    <cellStyle name="20% - Accent5 20 3 7" xfId="17609" xr:uid="{00000000-0005-0000-0000-0000872A0000}"/>
    <cellStyle name="20% - Accent5 20 3 8" xfId="22084" xr:uid="{00000000-0005-0000-0000-0000882A0000}"/>
    <cellStyle name="20% - Accent5 20 3 9" xfId="26801" xr:uid="{00000000-0005-0000-0000-0000892A0000}"/>
    <cellStyle name="20% - Accent5 20 4" xfId="9407" xr:uid="{00000000-0005-0000-0000-00008A2A0000}"/>
    <cellStyle name="20% - Accent5 20 4 2" xfId="16932" xr:uid="{00000000-0005-0000-0000-00008B2A0000}"/>
    <cellStyle name="20% - Accent5 20 4 2 2" xfId="21394" xr:uid="{00000000-0005-0000-0000-00008C2A0000}"/>
    <cellStyle name="20% - Accent5 20 4 2 2 2" xfId="25826" xr:uid="{00000000-0005-0000-0000-00008D2A0000}"/>
    <cellStyle name="20% - Accent5 20 4 2 2 3" xfId="30543" xr:uid="{00000000-0005-0000-0000-00008E2A0000}"/>
    <cellStyle name="20% - Accent5 20 4 2 2 4" xfId="35256" xr:uid="{00000000-0005-0000-0000-00008F2A0000}"/>
    <cellStyle name="20% - Accent5 20 4 2 3" xfId="19135" xr:uid="{00000000-0005-0000-0000-0000902A0000}"/>
    <cellStyle name="20% - Accent5 20 4 2 4" xfId="23610" xr:uid="{00000000-0005-0000-0000-0000912A0000}"/>
    <cellStyle name="20% - Accent5 20 4 2 5" xfId="28327" xr:uid="{00000000-0005-0000-0000-0000922A0000}"/>
    <cellStyle name="20% - Accent5 20 4 2 6" xfId="33040" xr:uid="{00000000-0005-0000-0000-0000932A0000}"/>
    <cellStyle name="20% - Accent5 20 4 3" xfId="15741" xr:uid="{00000000-0005-0000-0000-0000942A0000}"/>
    <cellStyle name="20% - Accent5 20 4 3 2" xfId="20248" xr:uid="{00000000-0005-0000-0000-0000952A0000}"/>
    <cellStyle name="20% - Accent5 20 4 3 3" xfId="24680" xr:uid="{00000000-0005-0000-0000-0000962A0000}"/>
    <cellStyle name="20% - Accent5 20 4 3 4" xfId="29397" xr:uid="{00000000-0005-0000-0000-0000972A0000}"/>
    <cellStyle name="20% - Accent5 20 4 3 5" xfId="34110" xr:uid="{00000000-0005-0000-0000-0000982A0000}"/>
    <cellStyle name="20% - Accent5 20 4 4" xfId="17989" xr:uid="{00000000-0005-0000-0000-0000992A0000}"/>
    <cellStyle name="20% - Accent5 20 4 5" xfId="22464" xr:uid="{00000000-0005-0000-0000-00009A2A0000}"/>
    <cellStyle name="20% - Accent5 20 4 6" xfId="27181" xr:uid="{00000000-0005-0000-0000-00009B2A0000}"/>
    <cellStyle name="20% - Accent5 20 4 7" xfId="31894" xr:uid="{00000000-0005-0000-0000-00009C2A0000}"/>
    <cellStyle name="20% - Accent5 20 5" xfId="9481" xr:uid="{00000000-0005-0000-0000-00009D2A0000}"/>
    <cellStyle name="20% - Accent5 20 5 2" xfId="17144" xr:uid="{00000000-0005-0000-0000-00009E2A0000}"/>
    <cellStyle name="20% - Accent5 20 5 2 2" xfId="21605" xr:uid="{00000000-0005-0000-0000-00009F2A0000}"/>
    <cellStyle name="20% - Accent5 20 5 2 2 2" xfId="26037" xr:uid="{00000000-0005-0000-0000-0000A02A0000}"/>
    <cellStyle name="20% - Accent5 20 5 2 2 3" xfId="30754" xr:uid="{00000000-0005-0000-0000-0000A12A0000}"/>
    <cellStyle name="20% - Accent5 20 5 2 2 4" xfId="35467" xr:uid="{00000000-0005-0000-0000-0000A22A0000}"/>
    <cellStyle name="20% - Accent5 20 5 2 3" xfId="19346" xr:uid="{00000000-0005-0000-0000-0000A32A0000}"/>
    <cellStyle name="20% - Accent5 20 5 2 4" xfId="23821" xr:uid="{00000000-0005-0000-0000-0000A42A0000}"/>
    <cellStyle name="20% - Accent5 20 5 2 5" xfId="28538" xr:uid="{00000000-0005-0000-0000-0000A52A0000}"/>
    <cellStyle name="20% - Accent5 20 5 2 6" xfId="33251" xr:uid="{00000000-0005-0000-0000-0000A62A0000}"/>
    <cellStyle name="20% - Accent5 20 5 3" xfId="15954" xr:uid="{00000000-0005-0000-0000-0000A72A0000}"/>
    <cellStyle name="20% - Accent5 20 5 3 2" xfId="20459" xr:uid="{00000000-0005-0000-0000-0000A82A0000}"/>
    <cellStyle name="20% - Accent5 20 5 3 3" xfId="24891" xr:uid="{00000000-0005-0000-0000-0000A92A0000}"/>
    <cellStyle name="20% - Accent5 20 5 3 4" xfId="29608" xr:uid="{00000000-0005-0000-0000-0000AA2A0000}"/>
    <cellStyle name="20% - Accent5 20 5 3 5" xfId="34321" xr:uid="{00000000-0005-0000-0000-0000AB2A0000}"/>
    <cellStyle name="20% - Accent5 20 5 4" xfId="18200" xr:uid="{00000000-0005-0000-0000-0000AC2A0000}"/>
    <cellStyle name="20% - Accent5 20 5 5" xfId="22675" xr:uid="{00000000-0005-0000-0000-0000AD2A0000}"/>
    <cellStyle name="20% - Accent5 20 5 6" xfId="27392" xr:uid="{00000000-0005-0000-0000-0000AE2A0000}"/>
    <cellStyle name="20% - Accent5 20 5 7" xfId="32105" xr:uid="{00000000-0005-0000-0000-0000AF2A0000}"/>
    <cellStyle name="20% - Accent5 20 6" xfId="9552" xr:uid="{00000000-0005-0000-0000-0000B02A0000}"/>
    <cellStyle name="20% - Accent5 20 6 2" xfId="16235" xr:uid="{00000000-0005-0000-0000-0000B12A0000}"/>
    <cellStyle name="20% - Accent5 20 6 2 2" xfId="20698" xr:uid="{00000000-0005-0000-0000-0000B22A0000}"/>
    <cellStyle name="20% - Accent5 20 6 2 3" xfId="25130" xr:uid="{00000000-0005-0000-0000-0000B32A0000}"/>
    <cellStyle name="20% - Accent5 20 6 2 4" xfId="29847" xr:uid="{00000000-0005-0000-0000-0000B42A0000}"/>
    <cellStyle name="20% - Accent5 20 6 2 5" xfId="34560" xr:uid="{00000000-0005-0000-0000-0000B52A0000}"/>
    <cellStyle name="20% - Accent5 20 6 3" xfId="18439" xr:uid="{00000000-0005-0000-0000-0000B62A0000}"/>
    <cellStyle name="20% - Accent5 20 6 4" xfId="22914" xr:uid="{00000000-0005-0000-0000-0000B72A0000}"/>
    <cellStyle name="20% - Accent5 20 6 5" xfId="27631" xr:uid="{00000000-0005-0000-0000-0000B82A0000}"/>
    <cellStyle name="20% - Accent5 20 6 6" xfId="32344" xr:uid="{00000000-0005-0000-0000-0000B92A0000}"/>
    <cellStyle name="20% - Accent5 20 7" xfId="9623" xr:uid="{00000000-0005-0000-0000-0000BA2A0000}"/>
    <cellStyle name="20% - Accent5 20 7 2" xfId="19572" xr:uid="{00000000-0005-0000-0000-0000BB2A0000}"/>
    <cellStyle name="20% - Accent5 20 7 3" xfId="24004" xr:uid="{00000000-0005-0000-0000-0000BC2A0000}"/>
    <cellStyle name="20% - Accent5 20 7 4" xfId="28721" xr:uid="{00000000-0005-0000-0000-0000BD2A0000}"/>
    <cellStyle name="20% - Accent5 20 7 5" xfId="33434" xr:uid="{00000000-0005-0000-0000-0000BE2A0000}"/>
    <cellStyle name="20% - Accent5 20 8" xfId="9694" xr:uid="{00000000-0005-0000-0000-0000BF2A0000}"/>
    <cellStyle name="20% - Accent5 20 8 2" xfId="26308" xr:uid="{00000000-0005-0000-0000-0000C02A0000}"/>
    <cellStyle name="20% - Accent5 20 8 3" xfId="31021" xr:uid="{00000000-0005-0000-0000-0000C12A0000}"/>
    <cellStyle name="20% - Accent5 20 8 4" xfId="35734" xr:uid="{00000000-0005-0000-0000-0000C22A0000}"/>
    <cellStyle name="20% - Accent5 20 9" xfId="9772" xr:uid="{00000000-0005-0000-0000-0000C32A0000}"/>
    <cellStyle name="20% - Accent5 20 9 2" xfId="36001" xr:uid="{00000000-0005-0000-0000-0000C42A0000}"/>
    <cellStyle name="20% - Accent5 21" xfId="9207" xr:uid="{00000000-0005-0000-0000-0000C52A0000}"/>
    <cellStyle name="20% - Accent5 21 10" xfId="9857" xr:uid="{00000000-0005-0000-0000-0000C62A0000}"/>
    <cellStyle name="20% - Accent5 21 10 2" xfId="36310" xr:uid="{00000000-0005-0000-0000-0000C72A0000}"/>
    <cellStyle name="20% - Accent5 21 11" xfId="9928" xr:uid="{00000000-0005-0000-0000-0000C82A0000}"/>
    <cellStyle name="20% - Accent5 21 12" xfId="9999" xr:uid="{00000000-0005-0000-0000-0000C92A0000}"/>
    <cellStyle name="20% - Accent5 21 13" xfId="10526" xr:uid="{00000000-0005-0000-0000-0000CA2A0000}"/>
    <cellStyle name="20% - Accent5 21 14" xfId="10784" xr:uid="{00000000-0005-0000-0000-0000CB2A0000}"/>
    <cellStyle name="20% - Accent5 21 15" xfId="11038" xr:uid="{00000000-0005-0000-0000-0000CC2A0000}"/>
    <cellStyle name="20% - Accent5 21 16" xfId="11292" xr:uid="{00000000-0005-0000-0000-0000CD2A0000}"/>
    <cellStyle name="20% - Accent5 21 17" xfId="11552" xr:uid="{00000000-0005-0000-0000-0000CE2A0000}"/>
    <cellStyle name="20% - Accent5 21 18" xfId="11806" xr:uid="{00000000-0005-0000-0000-0000CF2A0000}"/>
    <cellStyle name="20% - Accent5 21 19" xfId="12084" xr:uid="{00000000-0005-0000-0000-0000D02A0000}"/>
    <cellStyle name="20% - Accent5 21 2" xfId="9272" xr:uid="{00000000-0005-0000-0000-0000D12A0000}"/>
    <cellStyle name="20% - Accent5 21 2 10" xfId="12496" xr:uid="{00000000-0005-0000-0000-0000D22A0000}"/>
    <cellStyle name="20% - Accent5 21 2 11" xfId="12778" xr:uid="{00000000-0005-0000-0000-0000D32A0000}"/>
    <cellStyle name="20% - Accent5 21 2 12" xfId="13401" xr:uid="{00000000-0005-0000-0000-0000D42A0000}"/>
    <cellStyle name="20% - Accent5 21 2 13" xfId="14008" xr:uid="{00000000-0005-0000-0000-0000D52A0000}"/>
    <cellStyle name="20% - Accent5 21 2 14" xfId="14614" xr:uid="{00000000-0005-0000-0000-0000D62A0000}"/>
    <cellStyle name="20% - Accent5 21 2 15" xfId="15220" xr:uid="{00000000-0005-0000-0000-0000D72A0000}"/>
    <cellStyle name="20% - Accent5 21 2 16" xfId="17468" xr:uid="{00000000-0005-0000-0000-0000D82A0000}"/>
    <cellStyle name="20% - Accent5 21 2 17" xfId="21943" xr:uid="{00000000-0005-0000-0000-0000D92A0000}"/>
    <cellStyle name="20% - Accent5 21 2 18" xfId="26660" xr:uid="{00000000-0005-0000-0000-0000DA2A0000}"/>
    <cellStyle name="20% - Accent5 21 2 19" xfId="31373" xr:uid="{00000000-0005-0000-0000-0000DB2A0000}"/>
    <cellStyle name="20% - Accent5 21 2 2" xfId="10407" xr:uid="{00000000-0005-0000-0000-0000DC2A0000}"/>
    <cellStyle name="20% - Accent5 21 2 2 10" xfId="31669" xr:uid="{00000000-0005-0000-0000-0000DD2A0000}"/>
    <cellStyle name="20% - Accent5 21 2 2 2" xfId="13116" xr:uid="{00000000-0005-0000-0000-0000DE2A0000}"/>
    <cellStyle name="20% - Accent5 21 2 2 2 2" xfId="16707" xr:uid="{00000000-0005-0000-0000-0000DF2A0000}"/>
    <cellStyle name="20% - Accent5 21 2 2 2 2 2" xfId="21169" xr:uid="{00000000-0005-0000-0000-0000E02A0000}"/>
    <cellStyle name="20% - Accent5 21 2 2 2 2 3" xfId="25601" xr:uid="{00000000-0005-0000-0000-0000E12A0000}"/>
    <cellStyle name="20% - Accent5 21 2 2 2 2 4" xfId="30318" xr:uid="{00000000-0005-0000-0000-0000E22A0000}"/>
    <cellStyle name="20% - Accent5 21 2 2 2 2 5" xfId="35031" xr:uid="{00000000-0005-0000-0000-0000E32A0000}"/>
    <cellStyle name="20% - Accent5 21 2 2 2 3" xfId="18910" xr:uid="{00000000-0005-0000-0000-0000E42A0000}"/>
    <cellStyle name="20% - Accent5 21 2 2 2 4" xfId="23385" xr:uid="{00000000-0005-0000-0000-0000E52A0000}"/>
    <cellStyle name="20% - Accent5 21 2 2 2 5" xfId="28102" xr:uid="{00000000-0005-0000-0000-0000E62A0000}"/>
    <cellStyle name="20% - Accent5 21 2 2 2 6" xfId="32815" xr:uid="{00000000-0005-0000-0000-0000E72A0000}"/>
    <cellStyle name="20% - Accent5 21 2 2 3" xfId="13698" xr:uid="{00000000-0005-0000-0000-0000E82A0000}"/>
    <cellStyle name="20% - Accent5 21 2 2 3 2" xfId="20023" xr:uid="{00000000-0005-0000-0000-0000E92A0000}"/>
    <cellStyle name="20% - Accent5 21 2 2 3 3" xfId="24455" xr:uid="{00000000-0005-0000-0000-0000EA2A0000}"/>
    <cellStyle name="20% - Accent5 21 2 2 3 4" xfId="29172" xr:uid="{00000000-0005-0000-0000-0000EB2A0000}"/>
    <cellStyle name="20% - Accent5 21 2 2 3 5" xfId="33885" xr:uid="{00000000-0005-0000-0000-0000EC2A0000}"/>
    <cellStyle name="20% - Accent5 21 2 2 4" xfId="14304" xr:uid="{00000000-0005-0000-0000-0000ED2A0000}"/>
    <cellStyle name="20% - Accent5 21 2 2 5" xfId="14910" xr:uid="{00000000-0005-0000-0000-0000EE2A0000}"/>
    <cellStyle name="20% - Accent5 21 2 2 6" xfId="15516" xr:uid="{00000000-0005-0000-0000-0000EF2A0000}"/>
    <cellStyle name="20% - Accent5 21 2 2 7" xfId="17764" xr:uid="{00000000-0005-0000-0000-0000F02A0000}"/>
    <cellStyle name="20% - Accent5 21 2 2 8" xfId="22239" xr:uid="{00000000-0005-0000-0000-0000F12A0000}"/>
    <cellStyle name="20% - Accent5 21 2 2 9" xfId="26956" xr:uid="{00000000-0005-0000-0000-0000F22A0000}"/>
    <cellStyle name="20% - Accent5 21 2 3" xfId="10667" xr:uid="{00000000-0005-0000-0000-0000F32A0000}"/>
    <cellStyle name="20% - Accent5 21 2 3 2" xfId="16489" xr:uid="{00000000-0005-0000-0000-0000F42A0000}"/>
    <cellStyle name="20% - Accent5 21 2 3 2 2" xfId="20951" xr:uid="{00000000-0005-0000-0000-0000F52A0000}"/>
    <cellStyle name="20% - Accent5 21 2 3 2 3" xfId="25383" xr:uid="{00000000-0005-0000-0000-0000F62A0000}"/>
    <cellStyle name="20% - Accent5 21 2 3 2 4" xfId="30100" xr:uid="{00000000-0005-0000-0000-0000F72A0000}"/>
    <cellStyle name="20% - Accent5 21 2 3 2 5" xfId="34813" xr:uid="{00000000-0005-0000-0000-0000F82A0000}"/>
    <cellStyle name="20% - Accent5 21 2 3 3" xfId="18692" xr:uid="{00000000-0005-0000-0000-0000F92A0000}"/>
    <cellStyle name="20% - Accent5 21 2 3 4" xfId="23167" xr:uid="{00000000-0005-0000-0000-0000FA2A0000}"/>
    <cellStyle name="20% - Accent5 21 2 3 5" xfId="27884" xr:uid="{00000000-0005-0000-0000-0000FB2A0000}"/>
    <cellStyle name="20% - Accent5 21 2 3 6" xfId="32597" xr:uid="{00000000-0005-0000-0000-0000FC2A0000}"/>
    <cellStyle name="20% - Accent5 21 2 4" xfId="10925" xr:uid="{00000000-0005-0000-0000-0000FD2A0000}"/>
    <cellStyle name="20% - Accent5 21 2 4 2" xfId="19727" xr:uid="{00000000-0005-0000-0000-0000FE2A0000}"/>
    <cellStyle name="20% - Accent5 21 2 4 3" xfId="24159" xr:uid="{00000000-0005-0000-0000-0000FF2A0000}"/>
    <cellStyle name="20% - Accent5 21 2 4 4" xfId="28876" xr:uid="{00000000-0005-0000-0000-0000002B0000}"/>
    <cellStyle name="20% - Accent5 21 2 4 5" xfId="33589" xr:uid="{00000000-0005-0000-0000-0000012B0000}"/>
    <cellStyle name="20% - Accent5 21 2 5" xfId="11179" xr:uid="{00000000-0005-0000-0000-0000022B0000}"/>
    <cellStyle name="20% - Accent5 21 2 6" xfId="11433" xr:uid="{00000000-0005-0000-0000-0000032B0000}"/>
    <cellStyle name="20% - Accent5 21 2 7" xfId="11693" xr:uid="{00000000-0005-0000-0000-0000042B0000}"/>
    <cellStyle name="20% - Accent5 21 2 8" xfId="11955" xr:uid="{00000000-0005-0000-0000-0000052B0000}"/>
    <cellStyle name="20% - Accent5 21 2 9" xfId="12225" xr:uid="{00000000-0005-0000-0000-0000062B0000}"/>
    <cellStyle name="20% - Accent5 21 20" xfId="12355" xr:uid="{00000000-0005-0000-0000-0000072B0000}"/>
    <cellStyle name="20% - Accent5 21 21" xfId="12637" xr:uid="{00000000-0005-0000-0000-0000082B0000}"/>
    <cellStyle name="20% - Accent5 21 22" xfId="13260" xr:uid="{00000000-0005-0000-0000-0000092B0000}"/>
    <cellStyle name="20% - Accent5 21 23" xfId="13867" xr:uid="{00000000-0005-0000-0000-00000A2B0000}"/>
    <cellStyle name="20% - Accent5 21 24" xfId="14473" xr:uid="{00000000-0005-0000-0000-00000B2B0000}"/>
    <cellStyle name="20% - Accent5 21 25" xfId="15079" xr:uid="{00000000-0005-0000-0000-00000C2B0000}"/>
    <cellStyle name="20% - Accent5 21 26" xfId="17327" xr:uid="{00000000-0005-0000-0000-00000D2B0000}"/>
    <cellStyle name="20% - Accent5 21 27" xfId="21802" xr:uid="{00000000-0005-0000-0000-00000E2B0000}"/>
    <cellStyle name="20% - Accent5 21 28" xfId="26519" xr:uid="{00000000-0005-0000-0000-00000F2B0000}"/>
    <cellStyle name="20% - Accent5 21 29" xfId="31232" xr:uid="{00000000-0005-0000-0000-0000102B0000}"/>
    <cellStyle name="20% - Accent5 21 3" xfId="9350" xr:uid="{00000000-0005-0000-0000-0000112B0000}"/>
    <cellStyle name="20% - Accent5 21 3 10" xfId="31528" xr:uid="{00000000-0005-0000-0000-0000122B0000}"/>
    <cellStyle name="20% - Accent5 21 3 2" xfId="12975" xr:uid="{00000000-0005-0000-0000-0000132B0000}"/>
    <cellStyle name="20% - Accent5 21 3 2 2" xfId="16566" xr:uid="{00000000-0005-0000-0000-0000142B0000}"/>
    <cellStyle name="20% - Accent5 21 3 2 2 2" xfId="21028" xr:uid="{00000000-0005-0000-0000-0000152B0000}"/>
    <cellStyle name="20% - Accent5 21 3 2 2 3" xfId="25460" xr:uid="{00000000-0005-0000-0000-0000162B0000}"/>
    <cellStyle name="20% - Accent5 21 3 2 2 4" xfId="30177" xr:uid="{00000000-0005-0000-0000-0000172B0000}"/>
    <cellStyle name="20% - Accent5 21 3 2 2 5" xfId="34890" xr:uid="{00000000-0005-0000-0000-0000182B0000}"/>
    <cellStyle name="20% - Accent5 21 3 2 3" xfId="18769" xr:uid="{00000000-0005-0000-0000-0000192B0000}"/>
    <cellStyle name="20% - Accent5 21 3 2 4" xfId="23244" xr:uid="{00000000-0005-0000-0000-00001A2B0000}"/>
    <cellStyle name="20% - Accent5 21 3 2 5" xfId="27961" xr:uid="{00000000-0005-0000-0000-00001B2B0000}"/>
    <cellStyle name="20% - Accent5 21 3 2 6" xfId="32674" xr:uid="{00000000-0005-0000-0000-00001C2B0000}"/>
    <cellStyle name="20% - Accent5 21 3 3" xfId="13557" xr:uid="{00000000-0005-0000-0000-00001D2B0000}"/>
    <cellStyle name="20% - Accent5 21 3 3 2" xfId="19882" xr:uid="{00000000-0005-0000-0000-00001E2B0000}"/>
    <cellStyle name="20% - Accent5 21 3 3 3" xfId="24314" xr:uid="{00000000-0005-0000-0000-00001F2B0000}"/>
    <cellStyle name="20% - Accent5 21 3 3 4" xfId="29031" xr:uid="{00000000-0005-0000-0000-0000202B0000}"/>
    <cellStyle name="20% - Accent5 21 3 3 5" xfId="33744" xr:uid="{00000000-0005-0000-0000-0000212B0000}"/>
    <cellStyle name="20% - Accent5 21 3 4" xfId="14163" xr:uid="{00000000-0005-0000-0000-0000222B0000}"/>
    <cellStyle name="20% - Accent5 21 3 5" xfId="14769" xr:uid="{00000000-0005-0000-0000-0000232B0000}"/>
    <cellStyle name="20% - Accent5 21 3 6" xfId="15375" xr:uid="{00000000-0005-0000-0000-0000242B0000}"/>
    <cellStyle name="20% - Accent5 21 3 7" xfId="17623" xr:uid="{00000000-0005-0000-0000-0000252B0000}"/>
    <cellStyle name="20% - Accent5 21 3 8" xfId="22098" xr:uid="{00000000-0005-0000-0000-0000262B0000}"/>
    <cellStyle name="20% - Accent5 21 3 9" xfId="26815" xr:uid="{00000000-0005-0000-0000-0000272B0000}"/>
    <cellStyle name="20% - Accent5 21 4" xfId="9421" xr:uid="{00000000-0005-0000-0000-0000282B0000}"/>
    <cellStyle name="20% - Accent5 21 4 2" xfId="16946" xr:uid="{00000000-0005-0000-0000-0000292B0000}"/>
    <cellStyle name="20% - Accent5 21 4 2 2" xfId="21408" xr:uid="{00000000-0005-0000-0000-00002A2B0000}"/>
    <cellStyle name="20% - Accent5 21 4 2 2 2" xfId="25840" xr:uid="{00000000-0005-0000-0000-00002B2B0000}"/>
    <cellStyle name="20% - Accent5 21 4 2 2 3" xfId="30557" xr:uid="{00000000-0005-0000-0000-00002C2B0000}"/>
    <cellStyle name="20% - Accent5 21 4 2 2 4" xfId="35270" xr:uid="{00000000-0005-0000-0000-00002D2B0000}"/>
    <cellStyle name="20% - Accent5 21 4 2 3" xfId="19149" xr:uid="{00000000-0005-0000-0000-00002E2B0000}"/>
    <cellStyle name="20% - Accent5 21 4 2 4" xfId="23624" xr:uid="{00000000-0005-0000-0000-00002F2B0000}"/>
    <cellStyle name="20% - Accent5 21 4 2 5" xfId="28341" xr:uid="{00000000-0005-0000-0000-0000302B0000}"/>
    <cellStyle name="20% - Accent5 21 4 2 6" xfId="33054" xr:uid="{00000000-0005-0000-0000-0000312B0000}"/>
    <cellStyle name="20% - Accent5 21 4 3" xfId="15755" xr:uid="{00000000-0005-0000-0000-0000322B0000}"/>
    <cellStyle name="20% - Accent5 21 4 3 2" xfId="20262" xr:uid="{00000000-0005-0000-0000-0000332B0000}"/>
    <cellStyle name="20% - Accent5 21 4 3 3" xfId="24694" xr:uid="{00000000-0005-0000-0000-0000342B0000}"/>
    <cellStyle name="20% - Accent5 21 4 3 4" xfId="29411" xr:uid="{00000000-0005-0000-0000-0000352B0000}"/>
    <cellStyle name="20% - Accent5 21 4 3 5" xfId="34124" xr:uid="{00000000-0005-0000-0000-0000362B0000}"/>
    <cellStyle name="20% - Accent5 21 4 4" xfId="18003" xr:uid="{00000000-0005-0000-0000-0000372B0000}"/>
    <cellStyle name="20% - Accent5 21 4 5" xfId="22478" xr:uid="{00000000-0005-0000-0000-0000382B0000}"/>
    <cellStyle name="20% - Accent5 21 4 6" xfId="27195" xr:uid="{00000000-0005-0000-0000-0000392B0000}"/>
    <cellStyle name="20% - Accent5 21 4 7" xfId="31908" xr:uid="{00000000-0005-0000-0000-00003A2B0000}"/>
    <cellStyle name="20% - Accent5 21 5" xfId="9495" xr:uid="{00000000-0005-0000-0000-00003B2B0000}"/>
    <cellStyle name="20% - Accent5 21 5 2" xfId="17158" xr:uid="{00000000-0005-0000-0000-00003C2B0000}"/>
    <cellStyle name="20% - Accent5 21 5 2 2" xfId="21619" xr:uid="{00000000-0005-0000-0000-00003D2B0000}"/>
    <cellStyle name="20% - Accent5 21 5 2 2 2" xfId="26051" xr:uid="{00000000-0005-0000-0000-00003E2B0000}"/>
    <cellStyle name="20% - Accent5 21 5 2 2 3" xfId="30768" xr:uid="{00000000-0005-0000-0000-00003F2B0000}"/>
    <cellStyle name="20% - Accent5 21 5 2 2 4" xfId="35481" xr:uid="{00000000-0005-0000-0000-0000402B0000}"/>
    <cellStyle name="20% - Accent5 21 5 2 3" xfId="19360" xr:uid="{00000000-0005-0000-0000-0000412B0000}"/>
    <cellStyle name="20% - Accent5 21 5 2 4" xfId="23835" xr:uid="{00000000-0005-0000-0000-0000422B0000}"/>
    <cellStyle name="20% - Accent5 21 5 2 5" xfId="28552" xr:uid="{00000000-0005-0000-0000-0000432B0000}"/>
    <cellStyle name="20% - Accent5 21 5 2 6" xfId="33265" xr:uid="{00000000-0005-0000-0000-0000442B0000}"/>
    <cellStyle name="20% - Accent5 21 5 3" xfId="15968" xr:uid="{00000000-0005-0000-0000-0000452B0000}"/>
    <cellStyle name="20% - Accent5 21 5 3 2" xfId="20473" xr:uid="{00000000-0005-0000-0000-0000462B0000}"/>
    <cellStyle name="20% - Accent5 21 5 3 3" xfId="24905" xr:uid="{00000000-0005-0000-0000-0000472B0000}"/>
    <cellStyle name="20% - Accent5 21 5 3 4" xfId="29622" xr:uid="{00000000-0005-0000-0000-0000482B0000}"/>
    <cellStyle name="20% - Accent5 21 5 3 5" xfId="34335" xr:uid="{00000000-0005-0000-0000-0000492B0000}"/>
    <cellStyle name="20% - Accent5 21 5 4" xfId="18214" xr:uid="{00000000-0005-0000-0000-00004A2B0000}"/>
    <cellStyle name="20% - Accent5 21 5 5" xfId="22689" xr:uid="{00000000-0005-0000-0000-00004B2B0000}"/>
    <cellStyle name="20% - Accent5 21 5 6" xfId="27406" xr:uid="{00000000-0005-0000-0000-00004C2B0000}"/>
    <cellStyle name="20% - Accent5 21 5 7" xfId="32119" xr:uid="{00000000-0005-0000-0000-00004D2B0000}"/>
    <cellStyle name="20% - Accent5 21 6" xfId="9566" xr:uid="{00000000-0005-0000-0000-00004E2B0000}"/>
    <cellStyle name="20% - Accent5 21 6 2" xfId="16249" xr:uid="{00000000-0005-0000-0000-00004F2B0000}"/>
    <cellStyle name="20% - Accent5 21 6 2 2" xfId="20712" xr:uid="{00000000-0005-0000-0000-0000502B0000}"/>
    <cellStyle name="20% - Accent5 21 6 2 3" xfId="25144" xr:uid="{00000000-0005-0000-0000-0000512B0000}"/>
    <cellStyle name="20% - Accent5 21 6 2 4" xfId="29861" xr:uid="{00000000-0005-0000-0000-0000522B0000}"/>
    <cellStyle name="20% - Accent5 21 6 2 5" xfId="34574" xr:uid="{00000000-0005-0000-0000-0000532B0000}"/>
    <cellStyle name="20% - Accent5 21 6 3" xfId="18453" xr:uid="{00000000-0005-0000-0000-0000542B0000}"/>
    <cellStyle name="20% - Accent5 21 6 4" xfId="22928" xr:uid="{00000000-0005-0000-0000-0000552B0000}"/>
    <cellStyle name="20% - Accent5 21 6 5" xfId="27645" xr:uid="{00000000-0005-0000-0000-0000562B0000}"/>
    <cellStyle name="20% - Accent5 21 6 6" xfId="32358" xr:uid="{00000000-0005-0000-0000-0000572B0000}"/>
    <cellStyle name="20% - Accent5 21 7" xfId="9637" xr:uid="{00000000-0005-0000-0000-0000582B0000}"/>
    <cellStyle name="20% - Accent5 21 7 2" xfId="19586" xr:uid="{00000000-0005-0000-0000-0000592B0000}"/>
    <cellStyle name="20% - Accent5 21 7 3" xfId="24018" xr:uid="{00000000-0005-0000-0000-00005A2B0000}"/>
    <cellStyle name="20% - Accent5 21 7 4" xfId="28735" xr:uid="{00000000-0005-0000-0000-00005B2B0000}"/>
    <cellStyle name="20% - Accent5 21 7 5" xfId="33448" xr:uid="{00000000-0005-0000-0000-00005C2B0000}"/>
    <cellStyle name="20% - Accent5 21 8" xfId="9708" xr:uid="{00000000-0005-0000-0000-00005D2B0000}"/>
    <cellStyle name="20% - Accent5 21 8 2" xfId="26322" xr:uid="{00000000-0005-0000-0000-00005E2B0000}"/>
    <cellStyle name="20% - Accent5 21 8 3" xfId="31035" xr:uid="{00000000-0005-0000-0000-00005F2B0000}"/>
    <cellStyle name="20% - Accent5 21 8 4" xfId="35748" xr:uid="{00000000-0005-0000-0000-0000602B0000}"/>
    <cellStyle name="20% - Accent5 21 9" xfId="9786" xr:uid="{00000000-0005-0000-0000-0000612B0000}"/>
    <cellStyle name="20% - Accent5 21 9 2" xfId="36015" xr:uid="{00000000-0005-0000-0000-0000622B0000}"/>
    <cellStyle name="20% - Accent5 22" xfId="9294" xr:uid="{00000000-0005-0000-0000-0000632B0000}"/>
    <cellStyle name="20% - Accent5 22 10" xfId="9943" xr:uid="{00000000-0005-0000-0000-0000642B0000}"/>
    <cellStyle name="20% - Accent5 22 10 2" xfId="36325" xr:uid="{00000000-0005-0000-0000-0000652B0000}"/>
    <cellStyle name="20% - Accent5 22 11" xfId="10014" xr:uid="{00000000-0005-0000-0000-0000662B0000}"/>
    <cellStyle name="20% - Accent5 22 12" xfId="10541" xr:uid="{00000000-0005-0000-0000-0000672B0000}"/>
    <cellStyle name="20% - Accent5 22 13" xfId="10799" xr:uid="{00000000-0005-0000-0000-0000682B0000}"/>
    <cellStyle name="20% - Accent5 22 14" xfId="11053" xr:uid="{00000000-0005-0000-0000-0000692B0000}"/>
    <cellStyle name="20% - Accent5 22 15" xfId="11307" xr:uid="{00000000-0005-0000-0000-00006A2B0000}"/>
    <cellStyle name="20% - Accent5 22 16" xfId="11567" xr:uid="{00000000-0005-0000-0000-00006B2B0000}"/>
    <cellStyle name="20% - Accent5 22 17" xfId="11821" xr:uid="{00000000-0005-0000-0000-00006C2B0000}"/>
    <cellStyle name="20% - Accent5 22 18" xfId="12099" xr:uid="{00000000-0005-0000-0000-00006D2B0000}"/>
    <cellStyle name="20% - Accent5 22 19" xfId="12370" xr:uid="{00000000-0005-0000-0000-00006E2B0000}"/>
    <cellStyle name="20% - Accent5 22 2" xfId="9365" xr:uid="{00000000-0005-0000-0000-00006F2B0000}"/>
    <cellStyle name="20% - Accent5 22 2 10" xfId="12511" xr:uid="{00000000-0005-0000-0000-0000702B0000}"/>
    <cellStyle name="20% - Accent5 22 2 11" xfId="12793" xr:uid="{00000000-0005-0000-0000-0000712B0000}"/>
    <cellStyle name="20% - Accent5 22 2 12" xfId="13416" xr:uid="{00000000-0005-0000-0000-0000722B0000}"/>
    <cellStyle name="20% - Accent5 22 2 13" xfId="14023" xr:uid="{00000000-0005-0000-0000-0000732B0000}"/>
    <cellStyle name="20% - Accent5 22 2 14" xfId="14629" xr:uid="{00000000-0005-0000-0000-0000742B0000}"/>
    <cellStyle name="20% - Accent5 22 2 15" xfId="15235" xr:uid="{00000000-0005-0000-0000-0000752B0000}"/>
    <cellStyle name="20% - Accent5 22 2 16" xfId="17483" xr:uid="{00000000-0005-0000-0000-0000762B0000}"/>
    <cellStyle name="20% - Accent5 22 2 17" xfId="21958" xr:uid="{00000000-0005-0000-0000-0000772B0000}"/>
    <cellStyle name="20% - Accent5 22 2 18" xfId="26675" xr:uid="{00000000-0005-0000-0000-0000782B0000}"/>
    <cellStyle name="20% - Accent5 22 2 19" xfId="31388" xr:uid="{00000000-0005-0000-0000-0000792B0000}"/>
    <cellStyle name="20% - Accent5 22 2 2" xfId="10422" xr:uid="{00000000-0005-0000-0000-00007A2B0000}"/>
    <cellStyle name="20% - Accent5 22 2 2 10" xfId="31684" xr:uid="{00000000-0005-0000-0000-00007B2B0000}"/>
    <cellStyle name="20% - Accent5 22 2 2 2" xfId="13131" xr:uid="{00000000-0005-0000-0000-00007C2B0000}"/>
    <cellStyle name="20% - Accent5 22 2 2 2 2" xfId="16722" xr:uid="{00000000-0005-0000-0000-00007D2B0000}"/>
    <cellStyle name="20% - Accent5 22 2 2 2 2 2" xfId="21184" xr:uid="{00000000-0005-0000-0000-00007E2B0000}"/>
    <cellStyle name="20% - Accent5 22 2 2 2 2 3" xfId="25616" xr:uid="{00000000-0005-0000-0000-00007F2B0000}"/>
    <cellStyle name="20% - Accent5 22 2 2 2 2 4" xfId="30333" xr:uid="{00000000-0005-0000-0000-0000802B0000}"/>
    <cellStyle name="20% - Accent5 22 2 2 2 2 5" xfId="35046" xr:uid="{00000000-0005-0000-0000-0000812B0000}"/>
    <cellStyle name="20% - Accent5 22 2 2 2 3" xfId="18925" xr:uid="{00000000-0005-0000-0000-0000822B0000}"/>
    <cellStyle name="20% - Accent5 22 2 2 2 4" xfId="23400" xr:uid="{00000000-0005-0000-0000-0000832B0000}"/>
    <cellStyle name="20% - Accent5 22 2 2 2 5" xfId="28117" xr:uid="{00000000-0005-0000-0000-0000842B0000}"/>
    <cellStyle name="20% - Accent5 22 2 2 2 6" xfId="32830" xr:uid="{00000000-0005-0000-0000-0000852B0000}"/>
    <cellStyle name="20% - Accent5 22 2 2 3" xfId="13713" xr:uid="{00000000-0005-0000-0000-0000862B0000}"/>
    <cellStyle name="20% - Accent5 22 2 2 3 2" xfId="20038" xr:uid="{00000000-0005-0000-0000-0000872B0000}"/>
    <cellStyle name="20% - Accent5 22 2 2 3 3" xfId="24470" xr:uid="{00000000-0005-0000-0000-0000882B0000}"/>
    <cellStyle name="20% - Accent5 22 2 2 3 4" xfId="29187" xr:uid="{00000000-0005-0000-0000-0000892B0000}"/>
    <cellStyle name="20% - Accent5 22 2 2 3 5" xfId="33900" xr:uid="{00000000-0005-0000-0000-00008A2B0000}"/>
    <cellStyle name="20% - Accent5 22 2 2 4" xfId="14319" xr:uid="{00000000-0005-0000-0000-00008B2B0000}"/>
    <cellStyle name="20% - Accent5 22 2 2 5" xfId="14925" xr:uid="{00000000-0005-0000-0000-00008C2B0000}"/>
    <cellStyle name="20% - Accent5 22 2 2 6" xfId="15531" xr:uid="{00000000-0005-0000-0000-00008D2B0000}"/>
    <cellStyle name="20% - Accent5 22 2 2 7" xfId="17779" xr:uid="{00000000-0005-0000-0000-00008E2B0000}"/>
    <cellStyle name="20% - Accent5 22 2 2 8" xfId="22254" xr:uid="{00000000-0005-0000-0000-00008F2B0000}"/>
    <cellStyle name="20% - Accent5 22 2 2 9" xfId="26971" xr:uid="{00000000-0005-0000-0000-0000902B0000}"/>
    <cellStyle name="20% - Accent5 22 2 3" xfId="10682" xr:uid="{00000000-0005-0000-0000-0000912B0000}"/>
    <cellStyle name="20% - Accent5 22 2 3 2" xfId="16504" xr:uid="{00000000-0005-0000-0000-0000922B0000}"/>
    <cellStyle name="20% - Accent5 22 2 3 2 2" xfId="20966" xr:uid="{00000000-0005-0000-0000-0000932B0000}"/>
    <cellStyle name="20% - Accent5 22 2 3 2 3" xfId="25398" xr:uid="{00000000-0005-0000-0000-0000942B0000}"/>
    <cellStyle name="20% - Accent5 22 2 3 2 4" xfId="30115" xr:uid="{00000000-0005-0000-0000-0000952B0000}"/>
    <cellStyle name="20% - Accent5 22 2 3 2 5" xfId="34828" xr:uid="{00000000-0005-0000-0000-0000962B0000}"/>
    <cellStyle name="20% - Accent5 22 2 3 3" xfId="18707" xr:uid="{00000000-0005-0000-0000-0000972B0000}"/>
    <cellStyle name="20% - Accent5 22 2 3 4" xfId="23182" xr:uid="{00000000-0005-0000-0000-0000982B0000}"/>
    <cellStyle name="20% - Accent5 22 2 3 5" xfId="27899" xr:uid="{00000000-0005-0000-0000-0000992B0000}"/>
    <cellStyle name="20% - Accent5 22 2 3 6" xfId="32612" xr:uid="{00000000-0005-0000-0000-00009A2B0000}"/>
    <cellStyle name="20% - Accent5 22 2 4" xfId="10940" xr:uid="{00000000-0005-0000-0000-00009B2B0000}"/>
    <cellStyle name="20% - Accent5 22 2 4 2" xfId="19742" xr:uid="{00000000-0005-0000-0000-00009C2B0000}"/>
    <cellStyle name="20% - Accent5 22 2 4 3" xfId="24174" xr:uid="{00000000-0005-0000-0000-00009D2B0000}"/>
    <cellStyle name="20% - Accent5 22 2 4 4" xfId="28891" xr:uid="{00000000-0005-0000-0000-00009E2B0000}"/>
    <cellStyle name="20% - Accent5 22 2 4 5" xfId="33604" xr:uid="{00000000-0005-0000-0000-00009F2B0000}"/>
    <cellStyle name="20% - Accent5 22 2 5" xfId="11194" xr:uid="{00000000-0005-0000-0000-0000A02B0000}"/>
    <cellStyle name="20% - Accent5 22 2 6" xfId="11448" xr:uid="{00000000-0005-0000-0000-0000A12B0000}"/>
    <cellStyle name="20% - Accent5 22 2 7" xfId="11708" xr:uid="{00000000-0005-0000-0000-0000A22B0000}"/>
    <cellStyle name="20% - Accent5 22 2 8" xfId="11970" xr:uid="{00000000-0005-0000-0000-0000A32B0000}"/>
    <cellStyle name="20% - Accent5 22 2 9" xfId="12240" xr:uid="{00000000-0005-0000-0000-0000A42B0000}"/>
    <cellStyle name="20% - Accent5 22 20" xfId="12652" xr:uid="{00000000-0005-0000-0000-0000A52B0000}"/>
    <cellStyle name="20% - Accent5 22 21" xfId="13275" xr:uid="{00000000-0005-0000-0000-0000A62B0000}"/>
    <cellStyle name="20% - Accent5 22 22" xfId="13882" xr:uid="{00000000-0005-0000-0000-0000A72B0000}"/>
    <cellStyle name="20% - Accent5 22 23" xfId="14488" xr:uid="{00000000-0005-0000-0000-0000A82B0000}"/>
    <cellStyle name="20% - Accent5 22 24" xfId="15094" xr:uid="{00000000-0005-0000-0000-0000A92B0000}"/>
    <cellStyle name="20% - Accent5 22 25" xfId="17342" xr:uid="{00000000-0005-0000-0000-0000AA2B0000}"/>
    <cellStyle name="20% - Accent5 22 26" xfId="21817" xr:uid="{00000000-0005-0000-0000-0000AB2B0000}"/>
    <cellStyle name="20% - Accent5 22 27" xfId="26534" xr:uid="{00000000-0005-0000-0000-0000AC2B0000}"/>
    <cellStyle name="20% - Accent5 22 28" xfId="31247" xr:uid="{00000000-0005-0000-0000-0000AD2B0000}"/>
    <cellStyle name="20% - Accent5 22 3" xfId="9439" xr:uid="{00000000-0005-0000-0000-0000AE2B0000}"/>
    <cellStyle name="20% - Accent5 22 3 10" xfId="31543" xr:uid="{00000000-0005-0000-0000-0000AF2B0000}"/>
    <cellStyle name="20% - Accent5 22 3 2" xfId="12990" xr:uid="{00000000-0005-0000-0000-0000B02B0000}"/>
    <cellStyle name="20% - Accent5 22 3 2 2" xfId="16581" xr:uid="{00000000-0005-0000-0000-0000B12B0000}"/>
    <cellStyle name="20% - Accent5 22 3 2 2 2" xfId="21043" xr:uid="{00000000-0005-0000-0000-0000B22B0000}"/>
    <cellStyle name="20% - Accent5 22 3 2 2 3" xfId="25475" xr:uid="{00000000-0005-0000-0000-0000B32B0000}"/>
    <cellStyle name="20% - Accent5 22 3 2 2 4" xfId="30192" xr:uid="{00000000-0005-0000-0000-0000B42B0000}"/>
    <cellStyle name="20% - Accent5 22 3 2 2 5" xfId="34905" xr:uid="{00000000-0005-0000-0000-0000B52B0000}"/>
    <cellStyle name="20% - Accent5 22 3 2 3" xfId="18784" xr:uid="{00000000-0005-0000-0000-0000B62B0000}"/>
    <cellStyle name="20% - Accent5 22 3 2 4" xfId="23259" xr:uid="{00000000-0005-0000-0000-0000B72B0000}"/>
    <cellStyle name="20% - Accent5 22 3 2 5" xfId="27976" xr:uid="{00000000-0005-0000-0000-0000B82B0000}"/>
    <cellStyle name="20% - Accent5 22 3 2 6" xfId="32689" xr:uid="{00000000-0005-0000-0000-0000B92B0000}"/>
    <cellStyle name="20% - Accent5 22 3 3" xfId="13572" xr:uid="{00000000-0005-0000-0000-0000BA2B0000}"/>
    <cellStyle name="20% - Accent5 22 3 3 2" xfId="19897" xr:uid="{00000000-0005-0000-0000-0000BB2B0000}"/>
    <cellStyle name="20% - Accent5 22 3 3 3" xfId="24329" xr:uid="{00000000-0005-0000-0000-0000BC2B0000}"/>
    <cellStyle name="20% - Accent5 22 3 3 4" xfId="29046" xr:uid="{00000000-0005-0000-0000-0000BD2B0000}"/>
    <cellStyle name="20% - Accent5 22 3 3 5" xfId="33759" xr:uid="{00000000-0005-0000-0000-0000BE2B0000}"/>
    <cellStyle name="20% - Accent5 22 3 4" xfId="14178" xr:uid="{00000000-0005-0000-0000-0000BF2B0000}"/>
    <cellStyle name="20% - Accent5 22 3 5" xfId="14784" xr:uid="{00000000-0005-0000-0000-0000C02B0000}"/>
    <cellStyle name="20% - Accent5 22 3 6" xfId="15390" xr:uid="{00000000-0005-0000-0000-0000C12B0000}"/>
    <cellStyle name="20% - Accent5 22 3 7" xfId="17638" xr:uid="{00000000-0005-0000-0000-0000C22B0000}"/>
    <cellStyle name="20% - Accent5 22 3 8" xfId="22113" xr:uid="{00000000-0005-0000-0000-0000C32B0000}"/>
    <cellStyle name="20% - Accent5 22 3 9" xfId="26830" xr:uid="{00000000-0005-0000-0000-0000C42B0000}"/>
    <cellStyle name="20% - Accent5 22 4" xfId="9510" xr:uid="{00000000-0005-0000-0000-0000C52B0000}"/>
    <cellStyle name="20% - Accent5 22 4 2" xfId="16961" xr:uid="{00000000-0005-0000-0000-0000C62B0000}"/>
    <cellStyle name="20% - Accent5 22 4 2 2" xfId="21423" xr:uid="{00000000-0005-0000-0000-0000C72B0000}"/>
    <cellStyle name="20% - Accent5 22 4 2 2 2" xfId="25855" xr:uid="{00000000-0005-0000-0000-0000C82B0000}"/>
    <cellStyle name="20% - Accent5 22 4 2 2 3" xfId="30572" xr:uid="{00000000-0005-0000-0000-0000C92B0000}"/>
    <cellStyle name="20% - Accent5 22 4 2 2 4" xfId="35285" xr:uid="{00000000-0005-0000-0000-0000CA2B0000}"/>
    <cellStyle name="20% - Accent5 22 4 2 3" xfId="19164" xr:uid="{00000000-0005-0000-0000-0000CB2B0000}"/>
    <cellStyle name="20% - Accent5 22 4 2 4" xfId="23639" xr:uid="{00000000-0005-0000-0000-0000CC2B0000}"/>
    <cellStyle name="20% - Accent5 22 4 2 5" xfId="28356" xr:uid="{00000000-0005-0000-0000-0000CD2B0000}"/>
    <cellStyle name="20% - Accent5 22 4 2 6" xfId="33069" xr:uid="{00000000-0005-0000-0000-0000CE2B0000}"/>
    <cellStyle name="20% - Accent5 22 4 3" xfId="15770" xr:uid="{00000000-0005-0000-0000-0000CF2B0000}"/>
    <cellStyle name="20% - Accent5 22 4 3 2" xfId="20277" xr:uid="{00000000-0005-0000-0000-0000D02B0000}"/>
    <cellStyle name="20% - Accent5 22 4 3 3" xfId="24709" xr:uid="{00000000-0005-0000-0000-0000D12B0000}"/>
    <cellStyle name="20% - Accent5 22 4 3 4" xfId="29426" xr:uid="{00000000-0005-0000-0000-0000D22B0000}"/>
    <cellStyle name="20% - Accent5 22 4 3 5" xfId="34139" xr:uid="{00000000-0005-0000-0000-0000D32B0000}"/>
    <cellStyle name="20% - Accent5 22 4 4" xfId="18018" xr:uid="{00000000-0005-0000-0000-0000D42B0000}"/>
    <cellStyle name="20% - Accent5 22 4 5" xfId="22493" xr:uid="{00000000-0005-0000-0000-0000D52B0000}"/>
    <cellStyle name="20% - Accent5 22 4 6" xfId="27210" xr:uid="{00000000-0005-0000-0000-0000D62B0000}"/>
    <cellStyle name="20% - Accent5 22 4 7" xfId="31923" xr:uid="{00000000-0005-0000-0000-0000D72B0000}"/>
    <cellStyle name="20% - Accent5 22 5" xfId="9581" xr:uid="{00000000-0005-0000-0000-0000D82B0000}"/>
    <cellStyle name="20% - Accent5 22 5 2" xfId="17173" xr:uid="{00000000-0005-0000-0000-0000D92B0000}"/>
    <cellStyle name="20% - Accent5 22 5 2 2" xfId="21634" xr:uid="{00000000-0005-0000-0000-0000DA2B0000}"/>
    <cellStyle name="20% - Accent5 22 5 2 2 2" xfId="26066" xr:uid="{00000000-0005-0000-0000-0000DB2B0000}"/>
    <cellStyle name="20% - Accent5 22 5 2 2 3" xfId="30783" xr:uid="{00000000-0005-0000-0000-0000DC2B0000}"/>
    <cellStyle name="20% - Accent5 22 5 2 2 4" xfId="35496" xr:uid="{00000000-0005-0000-0000-0000DD2B0000}"/>
    <cellStyle name="20% - Accent5 22 5 2 3" xfId="19375" xr:uid="{00000000-0005-0000-0000-0000DE2B0000}"/>
    <cellStyle name="20% - Accent5 22 5 2 4" xfId="23850" xr:uid="{00000000-0005-0000-0000-0000DF2B0000}"/>
    <cellStyle name="20% - Accent5 22 5 2 5" xfId="28567" xr:uid="{00000000-0005-0000-0000-0000E02B0000}"/>
    <cellStyle name="20% - Accent5 22 5 2 6" xfId="33280" xr:uid="{00000000-0005-0000-0000-0000E12B0000}"/>
    <cellStyle name="20% - Accent5 22 5 3" xfId="15983" xr:uid="{00000000-0005-0000-0000-0000E22B0000}"/>
    <cellStyle name="20% - Accent5 22 5 3 2" xfId="20488" xr:uid="{00000000-0005-0000-0000-0000E32B0000}"/>
    <cellStyle name="20% - Accent5 22 5 3 3" xfId="24920" xr:uid="{00000000-0005-0000-0000-0000E42B0000}"/>
    <cellStyle name="20% - Accent5 22 5 3 4" xfId="29637" xr:uid="{00000000-0005-0000-0000-0000E52B0000}"/>
    <cellStyle name="20% - Accent5 22 5 3 5" xfId="34350" xr:uid="{00000000-0005-0000-0000-0000E62B0000}"/>
    <cellStyle name="20% - Accent5 22 5 4" xfId="18229" xr:uid="{00000000-0005-0000-0000-0000E72B0000}"/>
    <cellStyle name="20% - Accent5 22 5 5" xfId="22704" xr:uid="{00000000-0005-0000-0000-0000E82B0000}"/>
    <cellStyle name="20% - Accent5 22 5 6" xfId="27421" xr:uid="{00000000-0005-0000-0000-0000E92B0000}"/>
    <cellStyle name="20% - Accent5 22 5 7" xfId="32134" xr:uid="{00000000-0005-0000-0000-0000EA2B0000}"/>
    <cellStyle name="20% - Accent5 22 6" xfId="9652" xr:uid="{00000000-0005-0000-0000-0000EB2B0000}"/>
    <cellStyle name="20% - Accent5 22 6 2" xfId="16264" xr:uid="{00000000-0005-0000-0000-0000EC2B0000}"/>
    <cellStyle name="20% - Accent5 22 6 2 2" xfId="20727" xr:uid="{00000000-0005-0000-0000-0000ED2B0000}"/>
    <cellStyle name="20% - Accent5 22 6 2 3" xfId="25159" xr:uid="{00000000-0005-0000-0000-0000EE2B0000}"/>
    <cellStyle name="20% - Accent5 22 6 2 4" xfId="29876" xr:uid="{00000000-0005-0000-0000-0000EF2B0000}"/>
    <cellStyle name="20% - Accent5 22 6 2 5" xfId="34589" xr:uid="{00000000-0005-0000-0000-0000F02B0000}"/>
    <cellStyle name="20% - Accent5 22 6 3" xfId="18468" xr:uid="{00000000-0005-0000-0000-0000F12B0000}"/>
    <cellStyle name="20% - Accent5 22 6 4" xfId="22943" xr:uid="{00000000-0005-0000-0000-0000F22B0000}"/>
    <cellStyle name="20% - Accent5 22 6 5" xfId="27660" xr:uid="{00000000-0005-0000-0000-0000F32B0000}"/>
    <cellStyle name="20% - Accent5 22 6 6" xfId="32373" xr:uid="{00000000-0005-0000-0000-0000F42B0000}"/>
    <cellStyle name="20% - Accent5 22 7" xfId="9723" xr:uid="{00000000-0005-0000-0000-0000F52B0000}"/>
    <cellStyle name="20% - Accent5 22 7 2" xfId="19601" xr:uid="{00000000-0005-0000-0000-0000F62B0000}"/>
    <cellStyle name="20% - Accent5 22 7 3" xfId="24033" xr:uid="{00000000-0005-0000-0000-0000F72B0000}"/>
    <cellStyle name="20% - Accent5 22 7 4" xfId="28750" xr:uid="{00000000-0005-0000-0000-0000F82B0000}"/>
    <cellStyle name="20% - Accent5 22 7 5" xfId="33463" xr:uid="{00000000-0005-0000-0000-0000F92B0000}"/>
    <cellStyle name="20% - Accent5 22 8" xfId="9801" xr:uid="{00000000-0005-0000-0000-0000FA2B0000}"/>
    <cellStyle name="20% - Accent5 22 8 2" xfId="26337" xr:uid="{00000000-0005-0000-0000-0000FB2B0000}"/>
    <cellStyle name="20% - Accent5 22 8 3" xfId="31050" xr:uid="{00000000-0005-0000-0000-0000FC2B0000}"/>
    <cellStyle name="20% - Accent5 22 8 4" xfId="35763" xr:uid="{00000000-0005-0000-0000-0000FD2B0000}"/>
    <cellStyle name="20% - Accent5 22 9" xfId="9872" xr:uid="{00000000-0005-0000-0000-0000FE2B0000}"/>
    <cellStyle name="20% - Accent5 22 9 2" xfId="36030" xr:uid="{00000000-0005-0000-0000-0000FF2B0000}"/>
    <cellStyle name="20% - Accent5 23" xfId="10109" xr:uid="{00000000-0005-0000-0000-0000002C0000}"/>
    <cellStyle name="20% - Accent5 24" xfId="10436" xr:uid="{00000000-0005-0000-0000-0000012C0000}"/>
    <cellStyle name="20% - Accent5 24 10" xfId="12807" xr:uid="{00000000-0005-0000-0000-0000022C0000}"/>
    <cellStyle name="20% - Accent5 24 11" xfId="13430" xr:uid="{00000000-0005-0000-0000-0000032C0000}"/>
    <cellStyle name="20% - Accent5 24 12" xfId="14037" xr:uid="{00000000-0005-0000-0000-0000042C0000}"/>
    <cellStyle name="20% - Accent5 24 13" xfId="14643" xr:uid="{00000000-0005-0000-0000-0000052C0000}"/>
    <cellStyle name="20% - Accent5 24 14" xfId="15249" xr:uid="{00000000-0005-0000-0000-0000062C0000}"/>
    <cellStyle name="20% - Accent5 24 15" xfId="17497" xr:uid="{00000000-0005-0000-0000-0000072C0000}"/>
    <cellStyle name="20% - Accent5 24 16" xfId="21972" xr:uid="{00000000-0005-0000-0000-0000082C0000}"/>
    <cellStyle name="20% - Accent5 24 17" xfId="26689" xr:uid="{00000000-0005-0000-0000-0000092C0000}"/>
    <cellStyle name="20% - Accent5 24 18" xfId="31402" xr:uid="{00000000-0005-0000-0000-00000A2C0000}"/>
    <cellStyle name="20% - Accent5 24 2" xfId="10696" xr:uid="{00000000-0005-0000-0000-00000B2C0000}"/>
    <cellStyle name="20% - Accent5 24 2 10" xfId="31698" xr:uid="{00000000-0005-0000-0000-00000C2C0000}"/>
    <cellStyle name="20% - Accent5 24 2 2" xfId="13145" xr:uid="{00000000-0005-0000-0000-00000D2C0000}"/>
    <cellStyle name="20% - Accent5 24 2 2 2" xfId="16736" xr:uid="{00000000-0005-0000-0000-00000E2C0000}"/>
    <cellStyle name="20% - Accent5 24 2 2 2 2" xfId="21198" xr:uid="{00000000-0005-0000-0000-00000F2C0000}"/>
    <cellStyle name="20% - Accent5 24 2 2 2 3" xfId="25630" xr:uid="{00000000-0005-0000-0000-0000102C0000}"/>
    <cellStyle name="20% - Accent5 24 2 2 2 4" xfId="30347" xr:uid="{00000000-0005-0000-0000-0000112C0000}"/>
    <cellStyle name="20% - Accent5 24 2 2 2 5" xfId="35060" xr:uid="{00000000-0005-0000-0000-0000122C0000}"/>
    <cellStyle name="20% - Accent5 24 2 2 3" xfId="18939" xr:uid="{00000000-0005-0000-0000-0000132C0000}"/>
    <cellStyle name="20% - Accent5 24 2 2 4" xfId="23414" xr:uid="{00000000-0005-0000-0000-0000142C0000}"/>
    <cellStyle name="20% - Accent5 24 2 2 5" xfId="28131" xr:uid="{00000000-0005-0000-0000-0000152C0000}"/>
    <cellStyle name="20% - Accent5 24 2 2 6" xfId="32844" xr:uid="{00000000-0005-0000-0000-0000162C0000}"/>
    <cellStyle name="20% - Accent5 24 2 3" xfId="13727" xr:uid="{00000000-0005-0000-0000-0000172C0000}"/>
    <cellStyle name="20% - Accent5 24 2 3 2" xfId="20052" xr:uid="{00000000-0005-0000-0000-0000182C0000}"/>
    <cellStyle name="20% - Accent5 24 2 3 3" xfId="24484" xr:uid="{00000000-0005-0000-0000-0000192C0000}"/>
    <cellStyle name="20% - Accent5 24 2 3 4" xfId="29201" xr:uid="{00000000-0005-0000-0000-00001A2C0000}"/>
    <cellStyle name="20% - Accent5 24 2 3 5" xfId="33914" xr:uid="{00000000-0005-0000-0000-00001B2C0000}"/>
    <cellStyle name="20% - Accent5 24 2 4" xfId="14333" xr:uid="{00000000-0005-0000-0000-00001C2C0000}"/>
    <cellStyle name="20% - Accent5 24 2 5" xfId="14939" xr:uid="{00000000-0005-0000-0000-00001D2C0000}"/>
    <cellStyle name="20% - Accent5 24 2 6" xfId="15545" xr:uid="{00000000-0005-0000-0000-00001E2C0000}"/>
    <cellStyle name="20% - Accent5 24 2 7" xfId="17793" xr:uid="{00000000-0005-0000-0000-00001F2C0000}"/>
    <cellStyle name="20% - Accent5 24 2 8" xfId="22268" xr:uid="{00000000-0005-0000-0000-0000202C0000}"/>
    <cellStyle name="20% - Accent5 24 2 9" xfId="26985" xr:uid="{00000000-0005-0000-0000-0000212C0000}"/>
    <cellStyle name="20% - Accent5 24 3" xfId="10954" xr:uid="{00000000-0005-0000-0000-0000222C0000}"/>
    <cellStyle name="20% - Accent5 24 3 2" xfId="16975" xr:uid="{00000000-0005-0000-0000-0000232C0000}"/>
    <cellStyle name="20% - Accent5 24 3 2 2" xfId="21437" xr:uid="{00000000-0005-0000-0000-0000242C0000}"/>
    <cellStyle name="20% - Accent5 24 3 2 2 2" xfId="25869" xr:uid="{00000000-0005-0000-0000-0000252C0000}"/>
    <cellStyle name="20% - Accent5 24 3 2 2 3" xfId="30586" xr:uid="{00000000-0005-0000-0000-0000262C0000}"/>
    <cellStyle name="20% - Accent5 24 3 2 2 4" xfId="35299" xr:uid="{00000000-0005-0000-0000-0000272C0000}"/>
    <cellStyle name="20% - Accent5 24 3 2 3" xfId="19178" xr:uid="{00000000-0005-0000-0000-0000282C0000}"/>
    <cellStyle name="20% - Accent5 24 3 2 4" xfId="23653" xr:uid="{00000000-0005-0000-0000-0000292C0000}"/>
    <cellStyle name="20% - Accent5 24 3 2 5" xfId="28370" xr:uid="{00000000-0005-0000-0000-00002A2C0000}"/>
    <cellStyle name="20% - Accent5 24 3 2 6" xfId="33083" xr:uid="{00000000-0005-0000-0000-00002B2C0000}"/>
    <cellStyle name="20% - Accent5 24 3 3" xfId="15784" xr:uid="{00000000-0005-0000-0000-00002C2C0000}"/>
    <cellStyle name="20% - Accent5 24 3 3 2" xfId="20291" xr:uid="{00000000-0005-0000-0000-00002D2C0000}"/>
    <cellStyle name="20% - Accent5 24 3 3 3" xfId="24723" xr:uid="{00000000-0005-0000-0000-00002E2C0000}"/>
    <cellStyle name="20% - Accent5 24 3 3 4" xfId="29440" xr:uid="{00000000-0005-0000-0000-00002F2C0000}"/>
    <cellStyle name="20% - Accent5 24 3 3 5" xfId="34153" xr:uid="{00000000-0005-0000-0000-0000302C0000}"/>
    <cellStyle name="20% - Accent5 24 3 4" xfId="18032" xr:uid="{00000000-0005-0000-0000-0000312C0000}"/>
    <cellStyle name="20% - Accent5 24 3 5" xfId="22507" xr:uid="{00000000-0005-0000-0000-0000322C0000}"/>
    <cellStyle name="20% - Accent5 24 3 6" xfId="27224" xr:uid="{00000000-0005-0000-0000-0000332C0000}"/>
    <cellStyle name="20% - Accent5 24 3 7" xfId="31937" xr:uid="{00000000-0005-0000-0000-0000342C0000}"/>
    <cellStyle name="20% - Accent5 24 4" xfId="11208" xr:uid="{00000000-0005-0000-0000-0000352C0000}"/>
    <cellStyle name="20% - Accent5 24 4 2" xfId="17187" xr:uid="{00000000-0005-0000-0000-0000362C0000}"/>
    <cellStyle name="20% - Accent5 24 4 2 2" xfId="21648" xr:uid="{00000000-0005-0000-0000-0000372C0000}"/>
    <cellStyle name="20% - Accent5 24 4 2 2 2" xfId="26080" xr:uid="{00000000-0005-0000-0000-0000382C0000}"/>
    <cellStyle name="20% - Accent5 24 4 2 2 3" xfId="30797" xr:uid="{00000000-0005-0000-0000-0000392C0000}"/>
    <cellStyle name="20% - Accent5 24 4 2 2 4" xfId="35510" xr:uid="{00000000-0005-0000-0000-00003A2C0000}"/>
    <cellStyle name="20% - Accent5 24 4 2 3" xfId="19389" xr:uid="{00000000-0005-0000-0000-00003B2C0000}"/>
    <cellStyle name="20% - Accent5 24 4 2 4" xfId="23864" xr:uid="{00000000-0005-0000-0000-00003C2C0000}"/>
    <cellStyle name="20% - Accent5 24 4 2 5" xfId="28581" xr:uid="{00000000-0005-0000-0000-00003D2C0000}"/>
    <cellStyle name="20% - Accent5 24 4 2 6" xfId="33294" xr:uid="{00000000-0005-0000-0000-00003E2C0000}"/>
    <cellStyle name="20% - Accent5 24 4 3" xfId="15997" xr:uid="{00000000-0005-0000-0000-00003F2C0000}"/>
    <cellStyle name="20% - Accent5 24 4 3 2" xfId="20502" xr:uid="{00000000-0005-0000-0000-0000402C0000}"/>
    <cellStyle name="20% - Accent5 24 4 3 3" xfId="24934" xr:uid="{00000000-0005-0000-0000-0000412C0000}"/>
    <cellStyle name="20% - Accent5 24 4 3 4" xfId="29651" xr:uid="{00000000-0005-0000-0000-0000422C0000}"/>
    <cellStyle name="20% - Accent5 24 4 3 5" xfId="34364" xr:uid="{00000000-0005-0000-0000-0000432C0000}"/>
    <cellStyle name="20% - Accent5 24 4 4" xfId="18243" xr:uid="{00000000-0005-0000-0000-0000442C0000}"/>
    <cellStyle name="20% - Accent5 24 4 5" xfId="22718" xr:uid="{00000000-0005-0000-0000-0000452C0000}"/>
    <cellStyle name="20% - Accent5 24 4 6" xfId="27435" xr:uid="{00000000-0005-0000-0000-0000462C0000}"/>
    <cellStyle name="20% - Accent5 24 4 7" xfId="32148" xr:uid="{00000000-0005-0000-0000-0000472C0000}"/>
    <cellStyle name="20% - Accent5 24 5" xfId="11462" xr:uid="{00000000-0005-0000-0000-0000482C0000}"/>
    <cellStyle name="20% - Accent5 24 5 2" xfId="16278" xr:uid="{00000000-0005-0000-0000-0000492C0000}"/>
    <cellStyle name="20% - Accent5 24 5 2 2" xfId="20741" xr:uid="{00000000-0005-0000-0000-00004A2C0000}"/>
    <cellStyle name="20% - Accent5 24 5 2 3" xfId="25173" xr:uid="{00000000-0005-0000-0000-00004B2C0000}"/>
    <cellStyle name="20% - Accent5 24 5 2 4" xfId="29890" xr:uid="{00000000-0005-0000-0000-00004C2C0000}"/>
    <cellStyle name="20% - Accent5 24 5 2 5" xfId="34603" xr:uid="{00000000-0005-0000-0000-00004D2C0000}"/>
    <cellStyle name="20% - Accent5 24 5 3" xfId="18482" xr:uid="{00000000-0005-0000-0000-00004E2C0000}"/>
    <cellStyle name="20% - Accent5 24 5 4" xfId="22957" xr:uid="{00000000-0005-0000-0000-00004F2C0000}"/>
    <cellStyle name="20% - Accent5 24 5 5" xfId="27674" xr:uid="{00000000-0005-0000-0000-0000502C0000}"/>
    <cellStyle name="20% - Accent5 24 5 6" xfId="32387" xr:uid="{00000000-0005-0000-0000-0000512C0000}"/>
    <cellStyle name="20% - Accent5 24 6" xfId="11722" xr:uid="{00000000-0005-0000-0000-0000522C0000}"/>
    <cellStyle name="20% - Accent5 24 6 2" xfId="19756" xr:uid="{00000000-0005-0000-0000-0000532C0000}"/>
    <cellStyle name="20% - Accent5 24 6 3" xfId="24188" xr:uid="{00000000-0005-0000-0000-0000542C0000}"/>
    <cellStyle name="20% - Accent5 24 6 4" xfId="28905" xr:uid="{00000000-0005-0000-0000-0000552C0000}"/>
    <cellStyle name="20% - Accent5 24 6 5" xfId="33618" xr:uid="{00000000-0005-0000-0000-0000562C0000}"/>
    <cellStyle name="20% - Accent5 24 7" xfId="11984" xr:uid="{00000000-0005-0000-0000-0000572C0000}"/>
    <cellStyle name="20% - Accent5 24 7 2" xfId="26351" xr:uid="{00000000-0005-0000-0000-0000582C0000}"/>
    <cellStyle name="20% - Accent5 24 7 3" xfId="31064" xr:uid="{00000000-0005-0000-0000-0000592C0000}"/>
    <cellStyle name="20% - Accent5 24 7 4" xfId="35777" xr:uid="{00000000-0005-0000-0000-00005A2C0000}"/>
    <cellStyle name="20% - Accent5 24 8" xfId="12254" xr:uid="{00000000-0005-0000-0000-00005B2C0000}"/>
    <cellStyle name="20% - Accent5 24 8 2" xfId="36044" xr:uid="{00000000-0005-0000-0000-00005C2C0000}"/>
    <cellStyle name="20% - Accent5 24 9" xfId="12525" xr:uid="{00000000-0005-0000-0000-00005D2C0000}"/>
    <cellStyle name="20% - Accent5 24 9 2" xfId="36339" xr:uid="{00000000-0005-0000-0000-00005E2C0000}"/>
    <cellStyle name="20% - Accent5 25" xfId="10450" xr:uid="{00000000-0005-0000-0000-00005F2C0000}"/>
    <cellStyle name="20% - Accent5 25 10" xfId="12821" xr:uid="{00000000-0005-0000-0000-0000602C0000}"/>
    <cellStyle name="20% - Accent5 25 11" xfId="13444" xr:uid="{00000000-0005-0000-0000-0000612C0000}"/>
    <cellStyle name="20% - Accent5 25 12" xfId="14051" xr:uid="{00000000-0005-0000-0000-0000622C0000}"/>
    <cellStyle name="20% - Accent5 25 13" xfId="14657" xr:uid="{00000000-0005-0000-0000-0000632C0000}"/>
    <cellStyle name="20% - Accent5 25 14" xfId="15263" xr:uid="{00000000-0005-0000-0000-0000642C0000}"/>
    <cellStyle name="20% - Accent5 25 15" xfId="17511" xr:uid="{00000000-0005-0000-0000-0000652C0000}"/>
    <cellStyle name="20% - Accent5 25 16" xfId="21986" xr:uid="{00000000-0005-0000-0000-0000662C0000}"/>
    <cellStyle name="20% - Accent5 25 17" xfId="26703" xr:uid="{00000000-0005-0000-0000-0000672C0000}"/>
    <cellStyle name="20% - Accent5 25 18" xfId="31416" xr:uid="{00000000-0005-0000-0000-0000682C0000}"/>
    <cellStyle name="20% - Accent5 25 2" xfId="10710" xr:uid="{00000000-0005-0000-0000-0000692C0000}"/>
    <cellStyle name="20% - Accent5 25 2 10" xfId="31712" xr:uid="{00000000-0005-0000-0000-00006A2C0000}"/>
    <cellStyle name="20% - Accent5 25 2 2" xfId="13159" xr:uid="{00000000-0005-0000-0000-00006B2C0000}"/>
    <cellStyle name="20% - Accent5 25 2 2 2" xfId="16750" xr:uid="{00000000-0005-0000-0000-00006C2C0000}"/>
    <cellStyle name="20% - Accent5 25 2 2 2 2" xfId="21212" xr:uid="{00000000-0005-0000-0000-00006D2C0000}"/>
    <cellStyle name="20% - Accent5 25 2 2 2 3" xfId="25644" xr:uid="{00000000-0005-0000-0000-00006E2C0000}"/>
    <cellStyle name="20% - Accent5 25 2 2 2 4" xfId="30361" xr:uid="{00000000-0005-0000-0000-00006F2C0000}"/>
    <cellStyle name="20% - Accent5 25 2 2 2 5" xfId="35074" xr:uid="{00000000-0005-0000-0000-0000702C0000}"/>
    <cellStyle name="20% - Accent5 25 2 2 3" xfId="18953" xr:uid="{00000000-0005-0000-0000-0000712C0000}"/>
    <cellStyle name="20% - Accent5 25 2 2 4" xfId="23428" xr:uid="{00000000-0005-0000-0000-0000722C0000}"/>
    <cellStyle name="20% - Accent5 25 2 2 5" xfId="28145" xr:uid="{00000000-0005-0000-0000-0000732C0000}"/>
    <cellStyle name="20% - Accent5 25 2 2 6" xfId="32858" xr:uid="{00000000-0005-0000-0000-0000742C0000}"/>
    <cellStyle name="20% - Accent5 25 2 3" xfId="13741" xr:uid="{00000000-0005-0000-0000-0000752C0000}"/>
    <cellStyle name="20% - Accent5 25 2 3 2" xfId="20066" xr:uid="{00000000-0005-0000-0000-0000762C0000}"/>
    <cellStyle name="20% - Accent5 25 2 3 3" xfId="24498" xr:uid="{00000000-0005-0000-0000-0000772C0000}"/>
    <cellStyle name="20% - Accent5 25 2 3 4" xfId="29215" xr:uid="{00000000-0005-0000-0000-0000782C0000}"/>
    <cellStyle name="20% - Accent5 25 2 3 5" xfId="33928" xr:uid="{00000000-0005-0000-0000-0000792C0000}"/>
    <cellStyle name="20% - Accent5 25 2 4" xfId="14347" xr:uid="{00000000-0005-0000-0000-00007A2C0000}"/>
    <cellStyle name="20% - Accent5 25 2 5" xfId="14953" xr:uid="{00000000-0005-0000-0000-00007B2C0000}"/>
    <cellStyle name="20% - Accent5 25 2 6" xfId="15559" xr:uid="{00000000-0005-0000-0000-00007C2C0000}"/>
    <cellStyle name="20% - Accent5 25 2 7" xfId="17807" xr:uid="{00000000-0005-0000-0000-00007D2C0000}"/>
    <cellStyle name="20% - Accent5 25 2 8" xfId="22282" xr:uid="{00000000-0005-0000-0000-00007E2C0000}"/>
    <cellStyle name="20% - Accent5 25 2 9" xfId="26999" xr:uid="{00000000-0005-0000-0000-00007F2C0000}"/>
    <cellStyle name="20% - Accent5 25 3" xfId="10968" xr:uid="{00000000-0005-0000-0000-0000802C0000}"/>
    <cellStyle name="20% - Accent5 25 3 2" xfId="16989" xr:uid="{00000000-0005-0000-0000-0000812C0000}"/>
    <cellStyle name="20% - Accent5 25 3 2 2" xfId="21451" xr:uid="{00000000-0005-0000-0000-0000822C0000}"/>
    <cellStyle name="20% - Accent5 25 3 2 2 2" xfId="25883" xr:uid="{00000000-0005-0000-0000-0000832C0000}"/>
    <cellStyle name="20% - Accent5 25 3 2 2 3" xfId="30600" xr:uid="{00000000-0005-0000-0000-0000842C0000}"/>
    <cellStyle name="20% - Accent5 25 3 2 2 4" xfId="35313" xr:uid="{00000000-0005-0000-0000-0000852C0000}"/>
    <cellStyle name="20% - Accent5 25 3 2 3" xfId="19192" xr:uid="{00000000-0005-0000-0000-0000862C0000}"/>
    <cellStyle name="20% - Accent5 25 3 2 4" xfId="23667" xr:uid="{00000000-0005-0000-0000-0000872C0000}"/>
    <cellStyle name="20% - Accent5 25 3 2 5" xfId="28384" xr:uid="{00000000-0005-0000-0000-0000882C0000}"/>
    <cellStyle name="20% - Accent5 25 3 2 6" xfId="33097" xr:uid="{00000000-0005-0000-0000-0000892C0000}"/>
    <cellStyle name="20% - Accent5 25 3 3" xfId="15798" xr:uid="{00000000-0005-0000-0000-00008A2C0000}"/>
    <cellStyle name="20% - Accent5 25 3 3 2" xfId="20305" xr:uid="{00000000-0005-0000-0000-00008B2C0000}"/>
    <cellStyle name="20% - Accent5 25 3 3 3" xfId="24737" xr:uid="{00000000-0005-0000-0000-00008C2C0000}"/>
    <cellStyle name="20% - Accent5 25 3 3 4" xfId="29454" xr:uid="{00000000-0005-0000-0000-00008D2C0000}"/>
    <cellStyle name="20% - Accent5 25 3 3 5" xfId="34167" xr:uid="{00000000-0005-0000-0000-00008E2C0000}"/>
    <cellStyle name="20% - Accent5 25 3 4" xfId="18046" xr:uid="{00000000-0005-0000-0000-00008F2C0000}"/>
    <cellStyle name="20% - Accent5 25 3 5" xfId="22521" xr:uid="{00000000-0005-0000-0000-0000902C0000}"/>
    <cellStyle name="20% - Accent5 25 3 6" xfId="27238" xr:uid="{00000000-0005-0000-0000-0000912C0000}"/>
    <cellStyle name="20% - Accent5 25 3 7" xfId="31951" xr:uid="{00000000-0005-0000-0000-0000922C0000}"/>
    <cellStyle name="20% - Accent5 25 4" xfId="11222" xr:uid="{00000000-0005-0000-0000-0000932C0000}"/>
    <cellStyle name="20% - Accent5 25 4 2" xfId="17201" xr:uid="{00000000-0005-0000-0000-0000942C0000}"/>
    <cellStyle name="20% - Accent5 25 4 2 2" xfId="21662" xr:uid="{00000000-0005-0000-0000-0000952C0000}"/>
    <cellStyle name="20% - Accent5 25 4 2 2 2" xfId="26094" xr:uid="{00000000-0005-0000-0000-0000962C0000}"/>
    <cellStyle name="20% - Accent5 25 4 2 2 3" xfId="30811" xr:uid="{00000000-0005-0000-0000-0000972C0000}"/>
    <cellStyle name="20% - Accent5 25 4 2 2 4" xfId="35524" xr:uid="{00000000-0005-0000-0000-0000982C0000}"/>
    <cellStyle name="20% - Accent5 25 4 2 3" xfId="19403" xr:uid="{00000000-0005-0000-0000-0000992C0000}"/>
    <cellStyle name="20% - Accent5 25 4 2 4" xfId="23878" xr:uid="{00000000-0005-0000-0000-00009A2C0000}"/>
    <cellStyle name="20% - Accent5 25 4 2 5" xfId="28595" xr:uid="{00000000-0005-0000-0000-00009B2C0000}"/>
    <cellStyle name="20% - Accent5 25 4 2 6" xfId="33308" xr:uid="{00000000-0005-0000-0000-00009C2C0000}"/>
    <cellStyle name="20% - Accent5 25 4 3" xfId="16011" xr:uid="{00000000-0005-0000-0000-00009D2C0000}"/>
    <cellStyle name="20% - Accent5 25 4 3 2" xfId="20516" xr:uid="{00000000-0005-0000-0000-00009E2C0000}"/>
    <cellStyle name="20% - Accent5 25 4 3 3" xfId="24948" xr:uid="{00000000-0005-0000-0000-00009F2C0000}"/>
    <cellStyle name="20% - Accent5 25 4 3 4" xfId="29665" xr:uid="{00000000-0005-0000-0000-0000A02C0000}"/>
    <cellStyle name="20% - Accent5 25 4 3 5" xfId="34378" xr:uid="{00000000-0005-0000-0000-0000A12C0000}"/>
    <cellStyle name="20% - Accent5 25 4 4" xfId="18257" xr:uid="{00000000-0005-0000-0000-0000A22C0000}"/>
    <cellStyle name="20% - Accent5 25 4 5" xfId="22732" xr:uid="{00000000-0005-0000-0000-0000A32C0000}"/>
    <cellStyle name="20% - Accent5 25 4 6" xfId="27449" xr:uid="{00000000-0005-0000-0000-0000A42C0000}"/>
    <cellStyle name="20% - Accent5 25 4 7" xfId="32162" xr:uid="{00000000-0005-0000-0000-0000A52C0000}"/>
    <cellStyle name="20% - Accent5 25 5" xfId="11476" xr:uid="{00000000-0005-0000-0000-0000A62C0000}"/>
    <cellStyle name="20% - Accent5 25 5 2" xfId="16292" xr:uid="{00000000-0005-0000-0000-0000A72C0000}"/>
    <cellStyle name="20% - Accent5 25 5 2 2" xfId="20755" xr:uid="{00000000-0005-0000-0000-0000A82C0000}"/>
    <cellStyle name="20% - Accent5 25 5 2 3" xfId="25187" xr:uid="{00000000-0005-0000-0000-0000A92C0000}"/>
    <cellStyle name="20% - Accent5 25 5 2 4" xfId="29904" xr:uid="{00000000-0005-0000-0000-0000AA2C0000}"/>
    <cellStyle name="20% - Accent5 25 5 2 5" xfId="34617" xr:uid="{00000000-0005-0000-0000-0000AB2C0000}"/>
    <cellStyle name="20% - Accent5 25 5 3" xfId="18496" xr:uid="{00000000-0005-0000-0000-0000AC2C0000}"/>
    <cellStyle name="20% - Accent5 25 5 4" xfId="22971" xr:uid="{00000000-0005-0000-0000-0000AD2C0000}"/>
    <cellStyle name="20% - Accent5 25 5 5" xfId="27688" xr:uid="{00000000-0005-0000-0000-0000AE2C0000}"/>
    <cellStyle name="20% - Accent5 25 5 6" xfId="32401" xr:uid="{00000000-0005-0000-0000-0000AF2C0000}"/>
    <cellStyle name="20% - Accent5 25 6" xfId="11736" xr:uid="{00000000-0005-0000-0000-0000B02C0000}"/>
    <cellStyle name="20% - Accent5 25 6 2" xfId="19770" xr:uid="{00000000-0005-0000-0000-0000B12C0000}"/>
    <cellStyle name="20% - Accent5 25 6 3" xfId="24202" xr:uid="{00000000-0005-0000-0000-0000B22C0000}"/>
    <cellStyle name="20% - Accent5 25 6 4" xfId="28919" xr:uid="{00000000-0005-0000-0000-0000B32C0000}"/>
    <cellStyle name="20% - Accent5 25 6 5" xfId="33632" xr:uid="{00000000-0005-0000-0000-0000B42C0000}"/>
    <cellStyle name="20% - Accent5 25 7" xfId="11998" xr:uid="{00000000-0005-0000-0000-0000B52C0000}"/>
    <cellStyle name="20% - Accent5 25 7 2" xfId="26365" xr:uid="{00000000-0005-0000-0000-0000B62C0000}"/>
    <cellStyle name="20% - Accent5 25 7 3" xfId="31078" xr:uid="{00000000-0005-0000-0000-0000B72C0000}"/>
    <cellStyle name="20% - Accent5 25 7 4" xfId="35791" xr:uid="{00000000-0005-0000-0000-0000B82C0000}"/>
    <cellStyle name="20% - Accent5 25 8" xfId="12268" xr:uid="{00000000-0005-0000-0000-0000B92C0000}"/>
    <cellStyle name="20% - Accent5 25 8 2" xfId="36058" xr:uid="{00000000-0005-0000-0000-0000BA2C0000}"/>
    <cellStyle name="20% - Accent5 25 9" xfId="12539" xr:uid="{00000000-0005-0000-0000-0000BB2C0000}"/>
    <cellStyle name="20% - Accent5 25 9 2" xfId="36353" xr:uid="{00000000-0005-0000-0000-0000BC2C0000}"/>
    <cellStyle name="20% - Accent5 26" xfId="10464" xr:uid="{00000000-0005-0000-0000-0000BD2C0000}"/>
    <cellStyle name="20% - Accent5 26 10" xfId="12835" xr:uid="{00000000-0005-0000-0000-0000BE2C0000}"/>
    <cellStyle name="20% - Accent5 26 11" xfId="13458" xr:uid="{00000000-0005-0000-0000-0000BF2C0000}"/>
    <cellStyle name="20% - Accent5 26 12" xfId="14065" xr:uid="{00000000-0005-0000-0000-0000C02C0000}"/>
    <cellStyle name="20% - Accent5 26 13" xfId="14671" xr:uid="{00000000-0005-0000-0000-0000C12C0000}"/>
    <cellStyle name="20% - Accent5 26 14" xfId="15277" xr:uid="{00000000-0005-0000-0000-0000C22C0000}"/>
    <cellStyle name="20% - Accent5 26 15" xfId="17525" xr:uid="{00000000-0005-0000-0000-0000C32C0000}"/>
    <cellStyle name="20% - Accent5 26 16" xfId="22000" xr:uid="{00000000-0005-0000-0000-0000C42C0000}"/>
    <cellStyle name="20% - Accent5 26 17" xfId="26717" xr:uid="{00000000-0005-0000-0000-0000C52C0000}"/>
    <cellStyle name="20% - Accent5 26 18" xfId="31430" xr:uid="{00000000-0005-0000-0000-0000C62C0000}"/>
    <cellStyle name="20% - Accent5 26 2" xfId="10724" xr:uid="{00000000-0005-0000-0000-0000C72C0000}"/>
    <cellStyle name="20% - Accent5 26 2 10" xfId="31726" xr:uid="{00000000-0005-0000-0000-0000C82C0000}"/>
    <cellStyle name="20% - Accent5 26 2 2" xfId="13173" xr:uid="{00000000-0005-0000-0000-0000C92C0000}"/>
    <cellStyle name="20% - Accent5 26 2 2 2" xfId="16764" xr:uid="{00000000-0005-0000-0000-0000CA2C0000}"/>
    <cellStyle name="20% - Accent5 26 2 2 2 2" xfId="21226" xr:uid="{00000000-0005-0000-0000-0000CB2C0000}"/>
    <cellStyle name="20% - Accent5 26 2 2 2 3" xfId="25658" xr:uid="{00000000-0005-0000-0000-0000CC2C0000}"/>
    <cellStyle name="20% - Accent5 26 2 2 2 4" xfId="30375" xr:uid="{00000000-0005-0000-0000-0000CD2C0000}"/>
    <cellStyle name="20% - Accent5 26 2 2 2 5" xfId="35088" xr:uid="{00000000-0005-0000-0000-0000CE2C0000}"/>
    <cellStyle name="20% - Accent5 26 2 2 3" xfId="18967" xr:uid="{00000000-0005-0000-0000-0000CF2C0000}"/>
    <cellStyle name="20% - Accent5 26 2 2 4" xfId="23442" xr:uid="{00000000-0005-0000-0000-0000D02C0000}"/>
    <cellStyle name="20% - Accent5 26 2 2 5" xfId="28159" xr:uid="{00000000-0005-0000-0000-0000D12C0000}"/>
    <cellStyle name="20% - Accent5 26 2 2 6" xfId="32872" xr:uid="{00000000-0005-0000-0000-0000D22C0000}"/>
    <cellStyle name="20% - Accent5 26 2 3" xfId="13755" xr:uid="{00000000-0005-0000-0000-0000D32C0000}"/>
    <cellStyle name="20% - Accent5 26 2 3 2" xfId="20080" xr:uid="{00000000-0005-0000-0000-0000D42C0000}"/>
    <cellStyle name="20% - Accent5 26 2 3 3" xfId="24512" xr:uid="{00000000-0005-0000-0000-0000D52C0000}"/>
    <cellStyle name="20% - Accent5 26 2 3 4" xfId="29229" xr:uid="{00000000-0005-0000-0000-0000D62C0000}"/>
    <cellStyle name="20% - Accent5 26 2 3 5" xfId="33942" xr:uid="{00000000-0005-0000-0000-0000D72C0000}"/>
    <cellStyle name="20% - Accent5 26 2 4" xfId="14361" xr:uid="{00000000-0005-0000-0000-0000D82C0000}"/>
    <cellStyle name="20% - Accent5 26 2 5" xfId="14967" xr:uid="{00000000-0005-0000-0000-0000D92C0000}"/>
    <cellStyle name="20% - Accent5 26 2 6" xfId="15573" xr:uid="{00000000-0005-0000-0000-0000DA2C0000}"/>
    <cellStyle name="20% - Accent5 26 2 7" xfId="17821" xr:uid="{00000000-0005-0000-0000-0000DB2C0000}"/>
    <cellStyle name="20% - Accent5 26 2 8" xfId="22296" xr:uid="{00000000-0005-0000-0000-0000DC2C0000}"/>
    <cellStyle name="20% - Accent5 26 2 9" xfId="27013" xr:uid="{00000000-0005-0000-0000-0000DD2C0000}"/>
    <cellStyle name="20% - Accent5 26 3" xfId="10982" xr:uid="{00000000-0005-0000-0000-0000DE2C0000}"/>
    <cellStyle name="20% - Accent5 26 3 2" xfId="17003" xr:uid="{00000000-0005-0000-0000-0000DF2C0000}"/>
    <cellStyle name="20% - Accent5 26 3 2 2" xfId="21465" xr:uid="{00000000-0005-0000-0000-0000E02C0000}"/>
    <cellStyle name="20% - Accent5 26 3 2 2 2" xfId="25897" xr:uid="{00000000-0005-0000-0000-0000E12C0000}"/>
    <cellStyle name="20% - Accent5 26 3 2 2 3" xfId="30614" xr:uid="{00000000-0005-0000-0000-0000E22C0000}"/>
    <cellStyle name="20% - Accent5 26 3 2 2 4" xfId="35327" xr:uid="{00000000-0005-0000-0000-0000E32C0000}"/>
    <cellStyle name="20% - Accent5 26 3 2 3" xfId="19206" xr:uid="{00000000-0005-0000-0000-0000E42C0000}"/>
    <cellStyle name="20% - Accent5 26 3 2 4" xfId="23681" xr:uid="{00000000-0005-0000-0000-0000E52C0000}"/>
    <cellStyle name="20% - Accent5 26 3 2 5" xfId="28398" xr:uid="{00000000-0005-0000-0000-0000E62C0000}"/>
    <cellStyle name="20% - Accent5 26 3 2 6" xfId="33111" xr:uid="{00000000-0005-0000-0000-0000E72C0000}"/>
    <cellStyle name="20% - Accent5 26 3 3" xfId="15812" xr:uid="{00000000-0005-0000-0000-0000E82C0000}"/>
    <cellStyle name="20% - Accent5 26 3 3 2" xfId="20319" xr:uid="{00000000-0005-0000-0000-0000E92C0000}"/>
    <cellStyle name="20% - Accent5 26 3 3 3" xfId="24751" xr:uid="{00000000-0005-0000-0000-0000EA2C0000}"/>
    <cellStyle name="20% - Accent5 26 3 3 4" xfId="29468" xr:uid="{00000000-0005-0000-0000-0000EB2C0000}"/>
    <cellStyle name="20% - Accent5 26 3 3 5" xfId="34181" xr:uid="{00000000-0005-0000-0000-0000EC2C0000}"/>
    <cellStyle name="20% - Accent5 26 3 4" xfId="18060" xr:uid="{00000000-0005-0000-0000-0000ED2C0000}"/>
    <cellStyle name="20% - Accent5 26 3 5" xfId="22535" xr:uid="{00000000-0005-0000-0000-0000EE2C0000}"/>
    <cellStyle name="20% - Accent5 26 3 6" xfId="27252" xr:uid="{00000000-0005-0000-0000-0000EF2C0000}"/>
    <cellStyle name="20% - Accent5 26 3 7" xfId="31965" xr:uid="{00000000-0005-0000-0000-0000F02C0000}"/>
    <cellStyle name="20% - Accent5 26 4" xfId="11236" xr:uid="{00000000-0005-0000-0000-0000F12C0000}"/>
    <cellStyle name="20% - Accent5 26 4 2" xfId="17215" xr:uid="{00000000-0005-0000-0000-0000F22C0000}"/>
    <cellStyle name="20% - Accent5 26 4 2 2" xfId="21676" xr:uid="{00000000-0005-0000-0000-0000F32C0000}"/>
    <cellStyle name="20% - Accent5 26 4 2 2 2" xfId="26108" xr:uid="{00000000-0005-0000-0000-0000F42C0000}"/>
    <cellStyle name="20% - Accent5 26 4 2 2 3" xfId="30825" xr:uid="{00000000-0005-0000-0000-0000F52C0000}"/>
    <cellStyle name="20% - Accent5 26 4 2 2 4" xfId="35538" xr:uid="{00000000-0005-0000-0000-0000F62C0000}"/>
    <cellStyle name="20% - Accent5 26 4 2 3" xfId="19417" xr:uid="{00000000-0005-0000-0000-0000F72C0000}"/>
    <cellStyle name="20% - Accent5 26 4 2 4" xfId="23892" xr:uid="{00000000-0005-0000-0000-0000F82C0000}"/>
    <cellStyle name="20% - Accent5 26 4 2 5" xfId="28609" xr:uid="{00000000-0005-0000-0000-0000F92C0000}"/>
    <cellStyle name="20% - Accent5 26 4 2 6" xfId="33322" xr:uid="{00000000-0005-0000-0000-0000FA2C0000}"/>
    <cellStyle name="20% - Accent5 26 4 3" xfId="16025" xr:uid="{00000000-0005-0000-0000-0000FB2C0000}"/>
    <cellStyle name="20% - Accent5 26 4 3 2" xfId="20530" xr:uid="{00000000-0005-0000-0000-0000FC2C0000}"/>
    <cellStyle name="20% - Accent5 26 4 3 3" xfId="24962" xr:uid="{00000000-0005-0000-0000-0000FD2C0000}"/>
    <cellStyle name="20% - Accent5 26 4 3 4" xfId="29679" xr:uid="{00000000-0005-0000-0000-0000FE2C0000}"/>
    <cellStyle name="20% - Accent5 26 4 3 5" xfId="34392" xr:uid="{00000000-0005-0000-0000-0000FF2C0000}"/>
    <cellStyle name="20% - Accent5 26 4 4" xfId="18271" xr:uid="{00000000-0005-0000-0000-0000002D0000}"/>
    <cellStyle name="20% - Accent5 26 4 5" xfId="22746" xr:uid="{00000000-0005-0000-0000-0000012D0000}"/>
    <cellStyle name="20% - Accent5 26 4 6" xfId="27463" xr:uid="{00000000-0005-0000-0000-0000022D0000}"/>
    <cellStyle name="20% - Accent5 26 4 7" xfId="32176" xr:uid="{00000000-0005-0000-0000-0000032D0000}"/>
    <cellStyle name="20% - Accent5 26 5" xfId="11490" xr:uid="{00000000-0005-0000-0000-0000042D0000}"/>
    <cellStyle name="20% - Accent5 26 5 2" xfId="16306" xr:uid="{00000000-0005-0000-0000-0000052D0000}"/>
    <cellStyle name="20% - Accent5 26 5 2 2" xfId="20769" xr:uid="{00000000-0005-0000-0000-0000062D0000}"/>
    <cellStyle name="20% - Accent5 26 5 2 3" xfId="25201" xr:uid="{00000000-0005-0000-0000-0000072D0000}"/>
    <cellStyle name="20% - Accent5 26 5 2 4" xfId="29918" xr:uid="{00000000-0005-0000-0000-0000082D0000}"/>
    <cellStyle name="20% - Accent5 26 5 2 5" xfId="34631" xr:uid="{00000000-0005-0000-0000-0000092D0000}"/>
    <cellStyle name="20% - Accent5 26 5 3" xfId="18510" xr:uid="{00000000-0005-0000-0000-00000A2D0000}"/>
    <cellStyle name="20% - Accent5 26 5 4" xfId="22985" xr:uid="{00000000-0005-0000-0000-00000B2D0000}"/>
    <cellStyle name="20% - Accent5 26 5 5" xfId="27702" xr:uid="{00000000-0005-0000-0000-00000C2D0000}"/>
    <cellStyle name="20% - Accent5 26 5 6" xfId="32415" xr:uid="{00000000-0005-0000-0000-00000D2D0000}"/>
    <cellStyle name="20% - Accent5 26 6" xfId="11750" xr:uid="{00000000-0005-0000-0000-00000E2D0000}"/>
    <cellStyle name="20% - Accent5 26 6 2" xfId="19784" xr:uid="{00000000-0005-0000-0000-00000F2D0000}"/>
    <cellStyle name="20% - Accent5 26 6 3" xfId="24216" xr:uid="{00000000-0005-0000-0000-0000102D0000}"/>
    <cellStyle name="20% - Accent5 26 6 4" xfId="28933" xr:uid="{00000000-0005-0000-0000-0000112D0000}"/>
    <cellStyle name="20% - Accent5 26 6 5" xfId="33646" xr:uid="{00000000-0005-0000-0000-0000122D0000}"/>
    <cellStyle name="20% - Accent5 26 7" xfId="12012" xr:uid="{00000000-0005-0000-0000-0000132D0000}"/>
    <cellStyle name="20% - Accent5 26 7 2" xfId="26379" xr:uid="{00000000-0005-0000-0000-0000142D0000}"/>
    <cellStyle name="20% - Accent5 26 7 3" xfId="31092" xr:uid="{00000000-0005-0000-0000-0000152D0000}"/>
    <cellStyle name="20% - Accent5 26 7 4" xfId="35805" xr:uid="{00000000-0005-0000-0000-0000162D0000}"/>
    <cellStyle name="20% - Accent5 26 8" xfId="12282" xr:uid="{00000000-0005-0000-0000-0000172D0000}"/>
    <cellStyle name="20% - Accent5 26 8 2" xfId="36072" xr:uid="{00000000-0005-0000-0000-0000182D0000}"/>
    <cellStyle name="20% - Accent5 26 9" xfId="12553" xr:uid="{00000000-0005-0000-0000-0000192D0000}"/>
    <cellStyle name="20% - Accent5 26 9 2" xfId="36367" xr:uid="{00000000-0005-0000-0000-00001A2D0000}"/>
    <cellStyle name="20% - Accent5 27" xfId="12296" xr:uid="{00000000-0005-0000-0000-00001B2D0000}"/>
    <cellStyle name="20% - Accent5 27 10" xfId="26731" xr:uid="{00000000-0005-0000-0000-00001C2D0000}"/>
    <cellStyle name="20% - Accent5 27 11" xfId="31444" xr:uid="{00000000-0005-0000-0000-00001D2D0000}"/>
    <cellStyle name="20% - Accent5 27 2" xfId="12567" xr:uid="{00000000-0005-0000-0000-00001E2D0000}"/>
    <cellStyle name="20% - Accent5 27 2 10" xfId="31740" xr:uid="{00000000-0005-0000-0000-00001F2D0000}"/>
    <cellStyle name="20% - Accent5 27 2 2" xfId="13187" xr:uid="{00000000-0005-0000-0000-0000202D0000}"/>
    <cellStyle name="20% - Accent5 27 2 2 2" xfId="16778" xr:uid="{00000000-0005-0000-0000-0000212D0000}"/>
    <cellStyle name="20% - Accent5 27 2 2 2 2" xfId="21240" xr:uid="{00000000-0005-0000-0000-0000222D0000}"/>
    <cellStyle name="20% - Accent5 27 2 2 2 3" xfId="25672" xr:uid="{00000000-0005-0000-0000-0000232D0000}"/>
    <cellStyle name="20% - Accent5 27 2 2 2 4" xfId="30389" xr:uid="{00000000-0005-0000-0000-0000242D0000}"/>
    <cellStyle name="20% - Accent5 27 2 2 2 5" xfId="35102" xr:uid="{00000000-0005-0000-0000-0000252D0000}"/>
    <cellStyle name="20% - Accent5 27 2 2 3" xfId="18981" xr:uid="{00000000-0005-0000-0000-0000262D0000}"/>
    <cellStyle name="20% - Accent5 27 2 2 4" xfId="23456" xr:uid="{00000000-0005-0000-0000-0000272D0000}"/>
    <cellStyle name="20% - Accent5 27 2 2 5" xfId="28173" xr:uid="{00000000-0005-0000-0000-0000282D0000}"/>
    <cellStyle name="20% - Accent5 27 2 2 6" xfId="32886" xr:uid="{00000000-0005-0000-0000-0000292D0000}"/>
    <cellStyle name="20% - Accent5 27 2 3" xfId="13769" xr:uid="{00000000-0005-0000-0000-00002A2D0000}"/>
    <cellStyle name="20% - Accent5 27 2 3 2" xfId="20094" xr:uid="{00000000-0005-0000-0000-00002B2D0000}"/>
    <cellStyle name="20% - Accent5 27 2 3 3" xfId="24526" xr:uid="{00000000-0005-0000-0000-00002C2D0000}"/>
    <cellStyle name="20% - Accent5 27 2 3 4" xfId="29243" xr:uid="{00000000-0005-0000-0000-00002D2D0000}"/>
    <cellStyle name="20% - Accent5 27 2 3 5" xfId="33956" xr:uid="{00000000-0005-0000-0000-00002E2D0000}"/>
    <cellStyle name="20% - Accent5 27 2 4" xfId="14375" xr:uid="{00000000-0005-0000-0000-00002F2D0000}"/>
    <cellStyle name="20% - Accent5 27 2 5" xfId="14981" xr:uid="{00000000-0005-0000-0000-0000302D0000}"/>
    <cellStyle name="20% - Accent5 27 2 6" xfId="15587" xr:uid="{00000000-0005-0000-0000-0000312D0000}"/>
    <cellStyle name="20% - Accent5 27 2 7" xfId="17835" xr:uid="{00000000-0005-0000-0000-0000322D0000}"/>
    <cellStyle name="20% - Accent5 27 2 8" xfId="22310" xr:uid="{00000000-0005-0000-0000-0000332D0000}"/>
    <cellStyle name="20% - Accent5 27 2 9" xfId="27027" xr:uid="{00000000-0005-0000-0000-0000342D0000}"/>
    <cellStyle name="20% - Accent5 27 3" xfId="12849" xr:uid="{00000000-0005-0000-0000-0000352D0000}"/>
    <cellStyle name="20% - Accent5 27 3 2" xfId="17017" xr:uid="{00000000-0005-0000-0000-0000362D0000}"/>
    <cellStyle name="20% - Accent5 27 3 2 2" xfId="21479" xr:uid="{00000000-0005-0000-0000-0000372D0000}"/>
    <cellStyle name="20% - Accent5 27 3 2 2 2" xfId="25911" xr:uid="{00000000-0005-0000-0000-0000382D0000}"/>
    <cellStyle name="20% - Accent5 27 3 2 2 3" xfId="30628" xr:uid="{00000000-0005-0000-0000-0000392D0000}"/>
    <cellStyle name="20% - Accent5 27 3 2 2 4" xfId="35341" xr:uid="{00000000-0005-0000-0000-00003A2D0000}"/>
    <cellStyle name="20% - Accent5 27 3 2 3" xfId="19220" xr:uid="{00000000-0005-0000-0000-00003B2D0000}"/>
    <cellStyle name="20% - Accent5 27 3 2 4" xfId="23695" xr:uid="{00000000-0005-0000-0000-00003C2D0000}"/>
    <cellStyle name="20% - Accent5 27 3 2 5" xfId="28412" xr:uid="{00000000-0005-0000-0000-00003D2D0000}"/>
    <cellStyle name="20% - Accent5 27 3 2 6" xfId="33125" xr:uid="{00000000-0005-0000-0000-00003E2D0000}"/>
    <cellStyle name="20% - Accent5 27 3 3" xfId="15827" xr:uid="{00000000-0005-0000-0000-00003F2D0000}"/>
    <cellStyle name="20% - Accent5 27 3 3 2" xfId="20333" xr:uid="{00000000-0005-0000-0000-0000402D0000}"/>
    <cellStyle name="20% - Accent5 27 3 3 3" xfId="24765" xr:uid="{00000000-0005-0000-0000-0000412D0000}"/>
    <cellStyle name="20% - Accent5 27 3 3 4" xfId="29482" xr:uid="{00000000-0005-0000-0000-0000422D0000}"/>
    <cellStyle name="20% - Accent5 27 3 3 5" xfId="34195" xr:uid="{00000000-0005-0000-0000-0000432D0000}"/>
    <cellStyle name="20% - Accent5 27 3 4" xfId="18074" xr:uid="{00000000-0005-0000-0000-0000442D0000}"/>
    <cellStyle name="20% - Accent5 27 3 5" xfId="22549" xr:uid="{00000000-0005-0000-0000-0000452D0000}"/>
    <cellStyle name="20% - Accent5 27 3 6" xfId="27266" xr:uid="{00000000-0005-0000-0000-0000462D0000}"/>
    <cellStyle name="20% - Accent5 27 3 7" xfId="31979" xr:uid="{00000000-0005-0000-0000-0000472D0000}"/>
    <cellStyle name="20% - Accent5 27 4" xfId="13472" xr:uid="{00000000-0005-0000-0000-0000482D0000}"/>
    <cellStyle name="20% - Accent5 27 4 2" xfId="17229" xr:uid="{00000000-0005-0000-0000-0000492D0000}"/>
    <cellStyle name="20% - Accent5 27 4 2 2" xfId="21690" xr:uid="{00000000-0005-0000-0000-00004A2D0000}"/>
    <cellStyle name="20% - Accent5 27 4 2 2 2" xfId="26122" xr:uid="{00000000-0005-0000-0000-00004B2D0000}"/>
    <cellStyle name="20% - Accent5 27 4 2 2 3" xfId="30839" xr:uid="{00000000-0005-0000-0000-00004C2D0000}"/>
    <cellStyle name="20% - Accent5 27 4 2 2 4" xfId="35552" xr:uid="{00000000-0005-0000-0000-00004D2D0000}"/>
    <cellStyle name="20% - Accent5 27 4 2 3" xfId="19431" xr:uid="{00000000-0005-0000-0000-00004E2D0000}"/>
    <cellStyle name="20% - Accent5 27 4 2 4" xfId="23906" xr:uid="{00000000-0005-0000-0000-00004F2D0000}"/>
    <cellStyle name="20% - Accent5 27 4 2 5" xfId="28623" xr:uid="{00000000-0005-0000-0000-0000502D0000}"/>
    <cellStyle name="20% - Accent5 27 4 2 6" xfId="33336" xr:uid="{00000000-0005-0000-0000-0000512D0000}"/>
    <cellStyle name="20% - Accent5 27 4 3" xfId="16039" xr:uid="{00000000-0005-0000-0000-0000522D0000}"/>
    <cellStyle name="20% - Accent5 27 4 3 2" xfId="20544" xr:uid="{00000000-0005-0000-0000-0000532D0000}"/>
    <cellStyle name="20% - Accent5 27 4 3 3" xfId="24976" xr:uid="{00000000-0005-0000-0000-0000542D0000}"/>
    <cellStyle name="20% - Accent5 27 4 3 4" xfId="29693" xr:uid="{00000000-0005-0000-0000-0000552D0000}"/>
    <cellStyle name="20% - Accent5 27 4 3 5" xfId="34406" xr:uid="{00000000-0005-0000-0000-0000562D0000}"/>
    <cellStyle name="20% - Accent5 27 4 4" xfId="18285" xr:uid="{00000000-0005-0000-0000-0000572D0000}"/>
    <cellStyle name="20% - Accent5 27 4 5" xfId="22760" xr:uid="{00000000-0005-0000-0000-0000582D0000}"/>
    <cellStyle name="20% - Accent5 27 4 6" xfId="27477" xr:uid="{00000000-0005-0000-0000-0000592D0000}"/>
    <cellStyle name="20% - Accent5 27 4 7" xfId="32190" xr:uid="{00000000-0005-0000-0000-00005A2D0000}"/>
    <cellStyle name="20% - Accent5 27 5" xfId="14079" xr:uid="{00000000-0005-0000-0000-00005B2D0000}"/>
    <cellStyle name="20% - Accent5 27 5 2" xfId="16321" xr:uid="{00000000-0005-0000-0000-00005C2D0000}"/>
    <cellStyle name="20% - Accent5 27 5 2 2" xfId="20783" xr:uid="{00000000-0005-0000-0000-00005D2D0000}"/>
    <cellStyle name="20% - Accent5 27 5 2 3" xfId="25215" xr:uid="{00000000-0005-0000-0000-00005E2D0000}"/>
    <cellStyle name="20% - Accent5 27 5 2 4" xfId="29932" xr:uid="{00000000-0005-0000-0000-00005F2D0000}"/>
    <cellStyle name="20% - Accent5 27 5 2 5" xfId="34645" xr:uid="{00000000-0005-0000-0000-0000602D0000}"/>
    <cellStyle name="20% - Accent5 27 5 3" xfId="18524" xr:uid="{00000000-0005-0000-0000-0000612D0000}"/>
    <cellStyle name="20% - Accent5 27 5 4" xfId="22999" xr:uid="{00000000-0005-0000-0000-0000622D0000}"/>
    <cellStyle name="20% - Accent5 27 5 5" xfId="27716" xr:uid="{00000000-0005-0000-0000-0000632D0000}"/>
    <cellStyle name="20% - Accent5 27 5 6" xfId="32429" xr:uid="{00000000-0005-0000-0000-0000642D0000}"/>
    <cellStyle name="20% - Accent5 27 6" xfId="14685" xr:uid="{00000000-0005-0000-0000-0000652D0000}"/>
    <cellStyle name="20% - Accent5 27 6 2" xfId="19798" xr:uid="{00000000-0005-0000-0000-0000662D0000}"/>
    <cellStyle name="20% - Accent5 27 6 3" xfId="24230" xr:uid="{00000000-0005-0000-0000-0000672D0000}"/>
    <cellStyle name="20% - Accent5 27 6 4" xfId="28947" xr:uid="{00000000-0005-0000-0000-0000682D0000}"/>
    <cellStyle name="20% - Accent5 27 6 5" xfId="33660" xr:uid="{00000000-0005-0000-0000-0000692D0000}"/>
    <cellStyle name="20% - Accent5 27 7" xfId="15291" xr:uid="{00000000-0005-0000-0000-00006A2D0000}"/>
    <cellStyle name="20% - Accent5 27 7 2" xfId="26393" xr:uid="{00000000-0005-0000-0000-00006B2D0000}"/>
    <cellStyle name="20% - Accent5 27 7 3" xfId="31106" xr:uid="{00000000-0005-0000-0000-00006C2D0000}"/>
    <cellStyle name="20% - Accent5 27 7 4" xfId="35819" xr:uid="{00000000-0005-0000-0000-00006D2D0000}"/>
    <cellStyle name="20% - Accent5 27 8" xfId="17539" xr:uid="{00000000-0005-0000-0000-00006E2D0000}"/>
    <cellStyle name="20% - Accent5 27 8 2" xfId="36086" xr:uid="{00000000-0005-0000-0000-00006F2D0000}"/>
    <cellStyle name="20% - Accent5 27 9" xfId="22014" xr:uid="{00000000-0005-0000-0000-0000702D0000}"/>
    <cellStyle name="20% - Accent5 27 9 2" xfId="36381" xr:uid="{00000000-0005-0000-0000-0000712D0000}"/>
    <cellStyle name="20% - Accent5 28" xfId="12581" xr:uid="{00000000-0005-0000-0000-0000722D0000}"/>
    <cellStyle name="20% - Accent5 28 10" xfId="26745" xr:uid="{00000000-0005-0000-0000-0000732D0000}"/>
    <cellStyle name="20% - Accent5 28 11" xfId="31458" xr:uid="{00000000-0005-0000-0000-0000742D0000}"/>
    <cellStyle name="20% - Accent5 28 2" xfId="13204" xr:uid="{00000000-0005-0000-0000-0000752D0000}"/>
    <cellStyle name="20% - Accent5 28 2 2" xfId="13783" xr:uid="{00000000-0005-0000-0000-0000762D0000}"/>
    <cellStyle name="20% - Accent5 28 2 2 2" xfId="16792" xr:uid="{00000000-0005-0000-0000-0000772D0000}"/>
    <cellStyle name="20% - Accent5 28 2 2 2 2" xfId="21254" xr:uid="{00000000-0005-0000-0000-0000782D0000}"/>
    <cellStyle name="20% - Accent5 28 2 2 2 3" xfId="25686" xr:uid="{00000000-0005-0000-0000-0000792D0000}"/>
    <cellStyle name="20% - Accent5 28 2 2 2 4" xfId="30403" xr:uid="{00000000-0005-0000-0000-00007A2D0000}"/>
    <cellStyle name="20% - Accent5 28 2 2 2 5" xfId="35116" xr:uid="{00000000-0005-0000-0000-00007B2D0000}"/>
    <cellStyle name="20% - Accent5 28 2 2 3" xfId="18995" xr:uid="{00000000-0005-0000-0000-00007C2D0000}"/>
    <cellStyle name="20% - Accent5 28 2 2 4" xfId="23470" xr:uid="{00000000-0005-0000-0000-00007D2D0000}"/>
    <cellStyle name="20% - Accent5 28 2 2 5" xfId="28187" xr:uid="{00000000-0005-0000-0000-00007E2D0000}"/>
    <cellStyle name="20% - Accent5 28 2 2 6" xfId="32900" xr:uid="{00000000-0005-0000-0000-00007F2D0000}"/>
    <cellStyle name="20% - Accent5 28 2 3" xfId="14389" xr:uid="{00000000-0005-0000-0000-0000802D0000}"/>
    <cellStyle name="20% - Accent5 28 2 3 2" xfId="20108" xr:uid="{00000000-0005-0000-0000-0000812D0000}"/>
    <cellStyle name="20% - Accent5 28 2 3 3" xfId="24540" xr:uid="{00000000-0005-0000-0000-0000822D0000}"/>
    <cellStyle name="20% - Accent5 28 2 3 4" xfId="29257" xr:uid="{00000000-0005-0000-0000-0000832D0000}"/>
    <cellStyle name="20% - Accent5 28 2 3 5" xfId="33970" xr:uid="{00000000-0005-0000-0000-0000842D0000}"/>
    <cellStyle name="20% - Accent5 28 2 4" xfId="14995" xr:uid="{00000000-0005-0000-0000-0000852D0000}"/>
    <cellStyle name="20% - Accent5 28 2 5" xfId="15601" xr:uid="{00000000-0005-0000-0000-0000862D0000}"/>
    <cellStyle name="20% - Accent5 28 2 6" xfId="17849" xr:uid="{00000000-0005-0000-0000-0000872D0000}"/>
    <cellStyle name="20% - Accent5 28 2 7" xfId="22324" xr:uid="{00000000-0005-0000-0000-0000882D0000}"/>
    <cellStyle name="20% - Accent5 28 2 8" xfId="27041" xr:uid="{00000000-0005-0000-0000-0000892D0000}"/>
    <cellStyle name="20% - Accent5 28 2 9" xfId="31754" xr:uid="{00000000-0005-0000-0000-00008A2D0000}"/>
    <cellStyle name="20% - Accent5 28 3" xfId="12863" xr:uid="{00000000-0005-0000-0000-00008B2D0000}"/>
    <cellStyle name="20% - Accent5 28 3 2" xfId="17031" xr:uid="{00000000-0005-0000-0000-00008C2D0000}"/>
    <cellStyle name="20% - Accent5 28 3 2 2" xfId="21493" xr:uid="{00000000-0005-0000-0000-00008D2D0000}"/>
    <cellStyle name="20% - Accent5 28 3 2 2 2" xfId="25925" xr:uid="{00000000-0005-0000-0000-00008E2D0000}"/>
    <cellStyle name="20% - Accent5 28 3 2 2 3" xfId="30642" xr:uid="{00000000-0005-0000-0000-00008F2D0000}"/>
    <cellStyle name="20% - Accent5 28 3 2 2 4" xfId="35355" xr:uid="{00000000-0005-0000-0000-0000902D0000}"/>
    <cellStyle name="20% - Accent5 28 3 2 3" xfId="19234" xr:uid="{00000000-0005-0000-0000-0000912D0000}"/>
    <cellStyle name="20% - Accent5 28 3 2 4" xfId="23709" xr:uid="{00000000-0005-0000-0000-0000922D0000}"/>
    <cellStyle name="20% - Accent5 28 3 2 5" xfId="28426" xr:uid="{00000000-0005-0000-0000-0000932D0000}"/>
    <cellStyle name="20% - Accent5 28 3 2 6" xfId="33139" xr:uid="{00000000-0005-0000-0000-0000942D0000}"/>
    <cellStyle name="20% - Accent5 28 3 3" xfId="15841" xr:uid="{00000000-0005-0000-0000-0000952D0000}"/>
    <cellStyle name="20% - Accent5 28 3 3 2" xfId="20347" xr:uid="{00000000-0005-0000-0000-0000962D0000}"/>
    <cellStyle name="20% - Accent5 28 3 3 3" xfId="24779" xr:uid="{00000000-0005-0000-0000-0000972D0000}"/>
    <cellStyle name="20% - Accent5 28 3 3 4" xfId="29496" xr:uid="{00000000-0005-0000-0000-0000982D0000}"/>
    <cellStyle name="20% - Accent5 28 3 3 5" xfId="34209" xr:uid="{00000000-0005-0000-0000-0000992D0000}"/>
    <cellStyle name="20% - Accent5 28 3 4" xfId="18088" xr:uid="{00000000-0005-0000-0000-00009A2D0000}"/>
    <cellStyle name="20% - Accent5 28 3 5" xfId="22563" xr:uid="{00000000-0005-0000-0000-00009B2D0000}"/>
    <cellStyle name="20% - Accent5 28 3 6" xfId="27280" xr:uid="{00000000-0005-0000-0000-00009C2D0000}"/>
    <cellStyle name="20% - Accent5 28 3 7" xfId="31993" xr:uid="{00000000-0005-0000-0000-00009D2D0000}"/>
    <cellStyle name="20% - Accent5 28 4" xfId="13486" xr:uid="{00000000-0005-0000-0000-00009E2D0000}"/>
    <cellStyle name="20% - Accent5 28 4 2" xfId="17243" xr:uid="{00000000-0005-0000-0000-00009F2D0000}"/>
    <cellStyle name="20% - Accent5 28 4 2 2" xfId="21704" xr:uid="{00000000-0005-0000-0000-0000A02D0000}"/>
    <cellStyle name="20% - Accent5 28 4 2 2 2" xfId="26136" xr:uid="{00000000-0005-0000-0000-0000A12D0000}"/>
    <cellStyle name="20% - Accent5 28 4 2 2 3" xfId="30853" xr:uid="{00000000-0005-0000-0000-0000A22D0000}"/>
    <cellStyle name="20% - Accent5 28 4 2 2 4" xfId="35566" xr:uid="{00000000-0005-0000-0000-0000A32D0000}"/>
    <cellStyle name="20% - Accent5 28 4 2 3" xfId="19445" xr:uid="{00000000-0005-0000-0000-0000A42D0000}"/>
    <cellStyle name="20% - Accent5 28 4 2 4" xfId="23920" xr:uid="{00000000-0005-0000-0000-0000A52D0000}"/>
    <cellStyle name="20% - Accent5 28 4 2 5" xfId="28637" xr:uid="{00000000-0005-0000-0000-0000A62D0000}"/>
    <cellStyle name="20% - Accent5 28 4 2 6" xfId="33350" xr:uid="{00000000-0005-0000-0000-0000A72D0000}"/>
    <cellStyle name="20% - Accent5 28 4 3" xfId="16053" xr:uid="{00000000-0005-0000-0000-0000A82D0000}"/>
    <cellStyle name="20% - Accent5 28 4 3 2" xfId="20558" xr:uid="{00000000-0005-0000-0000-0000A92D0000}"/>
    <cellStyle name="20% - Accent5 28 4 3 3" xfId="24990" xr:uid="{00000000-0005-0000-0000-0000AA2D0000}"/>
    <cellStyle name="20% - Accent5 28 4 3 4" xfId="29707" xr:uid="{00000000-0005-0000-0000-0000AB2D0000}"/>
    <cellStyle name="20% - Accent5 28 4 3 5" xfId="34420" xr:uid="{00000000-0005-0000-0000-0000AC2D0000}"/>
    <cellStyle name="20% - Accent5 28 4 4" xfId="18299" xr:uid="{00000000-0005-0000-0000-0000AD2D0000}"/>
    <cellStyle name="20% - Accent5 28 4 5" xfId="22774" xr:uid="{00000000-0005-0000-0000-0000AE2D0000}"/>
    <cellStyle name="20% - Accent5 28 4 6" xfId="27491" xr:uid="{00000000-0005-0000-0000-0000AF2D0000}"/>
    <cellStyle name="20% - Accent5 28 4 7" xfId="32204" xr:uid="{00000000-0005-0000-0000-0000B02D0000}"/>
    <cellStyle name="20% - Accent5 28 5" xfId="14093" xr:uid="{00000000-0005-0000-0000-0000B12D0000}"/>
    <cellStyle name="20% - Accent5 28 5 2" xfId="16335" xr:uid="{00000000-0005-0000-0000-0000B22D0000}"/>
    <cellStyle name="20% - Accent5 28 5 2 2" xfId="20797" xr:uid="{00000000-0005-0000-0000-0000B32D0000}"/>
    <cellStyle name="20% - Accent5 28 5 2 3" xfId="25229" xr:uid="{00000000-0005-0000-0000-0000B42D0000}"/>
    <cellStyle name="20% - Accent5 28 5 2 4" xfId="29946" xr:uid="{00000000-0005-0000-0000-0000B52D0000}"/>
    <cellStyle name="20% - Accent5 28 5 2 5" xfId="34659" xr:uid="{00000000-0005-0000-0000-0000B62D0000}"/>
    <cellStyle name="20% - Accent5 28 5 3" xfId="18538" xr:uid="{00000000-0005-0000-0000-0000B72D0000}"/>
    <cellStyle name="20% - Accent5 28 5 4" xfId="23013" xr:uid="{00000000-0005-0000-0000-0000B82D0000}"/>
    <cellStyle name="20% - Accent5 28 5 5" xfId="27730" xr:uid="{00000000-0005-0000-0000-0000B92D0000}"/>
    <cellStyle name="20% - Accent5 28 5 6" xfId="32443" xr:uid="{00000000-0005-0000-0000-0000BA2D0000}"/>
    <cellStyle name="20% - Accent5 28 6" xfId="14699" xr:uid="{00000000-0005-0000-0000-0000BB2D0000}"/>
    <cellStyle name="20% - Accent5 28 6 2" xfId="19812" xr:uid="{00000000-0005-0000-0000-0000BC2D0000}"/>
    <cellStyle name="20% - Accent5 28 6 3" xfId="24244" xr:uid="{00000000-0005-0000-0000-0000BD2D0000}"/>
    <cellStyle name="20% - Accent5 28 6 4" xfId="28961" xr:uid="{00000000-0005-0000-0000-0000BE2D0000}"/>
    <cellStyle name="20% - Accent5 28 6 5" xfId="33674" xr:uid="{00000000-0005-0000-0000-0000BF2D0000}"/>
    <cellStyle name="20% - Accent5 28 7" xfId="15305" xr:uid="{00000000-0005-0000-0000-0000C02D0000}"/>
    <cellStyle name="20% - Accent5 28 7 2" xfId="26407" xr:uid="{00000000-0005-0000-0000-0000C12D0000}"/>
    <cellStyle name="20% - Accent5 28 7 3" xfId="31120" xr:uid="{00000000-0005-0000-0000-0000C22D0000}"/>
    <cellStyle name="20% - Accent5 28 7 4" xfId="35833" xr:uid="{00000000-0005-0000-0000-0000C32D0000}"/>
    <cellStyle name="20% - Accent5 28 8" xfId="17553" xr:uid="{00000000-0005-0000-0000-0000C42D0000}"/>
    <cellStyle name="20% - Accent5 28 8 2" xfId="36100" xr:uid="{00000000-0005-0000-0000-0000C52D0000}"/>
    <cellStyle name="20% - Accent5 28 9" xfId="22028" xr:uid="{00000000-0005-0000-0000-0000C62D0000}"/>
    <cellStyle name="20% - Accent5 28 9 2" xfId="36395" xr:uid="{00000000-0005-0000-0000-0000C72D0000}"/>
    <cellStyle name="20% - Accent5 29" xfId="12886" xr:uid="{00000000-0005-0000-0000-0000C82D0000}"/>
    <cellStyle name="20% - Accent5 29 2" xfId="16067" xr:uid="{00000000-0005-0000-0000-0000C92D0000}"/>
    <cellStyle name="20% - Accent5 29 2 2" xfId="17257" xr:uid="{00000000-0005-0000-0000-0000CA2D0000}"/>
    <cellStyle name="20% - Accent5 29 2 2 2" xfId="21718" xr:uid="{00000000-0005-0000-0000-0000CB2D0000}"/>
    <cellStyle name="20% - Accent5 29 2 2 2 2" xfId="26150" xr:uid="{00000000-0005-0000-0000-0000CC2D0000}"/>
    <cellStyle name="20% - Accent5 29 2 2 2 3" xfId="30867" xr:uid="{00000000-0005-0000-0000-0000CD2D0000}"/>
    <cellStyle name="20% - Accent5 29 2 2 2 4" xfId="35580" xr:uid="{00000000-0005-0000-0000-0000CE2D0000}"/>
    <cellStyle name="20% - Accent5 29 2 2 3" xfId="19459" xr:uid="{00000000-0005-0000-0000-0000CF2D0000}"/>
    <cellStyle name="20% - Accent5 29 2 2 4" xfId="23934" xr:uid="{00000000-0005-0000-0000-0000D02D0000}"/>
    <cellStyle name="20% - Accent5 29 2 2 5" xfId="28651" xr:uid="{00000000-0005-0000-0000-0000D12D0000}"/>
    <cellStyle name="20% - Accent5 29 2 2 6" xfId="33364" xr:uid="{00000000-0005-0000-0000-0000D22D0000}"/>
    <cellStyle name="20% - Accent5 29 2 3" xfId="20572" xr:uid="{00000000-0005-0000-0000-0000D32D0000}"/>
    <cellStyle name="20% - Accent5 29 2 3 2" xfId="25004" xr:uid="{00000000-0005-0000-0000-0000D42D0000}"/>
    <cellStyle name="20% - Accent5 29 2 3 3" xfId="29721" xr:uid="{00000000-0005-0000-0000-0000D52D0000}"/>
    <cellStyle name="20% - Accent5 29 2 3 4" xfId="34434" xr:uid="{00000000-0005-0000-0000-0000D62D0000}"/>
    <cellStyle name="20% - Accent5 29 2 4" xfId="18313" xr:uid="{00000000-0005-0000-0000-0000D72D0000}"/>
    <cellStyle name="20% - Accent5 29 2 5" xfId="22788" xr:uid="{00000000-0005-0000-0000-0000D82D0000}"/>
    <cellStyle name="20% - Accent5 29 2 6" xfId="27505" xr:uid="{00000000-0005-0000-0000-0000D92D0000}"/>
    <cellStyle name="20% - Accent5 29 2 7" xfId="32218" xr:uid="{00000000-0005-0000-0000-0000DA2D0000}"/>
    <cellStyle name="20% - Accent5 29 3" xfId="16349" xr:uid="{00000000-0005-0000-0000-0000DB2D0000}"/>
    <cellStyle name="20% - Accent5 29 3 2" xfId="20811" xr:uid="{00000000-0005-0000-0000-0000DC2D0000}"/>
    <cellStyle name="20% - Accent5 29 3 2 2" xfId="25243" xr:uid="{00000000-0005-0000-0000-0000DD2D0000}"/>
    <cellStyle name="20% - Accent5 29 3 2 3" xfId="29960" xr:uid="{00000000-0005-0000-0000-0000DE2D0000}"/>
    <cellStyle name="20% - Accent5 29 3 2 4" xfId="34673" xr:uid="{00000000-0005-0000-0000-0000DF2D0000}"/>
    <cellStyle name="20% - Accent5 29 3 3" xfId="18552" xr:uid="{00000000-0005-0000-0000-0000E02D0000}"/>
    <cellStyle name="20% - Accent5 29 3 4" xfId="23027" xr:uid="{00000000-0005-0000-0000-0000E12D0000}"/>
    <cellStyle name="20% - Accent5 29 3 5" xfId="27744" xr:uid="{00000000-0005-0000-0000-0000E22D0000}"/>
    <cellStyle name="20% - Accent5 29 3 6" xfId="32457" xr:uid="{00000000-0005-0000-0000-0000E32D0000}"/>
    <cellStyle name="20% - Accent5 29 4" xfId="26421" xr:uid="{00000000-0005-0000-0000-0000E42D0000}"/>
    <cellStyle name="20% - Accent5 29 4 2" xfId="31134" xr:uid="{00000000-0005-0000-0000-0000E52D0000}"/>
    <cellStyle name="20% - Accent5 29 4 3" xfId="35847" xr:uid="{00000000-0005-0000-0000-0000E62D0000}"/>
    <cellStyle name="20% - Accent5 29 5" xfId="36114" xr:uid="{00000000-0005-0000-0000-0000E72D0000}"/>
    <cellStyle name="20% - Accent5 29 6" xfId="36409" xr:uid="{00000000-0005-0000-0000-0000E82D0000}"/>
    <cellStyle name="20% - Accent5 3" xfId="101" xr:uid="{00000000-0005-0000-0000-0000E92D0000}"/>
    <cellStyle name="20% - Accent5 3 10" xfId="932" xr:uid="{00000000-0005-0000-0000-0000EA2D0000}"/>
    <cellStyle name="20% - Accent5 3 10 2" xfId="36212" xr:uid="{00000000-0005-0000-0000-0000EB2D0000}"/>
    <cellStyle name="20% - Accent5 3 11" xfId="1004" xr:uid="{00000000-0005-0000-0000-0000EC2D0000}"/>
    <cellStyle name="20% - Accent5 3 12" xfId="1076" xr:uid="{00000000-0005-0000-0000-0000ED2D0000}"/>
    <cellStyle name="20% - Accent5 3 13" xfId="1148" xr:uid="{00000000-0005-0000-0000-0000EE2D0000}"/>
    <cellStyle name="20% - Accent5 3 14" xfId="1220" xr:uid="{00000000-0005-0000-0000-0000EF2D0000}"/>
    <cellStyle name="20% - Accent5 3 15" xfId="1292" xr:uid="{00000000-0005-0000-0000-0000F02D0000}"/>
    <cellStyle name="20% - Accent5 3 16" xfId="1364" xr:uid="{00000000-0005-0000-0000-0000F12D0000}"/>
    <cellStyle name="20% - Accent5 3 17" xfId="1439" xr:uid="{00000000-0005-0000-0000-0000F22D0000}"/>
    <cellStyle name="20% - Accent5 3 18" xfId="1513" xr:uid="{00000000-0005-0000-0000-0000F32D0000}"/>
    <cellStyle name="20% - Accent5 3 19" xfId="1588" xr:uid="{00000000-0005-0000-0000-0000F42D0000}"/>
    <cellStyle name="20% - Accent5 3 2" xfId="129" xr:uid="{00000000-0005-0000-0000-0000F52D0000}"/>
    <cellStyle name="20% - Accent5 3 2 2" xfId="8878" xr:uid="{00000000-0005-0000-0000-0000F62D0000}"/>
    <cellStyle name="20% - Accent5 3 20" xfId="1662" xr:uid="{00000000-0005-0000-0000-0000F72D0000}"/>
    <cellStyle name="20% - Accent5 3 21" xfId="1736" xr:uid="{00000000-0005-0000-0000-0000F82D0000}"/>
    <cellStyle name="20% - Accent5 3 22" xfId="1810" xr:uid="{00000000-0005-0000-0000-0000F92D0000}"/>
    <cellStyle name="20% - Accent5 3 23" xfId="1885" xr:uid="{00000000-0005-0000-0000-0000FA2D0000}"/>
    <cellStyle name="20% - Accent5 3 24" xfId="1959" xr:uid="{00000000-0005-0000-0000-0000FB2D0000}"/>
    <cellStyle name="20% - Accent5 3 25" xfId="2033" xr:uid="{00000000-0005-0000-0000-0000FC2D0000}"/>
    <cellStyle name="20% - Accent5 3 26" xfId="2107" xr:uid="{00000000-0005-0000-0000-0000FD2D0000}"/>
    <cellStyle name="20% - Accent5 3 27" xfId="2181" xr:uid="{00000000-0005-0000-0000-0000FE2D0000}"/>
    <cellStyle name="20% - Accent5 3 28" xfId="2255" xr:uid="{00000000-0005-0000-0000-0000FF2D0000}"/>
    <cellStyle name="20% - Accent5 3 29" xfId="2329" xr:uid="{00000000-0005-0000-0000-0000002E0000}"/>
    <cellStyle name="20% - Accent5 3 3" xfId="157" xr:uid="{00000000-0005-0000-0000-0000012E0000}"/>
    <cellStyle name="20% - Accent5 3 3 2" xfId="10173" xr:uid="{00000000-0005-0000-0000-0000022E0000}"/>
    <cellStyle name="20% - Accent5 3 30" xfId="2403" xr:uid="{00000000-0005-0000-0000-0000032E0000}"/>
    <cellStyle name="20% - Accent5 3 31" xfId="2477" xr:uid="{00000000-0005-0000-0000-0000042E0000}"/>
    <cellStyle name="20% - Accent5 3 32" xfId="2551" xr:uid="{00000000-0005-0000-0000-0000052E0000}"/>
    <cellStyle name="20% - Accent5 3 33" xfId="2639" xr:uid="{00000000-0005-0000-0000-0000062E0000}"/>
    <cellStyle name="20% - Accent5 3 34" xfId="2727" xr:uid="{00000000-0005-0000-0000-0000072E0000}"/>
    <cellStyle name="20% - Accent5 3 35" xfId="2815" xr:uid="{00000000-0005-0000-0000-0000082E0000}"/>
    <cellStyle name="20% - Accent5 3 36" xfId="2903" xr:uid="{00000000-0005-0000-0000-0000092E0000}"/>
    <cellStyle name="20% - Accent5 3 37" xfId="2991" xr:uid="{00000000-0005-0000-0000-00000A2E0000}"/>
    <cellStyle name="20% - Accent5 3 38" xfId="3079" xr:uid="{00000000-0005-0000-0000-00000B2E0000}"/>
    <cellStyle name="20% - Accent5 3 39" xfId="3167" xr:uid="{00000000-0005-0000-0000-00000C2E0000}"/>
    <cellStyle name="20% - Accent5 3 4" xfId="199" xr:uid="{00000000-0005-0000-0000-00000D2E0000}"/>
    <cellStyle name="20% - Accent5 3 4 10" xfId="12398" xr:uid="{00000000-0005-0000-0000-00000E2E0000}"/>
    <cellStyle name="20% - Accent5 3 4 11" xfId="12680" xr:uid="{00000000-0005-0000-0000-00000F2E0000}"/>
    <cellStyle name="20% - Accent5 3 4 12" xfId="13303" xr:uid="{00000000-0005-0000-0000-0000102E0000}"/>
    <cellStyle name="20% - Accent5 3 4 13" xfId="13910" xr:uid="{00000000-0005-0000-0000-0000112E0000}"/>
    <cellStyle name="20% - Accent5 3 4 14" xfId="14516" xr:uid="{00000000-0005-0000-0000-0000122E0000}"/>
    <cellStyle name="20% - Accent5 3 4 15" xfId="15122" xr:uid="{00000000-0005-0000-0000-0000132E0000}"/>
    <cellStyle name="20% - Accent5 3 4 16" xfId="17370" xr:uid="{00000000-0005-0000-0000-0000142E0000}"/>
    <cellStyle name="20% - Accent5 3 4 17" xfId="21845" xr:uid="{00000000-0005-0000-0000-0000152E0000}"/>
    <cellStyle name="20% - Accent5 3 4 18" xfId="26562" xr:uid="{00000000-0005-0000-0000-0000162E0000}"/>
    <cellStyle name="20% - Accent5 3 4 19" xfId="31275" xr:uid="{00000000-0005-0000-0000-0000172E0000}"/>
    <cellStyle name="20% - Accent5 3 4 2" xfId="10065" xr:uid="{00000000-0005-0000-0000-0000182E0000}"/>
    <cellStyle name="20% - Accent5 3 4 2 10" xfId="31571" xr:uid="{00000000-0005-0000-0000-0000192E0000}"/>
    <cellStyle name="20% - Accent5 3 4 2 2" xfId="13018" xr:uid="{00000000-0005-0000-0000-00001A2E0000}"/>
    <cellStyle name="20% - Accent5 3 4 2 2 2" xfId="16609" xr:uid="{00000000-0005-0000-0000-00001B2E0000}"/>
    <cellStyle name="20% - Accent5 3 4 2 2 2 2" xfId="21071" xr:uid="{00000000-0005-0000-0000-00001C2E0000}"/>
    <cellStyle name="20% - Accent5 3 4 2 2 2 3" xfId="25503" xr:uid="{00000000-0005-0000-0000-00001D2E0000}"/>
    <cellStyle name="20% - Accent5 3 4 2 2 2 4" xfId="30220" xr:uid="{00000000-0005-0000-0000-00001E2E0000}"/>
    <cellStyle name="20% - Accent5 3 4 2 2 2 5" xfId="34933" xr:uid="{00000000-0005-0000-0000-00001F2E0000}"/>
    <cellStyle name="20% - Accent5 3 4 2 2 3" xfId="18812" xr:uid="{00000000-0005-0000-0000-0000202E0000}"/>
    <cellStyle name="20% - Accent5 3 4 2 2 4" xfId="23287" xr:uid="{00000000-0005-0000-0000-0000212E0000}"/>
    <cellStyle name="20% - Accent5 3 4 2 2 5" xfId="28004" xr:uid="{00000000-0005-0000-0000-0000222E0000}"/>
    <cellStyle name="20% - Accent5 3 4 2 2 6" xfId="32717" xr:uid="{00000000-0005-0000-0000-0000232E0000}"/>
    <cellStyle name="20% - Accent5 3 4 2 3" xfId="13600" xr:uid="{00000000-0005-0000-0000-0000242E0000}"/>
    <cellStyle name="20% - Accent5 3 4 2 3 2" xfId="19925" xr:uid="{00000000-0005-0000-0000-0000252E0000}"/>
    <cellStyle name="20% - Accent5 3 4 2 3 3" xfId="24357" xr:uid="{00000000-0005-0000-0000-0000262E0000}"/>
    <cellStyle name="20% - Accent5 3 4 2 3 4" xfId="29074" xr:uid="{00000000-0005-0000-0000-0000272E0000}"/>
    <cellStyle name="20% - Accent5 3 4 2 3 5" xfId="33787" xr:uid="{00000000-0005-0000-0000-0000282E0000}"/>
    <cellStyle name="20% - Accent5 3 4 2 4" xfId="14206" xr:uid="{00000000-0005-0000-0000-0000292E0000}"/>
    <cellStyle name="20% - Accent5 3 4 2 5" xfId="14812" xr:uid="{00000000-0005-0000-0000-00002A2E0000}"/>
    <cellStyle name="20% - Accent5 3 4 2 6" xfId="15418" xr:uid="{00000000-0005-0000-0000-00002B2E0000}"/>
    <cellStyle name="20% - Accent5 3 4 2 7" xfId="17666" xr:uid="{00000000-0005-0000-0000-00002C2E0000}"/>
    <cellStyle name="20% - Accent5 3 4 2 8" xfId="22141" xr:uid="{00000000-0005-0000-0000-00002D2E0000}"/>
    <cellStyle name="20% - Accent5 3 4 2 9" xfId="26858" xr:uid="{00000000-0005-0000-0000-00002E2E0000}"/>
    <cellStyle name="20% - Accent5 3 4 3" xfId="10569" xr:uid="{00000000-0005-0000-0000-00002F2E0000}"/>
    <cellStyle name="20% - Accent5 3 4 3 2" xfId="16391" xr:uid="{00000000-0005-0000-0000-0000302E0000}"/>
    <cellStyle name="20% - Accent5 3 4 3 2 2" xfId="20853" xr:uid="{00000000-0005-0000-0000-0000312E0000}"/>
    <cellStyle name="20% - Accent5 3 4 3 2 3" xfId="25285" xr:uid="{00000000-0005-0000-0000-0000322E0000}"/>
    <cellStyle name="20% - Accent5 3 4 3 2 4" xfId="30002" xr:uid="{00000000-0005-0000-0000-0000332E0000}"/>
    <cellStyle name="20% - Accent5 3 4 3 2 5" xfId="34715" xr:uid="{00000000-0005-0000-0000-0000342E0000}"/>
    <cellStyle name="20% - Accent5 3 4 3 3" xfId="18594" xr:uid="{00000000-0005-0000-0000-0000352E0000}"/>
    <cellStyle name="20% - Accent5 3 4 3 4" xfId="23069" xr:uid="{00000000-0005-0000-0000-0000362E0000}"/>
    <cellStyle name="20% - Accent5 3 4 3 5" xfId="27786" xr:uid="{00000000-0005-0000-0000-0000372E0000}"/>
    <cellStyle name="20% - Accent5 3 4 3 6" xfId="32499" xr:uid="{00000000-0005-0000-0000-0000382E0000}"/>
    <cellStyle name="20% - Accent5 3 4 4" xfId="10827" xr:uid="{00000000-0005-0000-0000-0000392E0000}"/>
    <cellStyle name="20% - Accent5 3 4 4 2" xfId="19629" xr:uid="{00000000-0005-0000-0000-00003A2E0000}"/>
    <cellStyle name="20% - Accent5 3 4 4 3" xfId="24061" xr:uid="{00000000-0005-0000-0000-00003B2E0000}"/>
    <cellStyle name="20% - Accent5 3 4 4 4" xfId="28778" xr:uid="{00000000-0005-0000-0000-00003C2E0000}"/>
    <cellStyle name="20% - Accent5 3 4 4 5" xfId="33491" xr:uid="{00000000-0005-0000-0000-00003D2E0000}"/>
    <cellStyle name="20% - Accent5 3 4 5" xfId="11081" xr:uid="{00000000-0005-0000-0000-00003E2E0000}"/>
    <cellStyle name="20% - Accent5 3 4 6" xfId="11335" xr:uid="{00000000-0005-0000-0000-00003F2E0000}"/>
    <cellStyle name="20% - Accent5 3 4 7" xfId="11595" xr:uid="{00000000-0005-0000-0000-0000402E0000}"/>
    <cellStyle name="20% - Accent5 3 4 8" xfId="11856" xr:uid="{00000000-0005-0000-0000-0000412E0000}"/>
    <cellStyle name="20% - Accent5 3 4 9" xfId="12127" xr:uid="{00000000-0005-0000-0000-0000422E0000}"/>
    <cellStyle name="20% - Accent5 3 40" xfId="3255" xr:uid="{00000000-0005-0000-0000-0000432E0000}"/>
    <cellStyle name="20% - Accent5 3 41" xfId="3343" xr:uid="{00000000-0005-0000-0000-0000442E0000}"/>
    <cellStyle name="20% - Accent5 3 42" xfId="3431" xr:uid="{00000000-0005-0000-0000-0000452E0000}"/>
    <cellStyle name="20% - Accent5 3 43" xfId="3519" xr:uid="{00000000-0005-0000-0000-0000462E0000}"/>
    <cellStyle name="20% - Accent5 3 44" xfId="3622" xr:uid="{00000000-0005-0000-0000-0000472E0000}"/>
    <cellStyle name="20% - Accent5 3 45" xfId="3741" xr:uid="{00000000-0005-0000-0000-0000482E0000}"/>
    <cellStyle name="20% - Accent5 3 46" xfId="3857" xr:uid="{00000000-0005-0000-0000-0000492E0000}"/>
    <cellStyle name="20% - Accent5 3 47" xfId="3973" xr:uid="{00000000-0005-0000-0000-00004A2E0000}"/>
    <cellStyle name="20% - Accent5 3 48" xfId="4089" xr:uid="{00000000-0005-0000-0000-00004B2E0000}"/>
    <cellStyle name="20% - Accent5 3 49" xfId="4205" xr:uid="{00000000-0005-0000-0000-00004C2E0000}"/>
    <cellStyle name="20% - Accent5 3 5" xfId="572" xr:uid="{00000000-0005-0000-0000-00004D2E0000}"/>
    <cellStyle name="20% - Accent5 3 5 2" xfId="16848" xr:uid="{00000000-0005-0000-0000-00004E2E0000}"/>
    <cellStyle name="20% - Accent5 3 5 2 2" xfId="21310" xr:uid="{00000000-0005-0000-0000-00004F2E0000}"/>
    <cellStyle name="20% - Accent5 3 5 2 2 2" xfId="25742" xr:uid="{00000000-0005-0000-0000-0000502E0000}"/>
    <cellStyle name="20% - Accent5 3 5 2 2 3" xfId="30459" xr:uid="{00000000-0005-0000-0000-0000512E0000}"/>
    <cellStyle name="20% - Accent5 3 5 2 2 4" xfId="35172" xr:uid="{00000000-0005-0000-0000-0000522E0000}"/>
    <cellStyle name="20% - Accent5 3 5 2 3" xfId="19051" xr:uid="{00000000-0005-0000-0000-0000532E0000}"/>
    <cellStyle name="20% - Accent5 3 5 2 4" xfId="23526" xr:uid="{00000000-0005-0000-0000-0000542E0000}"/>
    <cellStyle name="20% - Accent5 3 5 2 5" xfId="28243" xr:uid="{00000000-0005-0000-0000-0000552E0000}"/>
    <cellStyle name="20% - Accent5 3 5 2 6" xfId="32956" xr:uid="{00000000-0005-0000-0000-0000562E0000}"/>
    <cellStyle name="20% - Accent5 3 5 3" xfId="15657" xr:uid="{00000000-0005-0000-0000-0000572E0000}"/>
    <cellStyle name="20% - Accent5 3 5 3 2" xfId="20164" xr:uid="{00000000-0005-0000-0000-0000582E0000}"/>
    <cellStyle name="20% - Accent5 3 5 3 3" xfId="24596" xr:uid="{00000000-0005-0000-0000-0000592E0000}"/>
    <cellStyle name="20% - Accent5 3 5 3 4" xfId="29313" xr:uid="{00000000-0005-0000-0000-00005A2E0000}"/>
    <cellStyle name="20% - Accent5 3 5 3 5" xfId="34026" xr:uid="{00000000-0005-0000-0000-00005B2E0000}"/>
    <cellStyle name="20% - Accent5 3 5 4" xfId="17905" xr:uid="{00000000-0005-0000-0000-00005C2E0000}"/>
    <cellStyle name="20% - Accent5 3 5 5" xfId="22380" xr:uid="{00000000-0005-0000-0000-00005D2E0000}"/>
    <cellStyle name="20% - Accent5 3 5 6" xfId="27097" xr:uid="{00000000-0005-0000-0000-00005E2E0000}"/>
    <cellStyle name="20% - Accent5 3 5 7" xfId="31810" xr:uid="{00000000-0005-0000-0000-00005F2E0000}"/>
    <cellStyle name="20% - Accent5 3 50" xfId="4321" xr:uid="{00000000-0005-0000-0000-0000602E0000}"/>
    <cellStyle name="20% - Accent5 3 51" xfId="4437" xr:uid="{00000000-0005-0000-0000-0000612E0000}"/>
    <cellStyle name="20% - Accent5 3 52" xfId="4553" xr:uid="{00000000-0005-0000-0000-0000622E0000}"/>
    <cellStyle name="20% - Accent5 3 53" xfId="4683" xr:uid="{00000000-0005-0000-0000-0000632E0000}"/>
    <cellStyle name="20% - Accent5 3 54" xfId="4813" xr:uid="{00000000-0005-0000-0000-0000642E0000}"/>
    <cellStyle name="20% - Accent5 3 55" xfId="4943" xr:uid="{00000000-0005-0000-0000-0000652E0000}"/>
    <cellStyle name="20% - Accent5 3 56" xfId="5073" xr:uid="{00000000-0005-0000-0000-0000662E0000}"/>
    <cellStyle name="20% - Accent5 3 57" xfId="5203" xr:uid="{00000000-0005-0000-0000-0000672E0000}"/>
    <cellStyle name="20% - Accent5 3 58" xfId="5333" xr:uid="{00000000-0005-0000-0000-0000682E0000}"/>
    <cellStyle name="20% - Accent5 3 59" xfId="5463" xr:uid="{00000000-0005-0000-0000-0000692E0000}"/>
    <cellStyle name="20% - Accent5 3 6" xfId="644" xr:uid="{00000000-0005-0000-0000-00006A2E0000}"/>
    <cellStyle name="20% - Accent5 3 6 2" xfId="17059" xr:uid="{00000000-0005-0000-0000-00006B2E0000}"/>
    <cellStyle name="20% - Accent5 3 6 2 2" xfId="21521" xr:uid="{00000000-0005-0000-0000-00006C2E0000}"/>
    <cellStyle name="20% - Accent5 3 6 2 2 2" xfId="25953" xr:uid="{00000000-0005-0000-0000-00006D2E0000}"/>
    <cellStyle name="20% - Accent5 3 6 2 2 3" xfId="30670" xr:uid="{00000000-0005-0000-0000-00006E2E0000}"/>
    <cellStyle name="20% - Accent5 3 6 2 2 4" xfId="35383" xr:uid="{00000000-0005-0000-0000-00006F2E0000}"/>
    <cellStyle name="20% - Accent5 3 6 2 3" xfId="19262" xr:uid="{00000000-0005-0000-0000-0000702E0000}"/>
    <cellStyle name="20% - Accent5 3 6 2 4" xfId="23737" xr:uid="{00000000-0005-0000-0000-0000712E0000}"/>
    <cellStyle name="20% - Accent5 3 6 2 5" xfId="28454" xr:uid="{00000000-0005-0000-0000-0000722E0000}"/>
    <cellStyle name="20% - Accent5 3 6 2 6" xfId="33167" xr:uid="{00000000-0005-0000-0000-0000732E0000}"/>
    <cellStyle name="20% - Accent5 3 6 3" xfId="15869" xr:uid="{00000000-0005-0000-0000-0000742E0000}"/>
    <cellStyle name="20% - Accent5 3 6 3 2" xfId="20375" xr:uid="{00000000-0005-0000-0000-0000752E0000}"/>
    <cellStyle name="20% - Accent5 3 6 3 3" xfId="24807" xr:uid="{00000000-0005-0000-0000-0000762E0000}"/>
    <cellStyle name="20% - Accent5 3 6 3 4" xfId="29524" xr:uid="{00000000-0005-0000-0000-0000772E0000}"/>
    <cellStyle name="20% - Accent5 3 6 3 5" xfId="34237" xr:uid="{00000000-0005-0000-0000-0000782E0000}"/>
    <cellStyle name="20% - Accent5 3 6 4" xfId="18116" xr:uid="{00000000-0005-0000-0000-0000792E0000}"/>
    <cellStyle name="20% - Accent5 3 6 5" xfId="22591" xr:uid="{00000000-0005-0000-0000-00007A2E0000}"/>
    <cellStyle name="20% - Accent5 3 6 6" xfId="27308" xr:uid="{00000000-0005-0000-0000-00007B2E0000}"/>
    <cellStyle name="20% - Accent5 3 6 7" xfId="32021" xr:uid="{00000000-0005-0000-0000-00007C2E0000}"/>
    <cellStyle name="20% - Accent5 3 60" xfId="5593" xr:uid="{00000000-0005-0000-0000-00007D2E0000}"/>
    <cellStyle name="20% - Accent5 3 61" xfId="5723" xr:uid="{00000000-0005-0000-0000-00007E2E0000}"/>
    <cellStyle name="20% - Accent5 3 62" xfId="5853" xr:uid="{00000000-0005-0000-0000-00007F2E0000}"/>
    <cellStyle name="20% - Accent5 3 63" xfId="5983" xr:uid="{00000000-0005-0000-0000-0000802E0000}"/>
    <cellStyle name="20% - Accent5 3 64" xfId="6113" xr:uid="{00000000-0005-0000-0000-0000812E0000}"/>
    <cellStyle name="20% - Accent5 3 65" xfId="6243" xr:uid="{00000000-0005-0000-0000-0000822E0000}"/>
    <cellStyle name="20% - Accent5 3 66" xfId="6373" xr:uid="{00000000-0005-0000-0000-0000832E0000}"/>
    <cellStyle name="20% - Accent5 3 67" xfId="6504" xr:uid="{00000000-0005-0000-0000-0000842E0000}"/>
    <cellStyle name="20% - Accent5 3 68" xfId="6634" xr:uid="{00000000-0005-0000-0000-0000852E0000}"/>
    <cellStyle name="20% - Accent5 3 69" xfId="6764" xr:uid="{00000000-0005-0000-0000-0000862E0000}"/>
    <cellStyle name="20% - Accent5 3 7" xfId="716" xr:uid="{00000000-0005-0000-0000-0000872E0000}"/>
    <cellStyle name="20% - Accent5 3 7 2" xfId="16111" xr:uid="{00000000-0005-0000-0000-0000882E0000}"/>
    <cellStyle name="20% - Accent5 3 7 2 2" xfId="20614" xr:uid="{00000000-0005-0000-0000-0000892E0000}"/>
    <cellStyle name="20% - Accent5 3 7 2 3" xfId="25046" xr:uid="{00000000-0005-0000-0000-00008A2E0000}"/>
    <cellStyle name="20% - Accent5 3 7 2 4" xfId="29763" xr:uid="{00000000-0005-0000-0000-00008B2E0000}"/>
    <cellStyle name="20% - Accent5 3 7 2 5" xfId="34476" xr:uid="{00000000-0005-0000-0000-00008C2E0000}"/>
    <cellStyle name="20% - Accent5 3 7 3" xfId="18355" xr:uid="{00000000-0005-0000-0000-00008D2E0000}"/>
    <cellStyle name="20% - Accent5 3 7 4" xfId="22830" xr:uid="{00000000-0005-0000-0000-00008E2E0000}"/>
    <cellStyle name="20% - Accent5 3 7 5" xfId="27547" xr:uid="{00000000-0005-0000-0000-00008F2E0000}"/>
    <cellStyle name="20% - Accent5 3 7 6" xfId="32260" xr:uid="{00000000-0005-0000-0000-0000902E0000}"/>
    <cellStyle name="20% - Accent5 3 70" xfId="6894" xr:uid="{00000000-0005-0000-0000-0000912E0000}"/>
    <cellStyle name="20% - Accent5 3 71" xfId="7024" xr:uid="{00000000-0005-0000-0000-0000922E0000}"/>
    <cellStyle name="20% - Accent5 3 72" xfId="7168" xr:uid="{00000000-0005-0000-0000-0000932E0000}"/>
    <cellStyle name="20% - Accent5 3 73" xfId="7313" xr:uid="{00000000-0005-0000-0000-0000942E0000}"/>
    <cellStyle name="20% - Accent5 3 74" xfId="7457" xr:uid="{00000000-0005-0000-0000-0000952E0000}"/>
    <cellStyle name="20% - Accent5 3 75" xfId="7629" xr:uid="{00000000-0005-0000-0000-0000962E0000}"/>
    <cellStyle name="20% - Accent5 3 76" xfId="7801" xr:uid="{00000000-0005-0000-0000-0000972E0000}"/>
    <cellStyle name="20% - Accent5 3 77" xfId="7973" xr:uid="{00000000-0005-0000-0000-0000982E0000}"/>
    <cellStyle name="20% - Accent5 3 78" xfId="8145" xr:uid="{00000000-0005-0000-0000-0000992E0000}"/>
    <cellStyle name="20% - Accent5 3 79" xfId="8317" xr:uid="{00000000-0005-0000-0000-00009A2E0000}"/>
    <cellStyle name="20% - Accent5 3 8" xfId="788" xr:uid="{00000000-0005-0000-0000-00009B2E0000}"/>
    <cellStyle name="20% - Accent5 3 8 2" xfId="26223" xr:uid="{00000000-0005-0000-0000-00009C2E0000}"/>
    <cellStyle name="20% - Accent5 3 8 3" xfId="30937" xr:uid="{00000000-0005-0000-0000-00009D2E0000}"/>
    <cellStyle name="20% - Accent5 3 8 4" xfId="35650" xr:uid="{00000000-0005-0000-0000-00009E2E0000}"/>
    <cellStyle name="20% - Accent5 3 80" xfId="8559" xr:uid="{00000000-0005-0000-0000-00009F2E0000}"/>
    <cellStyle name="20% - Accent5 3 9" xfId="860" xr:uid="{00000000-0005-0000-0000-0000A02E0000}"/>
    <cellStyle name="20% - Accent5 3 9 2" xfId="35917" xr:uid="{00000000-0005-0000-0000-0000A12E0000}"/>
    <cellStyle name="20% - Accent5 30" xfId="12877" xr:uid="{00000000-0005-0000-0000-0000A22E0000}"/>
    <cellStyle name="20% - Accent5 30 2" xfId="13500" xr:uid="{00000000-0005-0000-0000-0000A32E0000}"/>
    <cellStyle name="20% - Accent5 30 2 2" xfId="16363" xr:uid="{00000000-0005-0000-0000-0000A42E0000}"/>
    <cellStyle name="20% - Accent5 30 2 2 2" xfId="20825" xr:uid="{00000000-0005-0000-0000-0000A52E0000}"/>
    <cellStyle name="20% - Accent5 30 2 2 3" xfId="25257" xr:uid="{00000000-0005-0000-0000-0000A62E0000}"/>
    <cellStyle name="20% - Accent5 30 2 2 4" xfId="29974" xr:uid="{00000000-0005-0000-0000-0000A72E0000}"/>
    <cellStyle name="20% - Accent5 30 2 2 5" xfId="34687" xr:uid="{00000000-0005-0000-0000-0000A82E0000}"/>
    <cellStyle name="20% - Accent5 30 2 3" xfId="18566" xr:uid="{00000000-0005-0000-0000-0000A92E0000}"/>
    <cellStyle name="20% - Accent5 30 2 4" xfId="23041" xr:uid="{00000000-0005-0000-0000-0000AA2E0000}"/>
    <cellStyle name="20% - Accent5 30 2 5" xfId="27758" xr:uid="{00000000-0005-0000-0000-0000AB2E0000}"/>
    <cellStyle name="20% - Accent5 30 2 6" xfId="32471" xr:uid="{00000000-0005-0000-0000-0000AC2E0000}"/>
    <cellStyle name="20% - Accent5 30 3" xfId="14107" xr:uid="{00000000-0005-0000-0000-0000AD2E0000}"/>
    <cellStyle name="20% - Accent5 30 3 2" xfId="19826" xr:uid="{00000000-0005-0000-0000-0000AE2E0000}"/>
    <cellStyle name="20% - Accent5 30 3 3" xfId="24258" xr:uid="{00000000-0005-0000-0000-0000AF2E0000}"/>
    <cellStyle name="20% - Accent5 30 3 4" xfId="28975" xr:uid="{00000000-0005-0000-0000-0000B02E0000}"/>
    <cellStyle name="20% - Accent5 30 3 5" xfId="33688" xr:uid="{00000000-0005-0000-0000-0000B12E0000}"/>
    <cellStyle name="20% - Accent5 30 4" xfId="14713" xr:uid="{00000000-0005-0000-0000-0000B22E0000}"/>
    <cellStyle name="20% - Accent5 30 4 2" xfId="26435" xr:uid="{00000000-0005-0000-0000-0000B32E0000}"/>
    <cellStyle name="20% - Accent5 30 4 3" xfId="31148" xr:uid="{00000000-0005-0000-0000-0000B42E0000}"/>
    <cellStyle name="20% - Accent5 30 4 4" xfId="35861" xr:uid="{00000000-0005-0000-0000-0000B52E0000}"/>
    <cellStyle name="20% - Accent5 30 5" xfId="15319" xr:uid="{00000000-0005-0000-0000-0000B62E0000}"/>
    <cellStyle name="20% - Accent5 30 5 2" xfId="36128" xr:uid="{00000000-0005-0000-0000-0000B72E0000}"/>
    <cellStyle name="20% - Accent5 30 6" xfId="17567" xr:uid="{00000000-0005-0000-0000-0000B82E0000}"/>
    <cellStyle name="20% - Accent5 30 6 2" xfId="36423" xr:uid="{00000000-0005-0000-0000-0000B92E0000}"/>
    <cellStyle name="20% - Accent5 30 7" xfId="22042" xr:uid="{00000000-0005-0000-0000-0000BA2E0000}"/>
    <cellStyle name="20% - Accent5 30 8" xfId="26759" xr:uid="{00000000-0005-0000-0000-0000BB2E0000}"/>
    <cellStyle name="20% - Accent5 30 9" xfId="31472" xr:uid="{00000000-0005-0000-0000-0000BC2E0000}"/>
    <cellStyle name="20% - Accent5 31" xfId="13797" xr:uid="{00000000-0005-0000-0000-0000BD2E0000}"/>
    <cellStyle name="20% - Accent5 31 2" xfId="14403" xr:uid="{00000000-0005-0000-0000-0000BE2E0000}"/>
    <cellStyle name="20% - Accent5 31 2 2" xfId="16806" xr:uid="{00000000-0005-0000-0000-0000BF2E0000}"/>
    <cellStyle name="20% - Accent5 31 2 2 2" xfId="21268" xr:uid="{00000000-0005-0000-0000-0000C02E0000}"/>
    <cellStyle name="20% - Accent5 31 2 2 3" xfId="25700" xr:uid="{00000000-0005-0000-0000-0000C12E0000}"/>
    <cellStyle name="20% - Accent5 31 2 2 4" xfId="30417" xr:uid="{00000000-0005-0000-0000-0000C22E0000}"/>
    <cellStyle name="20% - Accent5 31 2 2 5" xfId="35130" xr:uid="{00000000-0005-0000-0000-0000C32E0000}"/>
    <cellStyle name="20% - Accent5 31 2 3" xfId="19009" xr:uid="{00000000-0005-0000-0000-0000C42E0000}"/>
    <cellStyle name="20% - Accent5 31 2 4" xfId="23484" xr:uid="{00000000-0005-0000-0000-0000C52E0000}"/>
    <cellStyle name="20% - Accent5 31 2 5" xfId="28201" xr:uid="{00000000-0005-0000-0000-0000C62E0000}"/>
    <cellStyle name="20% - Accent5 31 2 6" xfId="32914" xr:uid="{00000000-0005-0000-0000-0000C72E0000}"/>
    <cellStyle name="20% - Accent5 31 3" xfId="15009" xr:uid="{00000000-0005-0000-0000-0000C82E0000}"/>
    <cellStyle name="20% - Accent5 31 3 2" xfId="20122" xr:uid="{00000000-0005-0000-0000-0000C92E0000}"/>
    <cellStyle name="20% - Accent5 31 3 3" xfId="24554" xr:uid="{00000000-0005-0000-0000-0000CA2E0000}"/>
    <cellStyle name="20% - Accent5 31 3 4" xfId="29271" xr:uid="{00000000-0005-0000-0000-0000CB2E0000}"/>
    <cellStyle name="20% - Accent5 31 3 5" xfId="33984" xr:uid="{00000000-0005-0000-0000-0000CC2E0000}"/>
    <cellStyle name="20% - Accent5 31 4" xfId="15615" xr:uid="{00000000-0005-0000-0000-0000CD2E0000}"/>
    <cellStyle name="20% - Accent5 31 4 2" xfId="26449" xr:uid="{00000000-0005-0000-0000-0000CE2E0000}"/>
    <cellStyle name="20% - Accent5 31 4 3" xfId="31162" xr:uid="{00000000-0005-0000-0000-0000CF2E0000}"/>
    <cellStyle name="20% - Accent5 31 4 4" xfId="35875" xr:uid="{00000000-0005-0000-0000-0000D02E0000}"/>
    <cellStyle name="20% - Accent5 31 5" xfId="17863" xr:uid="{00000000-0005-0000-0000-0000D12E0000}"/>
    <cellStyle name="20% - Accent5 31 5 2" xfId="36142" xr:uid="{00000000-0005-0000-0000-0000D22E0000}"/>
    <cellStyle name="20% - Accent5 31 6" xfId="22338" xr:uid="{00000000-0005-0000-0000-0000D32E0000}"/>
    <cellStyle name="20% - Accent5 31 6 2" xfId="36437" xr:uid="{00000000-0005-0000-0000-0000D42E0000}"/>
    <cellStyle name="20% - Accent5 31 7" xfId="27055" xr:uid="{00000000-0005-0000-0000-0000D52E0000}"/>
    <cellStyle name="20% - Accent5 31 8" xfId="31768" xr:uid="{00000000-0005-0000-0000-0000D62E0000}"/>
    <cellStyle name="20% - Accent5 32" xfId="13811" xr:uid="{00000000-0005-0000-0000-0000D72E0000}"/>
    <cellStyle name="20% - Accent5 32 2" xfId="14417" xr:uid="{00000000-0005-0000-0000-0000D82E0000}"/>
    <cellStyle name="20% - Accent5 32 2 2" xfId="16820" xr:uid="{00000000-0005-0000-0000-0000D92E0000}"/>
    <cellStyle name="20% - Accent5 32 2 2 2" xfId="21282" xr:uid="{00000000-0005-0000-0000-0000DA2E0000}"/>
    <cellStyle name="20% - Accent5 32 2 2 3" xfId="25714" xr:uid="{00000000-0005-0000-0000-0000DB2E0000}"/>
    <cellStyle name="20% - Accent5 32 2 2 4" xfId="30431" xr:uid="{00000000-0005-0000-0000-0000DC2E0000}"/>
    <cellStyle name="20% - Accent5 32 2 2 5" xfId="35144" xr:uid="{00000000-0005-0000-0000-0000DD2E0000}"/>
    <cellStyle name="20% - Accent5 32 2 3" xfId="19023" xr:uid="{00000000-0005-0000-0000-0000DE2E0000}"/>
    <cellStyle name="20% - Accent5 32 2 4" xfId="23498" xr:uid="{00000000-0005-0000-0000-0000DF2E0000}"/>
    <cellStyle name="20% - Accent5 32 2 5" xfId="28215" xr:uid="{00000000-0005-0000-0000-0000E02E0000}"/>
    <cellStyle name="20% - Accent5 32 2 6" xfId="32928" xr:uid="{00000000-0005-0000-0000-0000E12E0000}"/>
    <cellStyle name="20% - Accent5 32 3" xfId="15023" xr:uid="{00000000-0005-0000-0000-0000E22E0000}"/>
    <cellStyle name="20% - Accent5 32 3 2" xfId="20136" xr:uid="{00000000-0005-0000-0000-0000E32E0000}"/>
    <cellStyle name="20% - Accent5 32 3 3" xfId="24568" xr:uid="{00000000-0005-0000-0000-0000E42E0000}"/>
    <cellStyle name="20% - Accent5 32 3 4" xfId="29285" xr:uid="{00000000-0005-0000-0000-0000E52E0000}"/>
    <cellStyle name="20% - Accent5 32 3 5" xfId="33998" xr:uid="{00000000-0005-0000-0000-0000E62E0000}"/>
    <cellStyle name="20% - Accent5 32 4" xfId="15629" xr:uid="{00000000-0005-0000-0000-0000E72E0000}"/>
    <cellStyle name="20% - Accent5 32 4 2" xfId="26463" xr:uid="{00000000-0005-0000-0000-0000E82E0000}"/>
    <cellStyle name="20% - Accent5 32 4 3" xfId="31176" xr:uid="{00000000-0005-0000-0000-0000E92E0000}"/>
    <cellStyle name="20% - Accent5 32 4 4" xfId="35889" xr:uid="{00000000-0005-0000-0000-0000EA2E0000}"/>
    <cellStyle name="20% - Accent5 32 5" xfId="17877" xr:uid="{00000000-0005-0000-0000-0000EB2E0000}"/>
    <cellStyle name="20% - Accent5 32 5 2" xfId="36156" xr:uid="{00000000-0005-0000-0000-0000EC2E0000}"/>
    <cellStyle name="20% - Accent5 32 6" xfId="22352" xr:uid="{00000000-0005-0000-0000-0000ED2E0000}"/>
    <cellStyle name="20% - Accent5 32 6 2" xfId="36451" xr:uid="{00000000-0005-0000-0000-0000EE2E0000}"/>
    <cellStyle name="20% - Accent5 32 7" xfId="27069" xr:uid="{00000000-0005-0000-0000-0000EF2E0000}"/>
    <cellStyle name="20% - Accent5 32 8" xfId="31782" xr:uid="{00000000-0005-0000-0000-0000F02E0000}"/>
    <cellStyle name="20% - Accent5 33" xfId="16081" xr:uid="{00000000-0005-0000-0000-0000F12E0000}"/>
    <cellStyle name="20% - Accent5 33 2" xfId="17271" xr:uid="{00000000-0005-0000-0000-0000F22E0000}"/>
    <cellStyle name="20% - Accent5 33 2 2" xfId="21732" xr:uid="{00000000-0005-0000-0000-0000F32E0000}"/>
    <cellStyle name="20% - Accent5 33 2 2 2" xfId="26164" xr:uid="{00000000-0005-0000-0000-0000F42E0000}"/>
    <cellStyle name="20% - Accent5 33 2 2 3" xfId="30881" xr:uid="{00000000-0005-0000-0000-0000F52E0000}"/>
    <cellStyle name="20% - Accent5 33 2 2 4" xfId="35594" xr:uid="{00000000-0005-0000-0000-0000F62E0000}"/>
    <cellStyle name="20% - Accent5 33 2 3" xfId="19473" xr:uid="{00000000-0005-0000-0000-0000F72E0000}"/>
    <cellStyle name="20% - Accent5 33 2 4" xfId="23948" xr:uid="{00000000-0005-0000-0000-0000F82E0000}"/>
    <cellStyle name="20% - Accent5 33 2 5" xfId="28665" xr:uid="{00000000-0005-0000-0000-0000F92E0000}"/>
    <cellStyle name="20% - Accent5 33 2 6" xfId="33378" xr:uid="{00000000-0005-0000-0000-0000FA2E0000}"/>
    <cellStyle name="20% - Accent5 33 3" xfId="20586" xr:uid="{00000000-0005-0000-0000-0000FB2E0000}"/>
    <cellStyle name="20% - Accent5 33 3 2" xfId="25018" xr:uid="{00000000-0005-0000-0000-0000FC2E0000}"/>
    <cellStyle name="20% - Accent5 33 3 3" xfId="29735" xr:uid="{00000000-0005-0000-0000-0000FD2E0000}"/>
    <cellStyle name="20% - Accent5 33 3 4" xfId="34448" xr:uid="{00000000-0005-0000-0000-0000FE2E0000}"/>
    <cellStyle name="20% - Accent5 33 4" xfId="18327" xr:uid="{00000000-0005-0000-0000-0000FF2E0000}"/>
    <cellStyle name="20% - Accent5 33 4 2" xfId="36170" xr:uid="{00000000-0005-0000-0000-0000002F0000}"/>
    <cellStyle name="20% - Accent5 33 5" xfId="22802" xr:uid="{00000000-0005-0000-0000-0000012F0000}"/>
    <cellStyle name="20% - Accent5 33 5 2" xfId="36465" xr:uid="{00000000-0005-0000-0000-0000022F0000}"/>
    <cellStyle name="20% - Accent5 33 6" xfId="27519" xr:uid="{00000000-0005-0000-0000-0000032F0000}"/>
    <cellStyle name="20% - Accent5 33 7" xfId="32232" xr:uid="{00000000-0005-0000-0000-0000042F0000}"/>
    <cellStyle name="20% - Accent5 34" xfId="16178" xr:uid="{00000000-0005-0000-0000-0000052F0000}"/>
    <cellStyle name="20% - Accent5 34 2" xfId="36184" xr:uid="{00000000-0005-0000-0000-0000062F0000}"/>
    <cellStyle name="20% - Accent5 34 3" xfId="36479" xr:uid="{00000000-0005-0000-0000-0000072F0000}"/>
    <cellStyle name="20% - Accent5 35" xfId="19487" xr:uid="{00000000-0005-0000-0000-0000082F0000}"/>
    <cellStyle name="20% - Accent5 35 2" xfId="23962" xr:uid="{00000000-0005-0000-0000-0000092F0000}"/>
    <cellStyle name="20% - Accent5 35 2 2" xfId="36493" xr:uid="{00000000-0005-0000-0000-00000A2F0000}"/>
    <cellStyle name="20% - Accent5 35 3" xfId="28679" xr:uid="{00000000-0005-0000-0000-00000B2F0000}"/>
    <cellStyle name="20% - Accent5 35 4" xfId="33392" xr:uid="{00000000-0005-0000-0000-00000C2F0000}"/>
    <cellStyle name="20% - Accent5 36" xfId="19496" xr:uid="{00000000-0005-0000-0000-00000D2F0000}"/>
    <cellStyle name="20% - Accent5 37" xfId="21746" xr:uid="{00000000-0005-0000-0000-00000E2F0000}"/>
    <cellStyle name="20% - Accent5 37 2" xfId="26178" xr:uid="{00000000-0005-0000-0000-00000F2F0000}"/>
    <cellStyle name="20% - Accent5 37 3" xfId="30895" xr:uid="{00000000-0005-0000-0000-0000102F0000}"/>
    <cellStyle name="20% - Accent5 37 4" xfId="35608" xr:uid="{00000000-0005-0000-0000-0000112F0000}"/>
    <cellStyle name="20% - Accent5 38" xfId="26195" xr:uid="{00000000-0005-0000-0000-0000122F0000}"/>
    <cellStyle name="20% - Accent5 38 2" xfId="30909" xr:uid="{00000000-0005-0000-0000-0000132F0000}"/>
    <cellStyle name="20% - Accent5 38 3" xfId="35622" xr:uid="{00000000-0005-0000-0000-0000142F0000}"/>
    <cellStyle name="20% - Accent5 39" xfId="36507" xr:uid="{00000000-0005-0000-0000-0000152F0000}"/>
    <cellStyle name="20% - Accent5 4" xfId="171" xr:uid="{00000000-0005-0000-0000-0000162F0000}"/>
    <cellStyle name="20% - Accent5 4 10" xfId="1090" xr:uid="{00000000-0005-0000-0000-0000172F0000}"/>
    <cellStyle name="20% - Accent5 4 10 2" xfId="36226" xr:uid="{00000000-0005-0000-0000-0000182F0000}"/>
    <cellStyle name="20% - Accent5 4 11" xfId="1162" xr:uid="{00000000-0005-0000-0000-0000192F0000}"/>
    <cellStyle name="20% - Accent5 4 12" xfId="1234" xr:uid="{00000000-0005-0000-0000-00001A2F0000}"/>
    <cellStyle name="20% - Accent5 4 13" xfId="1306" xr:uid="{00000000-0005-0000-0000-00001B2F0000}"/>
    <cellStyle name="20% - Accent5 4 14" xfId="1378" xr:uid="{00000000-0005-0000-0000-00001C2F0000}"/>
    <cellStyle name="20% - Accent5 4 15" xfId="1453" xr:uid="{00000000-0005-0000-0000-00001D2F0000}"/>
    <cellStyle name="20% - Accent5 4 16" xfId="1527" xr:uid="{00000000-0005-0000-0000-00001E2F0000}"/>
    <cellStyle name="20% - Accent5 4 17" xfId="1602" xr:uid="{00000000-0005-0000-0000-00001F2F0000}"/>
    <cellStyle name="20% - Accent5 4 18" xfId="1676" xr:uid="{00000000-0005-0000-0000-0000202F0000}"/>
    <cellStyle name="20% - Accent5 4 19" xfId="1750" xr:uid="{00000000-0005-0000-0000-0000212F0000}"/>
    <cellStyle name="20% - Accent5 4 2" xfId="213" xr:uid="{00000000-0005-0000-0000-0000222F0000}"/>
    <cellStyle name="20% - Accent5 4 2 2" xfId="8892" xr:uid="{00000000-0005-0000-0000-0000232F0000}"/>
    <cellStyle name="20% - Accent5 4 20" xfId="1824" xr:uid="{00000000-0005-0000-0000-0000242F0000}"/>
    <cellStyle name="20% - Accent5 4 21" xfId="1899" xr:uid="{00000000-0005-0000-0000-0000252F0000}"/>
    <cellStyle name="20% - Accent5 4 22" xfId="1973" xr:uid="{00000000-0005-0000-0000-0000262F0000}"/>
    <cellStyle name="20% - Accent5 4 23" xfId="2047" xr:uid="{00000000-0005-0000-0000-0000272F0000}"/>
    <cellStyle name="20% - Accent5 4 24" xfId="2121" xr:uid="{00000000-0005-0000-0000-0000282F0000}"/>
    <cellStyle name="20% - Accent5 4 25" xfId="2195" xr:uid="{00000000-0005-0000-0000-0000292F0000}"/>
    <cellStyle name="20% - Accent5 4 26" xfId="2269" xr:uid="{00000000-0005-0000-0000-00002A2F0000}"/>
    <cellStyle name="20% - Accent5 4 27" xfId="2343" xr:uid="{00000000-0005-0000-0000-00002B2F0000}"/>
    <cellStyle name="20% - Accent5 4 28" xfId="2417" xr:uid="{00000000-0005-0000-0000-00002C2F0000}"/>
    <cellStyle name="20% - Accent5 4 29" xfId="2491" xr:uid="{00000000-0005-0000-0000-00002D2F0000}"/>
    <cellStyle name="20% - Accent5 4 3" xfId="586" xr:uid="{00000000-0005-0000-0000-00002E2F0000}"/>
    <cellStyle name="20% - Accent5 4 3 2" xfId="10187" xr:uid="{00000000-0005-0000-0000-00002F2F0000}"/>
    <cellStyle name="20% - Accent5 4 30" xfId="2565" xr:uid="{00000000-0005-0000-0000-0000302F0000}"/>
    <cellStyle name="20% - Accent5 4 31" xfId="2653" xr:uid="{00000000-0005-0000-0000-0000312F0000}"/>
    <cellStyle name="20% - Accent5 4 32" xfId="2741" xr:uid="{00000000-0005-0000-0000-0000322F0000}"/>
    <cellStyle name="20% - Accent5 4 33" xfId="2829" xr:uid="{00000000-0005-0000-0000-0000332F0000}"/>
    <cellStyle name="20% - Accent5 4 34" xfId="2917" xr:uid="{00000000-0005-0000-0000-0000342F0000}"/>
    <cellStyle name="20% - Accent5 4 35" xfId="3005" xr:uid="{00000000-0005-0000-0000-0000352F0000}"/>
    <cellStyle name="20% - Accent5 4 36" xfId="3093" xr:uid="{00000000-0005-0000-0000-0000362F0000}"/>
    <cellStyle name="20% - Accent5 4 37" xfId="3181" xr:uid="{00000000-0005-0000-0000-0000372F0000}"/>
    <cellStyle name="20% - Accent5 4 38" xfId="3269" xr:uid="{00000000-0005-0000-0000-0000382F0000}"/>
    <cellStyle name="20% - Accent5 4 39" xfId="3357" xr:uid="{00000000-0005-0000-0000-0000392F0000}"/>
    <cellStyle name="20% - Accent5 4 4" xfId="658" xr:uid="{00000000-0005-0000-0000-00003A2F0000}"/>
    <cellStyle name="20% - Accent5 4 4 10" xfId="12412" xr:uid="{00000000-0005-0000-0000-00003B2F0000}"/>
    <cellStyle name="20% - Accent5 4 4 11" xfId="12694" xr:uid="{00000000-0005-0000-0000-00003C2F0000}"/>
    <cellStyle name="20% - Accent5 4 4 12" xfId="13317" xr:uid="{00000000-0005-0000-0000-00003D2F0000}"/>
    <cellStyle name="20% - Accent5 4 4 13" xfId="13924" xr:uid="{00000000-0005-0000-0000-00003E2F0000}"/>
    <cellStyle name="20% - Accent5 4 4 14" xfId="14530" xr:uid="{00000000-0005-0000-0000-00003F2F0000}"/>
    <cellStyle name="20% - Accent5 4 4 15" xfId="15136" xr:uid="{00000000-0005-0000-0000-0000402F0000}"/>
    <cellStyle name="20% - Accent5 4 4 16" xfId="17384" xr:uid="{00000000-0005-0000-0000-0000412F0000}"/>
    <cellStyle name="20% - Accent5 4 4 17" xfId="21859" xr:uid="{00000000-0005-0000-0000-0000422F0000}"/>
    <cellStyle name="20% - Accent5 4 4 18" xfId="26576" xr:uid="{00000000-0005-0000-0000-0000432F0000}"/>
    <cellStyle name="20% - Accent5 4 4 19" xfId="31289" xr:uid="{00000000-0005-0000-0000-0000442F0000}"/>
    <cellStyle name="20% - Accent5 4 4 2" xfId="10079" xr:uid="{00000000-0005-0000-0000-0000452F0000}"/>
    <cellStyle name="20% - Accent5 4 4 2 10" xfId="31585" xr:uid="{00000000-0005-0000-0000-0000462F0000}"/>
    <cellStyle name="20% - Accent5 4 4 2 2" xfId="13032" xr:uid="{00000000-0005-0000-0000-0000472F0000}"/>
    <cellStyle name="20% - Accent5 4 4 2 2 2" xfId="16623" xr:uid="{00000000-0005-0000-0000-0000482F0000}"/>
    <cellStyle name="20% - Accent5 4 4 2 2 2 2" xfId="21085" xr:uid="{00000000-0005-0000-0000-0000492F0000}"/>
    <cellStyle name="20% - Accent5 4 4 2 2 2 3" xfId="25517" xr:uid="{00000000-0005-0000-0000-00004A2F0000}"/>
    <cellStyle name="20% - Accent5 4 4 2 2 2 4" xfId="30234" xr:uid="{00000000-0005-0000-0000-00004B2F0000}"/>
    <cellStyle name="20% - Accent5 4 4 2 2 2 5" xfId="34947" xr:uid="{00000000-0005-0000-0000-00004C2F0000}"/>
    <cellStyle name="20% - Accent5 4 4 2 2 3" xfId="18826" xr:uid="{00000000-0005-0000-0000-00004D2F0000}"/>
    <cellStyle name="20% - Accent5 4 4 2 2 4" xfId="23301" xr:uid="{00000000-0005-0000-0000-00004E2F0000}"/>
    <cellStyle name="20% - Accent5 4 4 2 2 5" xfId="28018" xr:uid="{00000000-0005-0000-0000-00004F2F0000}"/>
    <cellStyle name="20% - Accent5 4 4 2 2 6" xfId="32731" xr:uid="{00000000-0005-0000-0000-0000502F0000}"/>
    <cellStyle name="20% - Accent5 4 4 2 3" xfId="13614" xr:uid="{00000000-0005-0000-0000-0000512F0000}"/>
    <cellStyle name="20% - Accent5 4 4 2 3 2" xfId="19939" xr:uid="{00000000-0005-0000-0000-0000522F0000}"/>
    <cellStyle name="20% - Accent5 4 4 2 3 3" xfId="24371" xr:uid="{00000000-0005-0000-0000-0000532F0000}"/>
    <cellStyle name="20% - Accent5 4 4 2 3 4" xfId="29088" xr:uid="{00000000-0005-0000-0000-0000542F0000}"/>
    <cellStyle name="20% - Accent5 4 4 2 3 5" xfId="33801" xr:uid="{00000000-0005-0000-0000-0000552F0000}"/>
    <cellStyle name="20% - Accent5 4 4 2 4" xfId="14220" xr:uid="{00000000-0005-0000-0000-0000562F0000}"/>
    <cellStyle name="20% - Accent5 4 4 2 5" xfId="14826" xr:uid="{00000000-0005-0000-0000-0000572F0000}"/>
    <cellStyle name="20% - Accent5 4 4 2 6" xfId="15432" xr:uid="{00000000-0005-0000-0000-0000582F0000}"/>
    <cellStyle name="20% - Accent5 4 4 2 7" xfId="17680" xr:uid="{00000000-0005-0000-0000-0000592F0000}"/>
    <cellStyle name="20% - Accent5 4 4 2 8" xfId="22155" xr:uid="{00000000-0005-0000-0000-00005A2F0000}"/>
    <cellStyle name="20% - Accent5 4 4 2 9" xfId="26872" xr:uid="{00000000-0005-0000-0000-00005B2F0000}"/>
    <cellStyle name="20% - Accent5 4 4 3" xfId="10583" xr:uid="{00000000-0005-0000-0000-00005C2F0000}"/>
    <cellStyle name="20% - Accent5 4 4 3 2" xfId="16405" xr:uid="{00000000-0005-0000-0000-00005D2F0000}"/>
    <cellStyle name="20% - Accent5 4 4 3 2 2" xfId="20867" xr:uid="{00000000-0005-0000-0000-00005E2F0000}"/>
    <cellStyle name="20% - Accent5 4 4 3 2 3" xfId="25299" xr:uid="{00000000-0005-0000-0000-00005F2F0000}"/>
    <cellStyle name="20% - Accent5 4 4 3 2 4" xfId="30016" xr:uid="{00000000-0005-0000-0000-0000602F0000}"/>
    <cellStyle name="20% - Accent5 4 4 3 2 5" xfId="34729" xr:uid="{00000000-0005-0000-0000-0000612F0000}"/>
    <cellStyle name="20% - Accent5 4 4 3 3" xfId="18608" xr:uid="{00000000-0005-0000-0000-0000622F0000}"/>
    <cellStyle name="20% - Accent5 4 4 3 4" xfId="23083" xr:uid="{00000000-0005-0000-0000-0000632F0000}"/>
    <cellStyle name="20% - Accent5 4 4 3 5" xfId="27800" xr:uid="{00000000-0005-0000-0000-0000642F0000}"/>
    <cellStyle name="20% - Accent5 4 4 3 6" xfId="32513" xr:uid="{00000000-0005-0000-0000-0000652F0000}"/>
    <cellStyle name="20% - Accent5 4 4 4" xfId="10841" xr:uid="{00000000-0005-0000-0000-0000662F0000}"/>
    <cellStyle name="20% - Accent5 4 4 4 2" xfId="19643" xr:uid="{00000000-0005-0000-0000-0000672F0000}"/>
    <cellStyle name="20% - Accent5 4 4 4 3" xfId="24075" xr:uid="{00000000-0005-0000-0000-0000682F0000}"/>
    <cellStyle name="20% - Accent5 4 4 4 4" xfId="28792" xr:uid="{00000000-0005-0000-0000-0000692F0000}"/>
    <cellStyle name="20% - Accent5 4 4 4 5" xfId="33505" xr:uid="{00000000-0005-0000-0000-00006A2F0000}"/>
    <cellStyle name="20% - Accent5 4 4 5" xfId="11095" xr:uid="{00000000-0005-0000-0000-00006B2F0000}"/>
    <cellStyle name="20% - Accent5 4 4 6" xfId="11349" xr:uid="{00000000-0005-0000-0000-00006C2F0000}"/>
    <cellStyle name="20% - Accent5 4 4 7" xfId="11609" xr:uid="{00000000-0005-0000-0000-00006D2F0000}"/>
    <cellStyle name="20% - Accent5 4 4 8" xfId="11870" xr:uid="{00000000-0005-0000-0000-00006E2F0000}"/>
    <cellStyle name="20% - Accent5 4 4 9" xfId="12141" xr:uid="{00000000-0005-0000-0000-00006F2F0000}"/>
    <cellStyle name="20% - Accent5 4 40" xfId="3445" xr:uid="{00000000-0005-0000-0000-0000702F0000}"/>
    <cellStyle name="20% - Accent5 4 41" xfId="3533" xr:uid="{00000000-0005-0000-0000-0000712F0000}"/>
    <cellStyle name="20% - Accent5 4 42" xfId="3636" xr:uid="{00000000-0005-0000-0000-0000722F0000}"/>
    <cellStyle name="20% - Accent5 4 43" xfId="3755" xr:uid="{00000000-0005-0000-0000-0000732F0000}"/>
    <cellStyle name="20% - Accent5 4 44" xfId="3871" xr:uid="{00000000-0005-0000-0000-0000742F0000}"/>
    <cellStyle name="20% - Accent5 4 45" xfId="3987" xr:uid="{00000000-0005-0000-0000-0000752F0000}"/>
    <cellStyle name="20% - Accent5 4 46" xfId="4103" xr:uid="{00000000-0005-0000-0000-0000762F0000}"/>
    <cellStyle name="20% - Accent5 4 47" xfId="4219" xr:uid="{00000000-0005-0000-0000-0000772F0000}"/>
    <cellStyle name="20% - Accent5 4 48" xfId="4335" xr:uid="{00000000-0005-0000-0000-0000782F0000}"/>
    <cellStyle name="20% - Accent5 4 49" xfId="4451" xr:uid="{00000000-0005-0000-0000-0000792F0000}"/>
    <cellStyle name="20% - Accent5 4 5" xfId="730" xr:uid="{00000000-0005-0000-0000-00007A2F0000}"/>
    <cellStyle name="20% - Accent5 4 5 2" xfId="16862" xr:uid="{00000000-0005-0000-0000-00007B2F0000}"/>
    <cellStyle name="20% - Accent5 4 5 2 2" xfId="21324" xr:uid="{00000000-0005-0000-0000-00007C2F0000}"/>
    <cellStyle name="20% - Accent5 4 5 2 2 2" xfId="25756" xr:uid="{00000000-0005-0000-0000-00007D2F0000}"/>
    <cellStyle name="20% - Accent5 4 5 2 2 3" xfId="30473" xr:uid="{00000000-0005-0000-0000-00007E2F0000}"/>
    <cellStyle name="20% - Accent5 4 5 2 2 4" xfId="35186" xr:uid="{00000000-0005-0000-0000-00007F2F0000}"/>
    <cellStyle name="20% - Accent5 4 5 2 3" xfId="19065" xr:uid="{00000000-0005-0000-0000-0000802F0000}"/>
    <cellStyle name="20% - Accent5 4 5 2 4" xfId="23540" xr:uid="{00000000-0005-0000-0000-0000812F0000}"/>
    <cellStyle name="20% - Accent5 4 5 2 5" xfId="28257" xr:uid="{00000000-0005-0000-0000-0000822F0000}"/>
    <cellStyle name="20% - Accent5 4 5 2 6" xfId="32970" xr:uid="{00000000-0005-0000-0000-0000832F0000}"/>
    <cellStyle name="20% - Accent5 4 5 3" xfId="15671" xr:uid="{00000000-0005-0000-0000-0000842F0000}"/>
    <cellStyle name="20% - Accent5 4 5 3 2" xfId="20178" xr:uid="{00000000-0005-0000-0000-0000852F0000}"/>
    <cellStyle name="20% - Accent5 4 5 3 3" xfId="24610" xr:uid="{00000000-0005-0000-0000-0000862F0000}"/>
    <cellStyle name="20% - Accent5 4 5 3 4" xfId="29327" xr:uid="{00000000-0005-0000-0000-0000872F0000}"/>
    <cellStyle name="20% - Accent5 4 5 3 5" xfId="34040" xr:uid="{00000000-0005-0000-0000-0000882F0000}"/>
    <cellStyle name="20% - Accent5 4 5 4" xfId="17919" xr:uid="{00000000-0005-0000-0000-0000892F0000}"/>
    <cellStyle name="20% - Accent5 4 5 5" xfId="22394" xr:uid="{00000000-0005-0000-0000-00008A2F0000}"/>
    <cellStyle name="20% - Accent5 4 5 6" xfId="27111" xr:uid="{00000000-0005-0000-0000-00008B2F0000}"/>
    <cellStyle name="20% - Accent5 4 5 7" xfId="31824" xr:uid="{00000000-0005-0000-0000-00008C2F0000}"/>
    <cellStyle name="20% - Accent5 4 50" xfId="4567" xr:uid="{00000000-0005-0000-0000-00008D2F0000}"/>
    <cellStyle name="20% - Accent5 4 51" xfId="4697" xr:uid="{00000000-0005-0000-0000-00008E2F0000}"/>
    <cellStyle name="20% - Accent5 4 52" xfId="4827" xr:uid="{00000000-0005-0000-0000-00008F2F0000}"/>
    <cellStyle name="20% - Accent5 4 53" xfId="4957" xr:uid="{00000000-0005-0000-0000-0000902F0000}"/>
    <cellStyle name="20% - Accent5 4 54" xfId="5087" xr:uid="{00000000-0005-0000-0000-0000912F0000}"/>
    <cellStyle name="20% - Accent5 4 55" xfId="5217" xr:uid="{00000000-0005-0000-0000-0000922F0000}"/>
    <cellStyle name="20% - Accent5 4 56" xfId="5347" xr:uid="{00000000-0005-0000-0000-0000932F0000}"/>
    <cellStyle name="20% - Accent5 4 57" xfId="5477" xr:uid="{00000000-0005-0000-0000-0000942F0000}"/>
    <cellStyle name="20% - Accent5 4 58" xfId="5607" xr:uid="{00000000-0005-0000-0000-0000952F0000}"/>
    <cellStyle name="20% - Accent5 4 59" xfId="5737" xr:uid="{00000000-0005-0000-0000-0000962F0000}"/>
    <cellStyle name="20% - Accent5 4 6" xfId="802" xr:uid="{00000000-0005-0000-0000-0000972F0000}"/>
    <cellStyle name="20% - Accent5 4 6 2" xfId="17073" xr:uid="{00000000-0005-0000-0000-0000982F0000}"/>
    <cellStyle name="20% - Accent5 4 6 2 2" xfId="21535" xr:uid="{00000000-0005-0000-0000-0000992F0000}"/>
    <cellStyle name="20% - Accent5 4 6 2 2 2" xfId="25967" xr:uid="{00000000-0005-0000-0000-00009A2F0000}"/>
    <cellStyle name="20% - Accent5 4 6 2 2 3" xfId="30684" xr:uid="{00000000-0005-0000-0000-00009B2F0000}"/>
    <cellStyle name="20% - Accent5 4 6 2 2 4" xfId="35397" xr:uid="{00000000-0005-0000-0000-00009C2F0000}"/>
    <cellStyle name="20% - Accent5 4 6 2 3" xfId="19276" xr:uid="{00000000-0005-0000-0000-00009D2F0000}"/>
    <cellStyle name="20% - Accent5 4 6 2 4" xfId="23751" xr:uid="{00000000-0005-0000-0000-00009E2F0000}"/>
    <cellStyle name="20% - Accent5 4 6 2 5" xfId="28468" xr:uid="{00000000-0005-0000-0000-00009F2F0000}"/>
    <cellStyle name="20% - Accent5 4 6 2 6" xfId="33181" xr:uid="{00000000-0005-0000-0000-0000A02F0000}"/>
    <cellStyle name="20% - Accent5 4 6 3" xfId="15883" xr:uid="{00000000-0005-0000-0000-0000A12F0000}"/>
    <cellStyle name="20% - Accent5 4 6 3 2" xfId="20389" xr:uid="{00000000-0005-0000-0000-0000A22F0000}"/>
    <cellStyle name="20% - Accent5 4 6 3 3" xfId="24821" xr:uid="{00000000-0005-0000-0000-0000A32F0000}"/>
    <cellStyle name="20% - Accent5 4 6 3 4" xfId="29538" xr:uid="{00000000-0005-0000-0000-0000A42F0000}"/>
    <cellStyle name="20% - Accent5 4 6 3 5" xfId="34251" xr:uid="{00000000-0005-0000-0000-0000A52F0000}"/>
    <cellStyle name="20% - Accent5 4 6 4" xfId="18130" xr:uid="{00000000-0005-0000-0000-0000A62F0000}"/>
    <cellStyle name="20% - Accent5 4 6 5" xfId="22605" xr:uid="{00000000-0005-0000-0000-0000A72F0000}"/>
    <cellStyle name="20% - Accent5 4 6 6" xfId="27322" xr:uid="{00000000-0005-0000-0000-0000A82F0000}"/>
    <cellStyle name="20% - Accent5 4 6 7" xfId="32035" xr:uid="{00000000-0005-0000-0000-0000A92F0000}"/>
    <cellStyle name="20% - Accent5 4 60" xfId="5867" xr:uid="{00000000-0005-0000-0000-0000AA2F0000}"/>
    <cellStyle name="20% - Accent5 4 61" xfId="5997" xr:uid="{00000000-0005-0000-0000-0000AB2F0000}"/>
    <cellStyle name="20% - Accent5 4 62" xfId="6127" xr:uid="{00000000-0005-0000-0000-0000AC2F0000}"/>
    <cellStyle name="20% - Accent5 4 63" xfId="6257" xr:uid="{00000000-0005-0000-0000-0000AD2F0000}"/>
    <cellStyle name="20% - Accent5 4 64" xfId="6387" xr:uid="{00000000-0005-0000-0000-0000AE2F0000}"/>
    <cellStyle name="20% - Accent5 4 65" xfId="6518" xr:uid="{00000000-0005-0000-0000-0000AF2F0000}"/>
    <cellStyle name="20% - Accent5 4 66" xfId="6648" xr:uid="{00000000-0005-0000-0000-0000B02F0000}"/>
    <cellStyle name="20% - Accent5 4 67" xfId="6778" xr:uid="{00000000-0005-0000-0000-0000B12F0000}"/>
    <cellStyle name="20% - Accent5 4 68" xfId="6908" xr:uid="{00000000-0005-0000-0000-0000B22F0000}"/>
    <cellStyle name="20% - Accent5 4 69" xfId="7038" xr:uid="{00000000-0005-0000-0000-0000B32F0000}"/>
    <cellStyle name="20% - Accent5 4 7" xfId="874" xr:uid="{00000000-0005-0000-0000-0000B42F0000}"/>
    <cellStyle name="20% - Accent5 4 7 2" xfId="16125" xr:uid="{00000000-0005-0000-0000-0000B52F0000}"/>
    <cellStyle name="20% - Accent5 4 7 2 2" xfId="20628" xr:uid="{00000000-0005-0000-0000-0000B62F0000}"/>
    <cellStyle name="20% - Accent5 4 7 2 3" xfId="25060" xr:uid="{00000000-0005-0000-0000-0000B72F0000}"/>
    <cellStyle name="20% - Accent5 4 7 2 4" xfId="29777" xr:uid="{00000000-0005-0000-0000-0000B82F0000}"/>
    <cellStyle name="20% - Accent5 4 7 2 5" xfId="34490" xr:uid="{00000000-0005-0000-0000-0000B92F0000}"/>
    <cellStyle name="20% - Accent5 4 7 3" xfId="18369" xr:uid="{00000000-0005-0000-0000-0000BA2F0000}"/>
    <cellStyle name="20% - Accent5 4 7 4" xfId="22844" xr:uid="{00000000-0005-0000-0000-0000BB2F0000}"/>
    <cellStyle name="20% - Accent5 4 7 5" xfId="27561" xr:uid="{00000000-0005-0000-0000-0000BC2F0000}"/>
    <cellStyle name="20% - Accent5 4 7 6" xfId="32274" xr:uid="{00000000-0005-0000-0000-0000BD2F0000}"/>
    <cellStyle name="20% - Accent5 4 70" xfId="7182" xr:uid="{00000000-0005-0000-0000-0000BE2F0000}"/>
    <cellStyle name="20% - Accent5 4 71" xfId="7327" xr:uid="{00000000-0005-0000-0000-0000BF2F0000}"/>
    <cellStyle name="20% - Accent5 4 72" xfId="7471" xr:uid="{00000000-0005-0000-0000-0000C02F0000}"/>
    <cellStyle name="20% - Accent5 4 73" xfId="7643" xr:uid="{00000000-0005-0000-0000-0000C12F0000}"/>
    <cellStyle name="20% - Accent5 4 74" xfId="7815" xr:uid="{00000000-0005-0000-0000-0000C22F0000}"/>
    <cellStyle name="20% - Accent5 4 75" xfId="7987" xr:uid="{00000000-0005-0000-0000-0000C32F0000}"/>
    <cellStyle name="20% - Accent5 4 76" xfId="8159" xr:uid="{00000000-0005-0000-0000-0000C42F0000}"/>
    <cellStyle name="20% - Accent5 4 77" xfId="8331" xr:uid="{00000000-0005-0000-0000-0000C52F0000}"/>
    <cellStyle name="20% - Accent5 4 78" xfId="8573" xr:uid="{00000000-0005-0000-0000-0000C62F0000}"/>
    <cellStyle name="20% - Accent5 4 8" xfId="946" xr:uid="{00000000-0005-0000-0000-0000C72F0000}"/>
    <cellStyle name="20% - Accent5 4 8 2" xfId="26237" xr:uid="{00000000-0005-0000-0000-0000C82F0000}"/>
    <cellStyle name="20% - Accent5 4 8 3" xfId="30951" xr:uid="{00000000-0005-0000-0000-0000C92F0000}"/>
    <cellStyle name="20% - Accent5 4 8 4" xfId="35664" xr:uid="{00000000-0005-0000-0000-0000CA2F0000}"/>
    <cellStyle name="20% - Accent5 4 9" xfId="1018" xr:uid="{00000000-0005-0000-0000-0000CB2F0000}"/>
    <cellStyle name="20% - Accent5 4 9 2" xfId="35931" xr:uid="{00000000-0005-0000-0000-0000CC2F0000}"/>
    <cellStyle name="20% - Accent5 5" xfId="227" xr:uid="{00000000-0005-0000-0000-0000CD2F0000}"/>
    <cellStyle name="20% - Accent5 5 10" xfId="1176" xr:uid="{00000000-0005-0000-0000-0000CE2F0000}"/>
    <cellStyle name="20% - Accent5 5 10 2" xfId="36240" xr:uid="{00000000-0005-0000-0000-0000CF2F0000}"/>
    <cellStyle name="20% - Accent5 5 11" xfId="1248" xr:uid="{00000000-0005-0000-0000-0000D02F0000}"/>
    <cellStyle name="20% - Accent5 5 12" xfId="1320" xr:uid="{00000000-0005-0000-0000-0000D12F0000}"/>
    <cellStyle name="20% - Accent5 5 13" xfId="1392" xr:uid="{00000000-0005-0000-0000-0000D22F0000}"/>
    <cellStyle name="20% - Accent5 5 14" xfId="1467" xr:uid="{00000000-0005-0000-0000-0000D32F0000}"/>
    <cellStyle name="20% - Accent5 5 15" xfId="1541" xr:uid="{00000000-0005-0000-0000-0000D42F0000}"/>
    <cellStyle name="20% - Accent5 5 16" xfId="1616" xr:uid="{00000000-0005-0000-0000-0000D52F0000}"/>
    <cellStyle name="20% - Accent5 5 17" xfId="1690" xr:uid="{00000000-0005-0000-0000-0000D62F0000}"/>
    <cellStyle name="20% - Accent5 5 18" xfId="1764" xr:uid="{00000000-0005-0000-0000-0000D72F0000}"/>
    <cellStyle name="20% - Accent5 5 19" xfId="1838" xr:uid="{00000000-0005-0000-0000-0000D82F0000}"/>
    <cellStyle name="20% - Accent5 5 2" xfId="600" xr:uid="{00000000-0005-0000-0000-0000D92F0000}"/>
    <cellStyle name="20% - Accent5 5 2 2" xfId="8906" xr:uid="{00000000-0005-0000-0000-0000DA2F0000}"/>
    <cellStyle name="20% - Accent5 5 20" xfId="1913" xr:uid="{00000000-0005-0000-0000-0000DB2F0000}"/>
    <cellStyle name="20% - Accent5 5 21" xfId="1987" xr:uid="{00000000-0005-0000-0000-0000DC2F0000}"/>
    <cellStyle name="20% - Accent5 5 22" xfId="2061" xr:uid="{00000000-0005-0000-0000-0000DD2F0000}"/>
    <cellStyle name="20% - Accent5 5 23" xfId="2135" xr:uid="{00000000-0005-0000-0000-0000DE2F0000}"/>
    <cellStyle name="20% - Accent5 5 24" xfId="2209" xr:uid="{00000000-0005-0000-0000-0000DF2F0000}"/>
    <cellStyle name="20% - Accent5 5 25" xfId="2283" xr:uid="{00000000-0005-0000-0000-0000E02F0000}"/>
    <cellStyle name="20% - Accent5 5 26" xfId="2357" xr:uid="{00000000-0005-0000-0000-0000E12F0000}"/>
    <cellStyle name="20% - Accent5 5 27" xfId="2431" xr:uid="{00000000-0005-0000-0000-0000E22F0000}"/>
    <cellStyle name="20% - Accent5 5 28" xfId="2505" xr:uid="{00000000-0005-0000-0000-0000E32F0000}"/>
    <cellStyle name="20% - Accent5 5 29" xfId="2579" xr:uid="{00000000-0005-0000-0000-0000E42F0000}"/>
    <cellStyle name="20% - Accent5 5 3" xfId="672" xr:uid="{00000000-0005-0000-0000-0000E52F0000}"/>
    <cellStyle name="20% - Accent5 5 3 2" xfId="10201" xr:uid="{00000000-0005-0000-0000-0000E62F0000}"/>
    <cellStyle name="20% - Accent5 5 30" xfId="2667" xr:uid="{00000000-0005-0000-0000-0000E72F0000}"/>
    <cellStyle name="20% - Accent5 5 31" xfId="2755" xr:uid="{00000000-0005-0000-0000-0000E82F0000}"/>
    <cellStyle name="20% - Accent5 5 32" xfId="2843" xr:uid="{00000000-0005-0000-0000-0000E92F0000}"/>
    <cellStyle name="20% - Accent5 5 33" xfId="2931" xr:uid="{00000000-0005-0000-0000-0000EA2F0000}"/>
    <cellStyle name="20% - Accent5 5 34" xfId="3019" xr:uid="{00000000-0005-0000-0000-0000EB2F0000}"/>
    <cellStyle name="20% - Accent5 5 35" xfId="3107" xr:uid="{00000000-0005-0000-0000-0000EC2F0000}"/>
    <cellStyle name="20% - Accent5 5 36" xfId="3195" xr:uid="{00000000-0005-0000-0000-0000ED2F0000}"/>
    <cellStyle name="20% - Accent5 5 37" xfId="3283" xr:uid="{00000000-0005-0000-0000-0000EE2F0000}"/>
    <cellStyle name="20% - Accent5 5 38" xfId="3371" xr:uid="{00000000-0005-0000-0000-0000EF2F0000}"/>
    <cellStyle name="20% - Accent5 5 39" xfId="3459" xr:uid="{00000000-0005-0000-0000-0000F02F0000}"/>
    <cellStyle name="20% - Accent5 5 4" xfId="744" xr:uid="{00000000-0005-0000-0000-0000F12F0000}"/>
    <cellStyle name="20% - Accent5 5 4 10" xfId="12426" xr:uid="{00000000-0005-0000-0000-0000F22F0000}"/>
    <cellStyle name="20% - Accent5 5 4 11" xfId="12708" xr:uid="{00000000-0005-0000-0000-0000F32F0000}"/>
    <cellStyle name="20% - Accent5 5 4 12" xfId="13331" xr:uid="{00000000-0005-0000-0000-0000F42F0000}"/>
    <cellStyle name="20% - Accent5 5 4 13" xfId="13938" xr:uid="{00000000-0005-0000-0000-0000F52F0000}"/>
    <cellStyle name="20% - Accent5 5 4 14" xfId="14544" xr:uid="{00000000-0005-0000-0000-0000F62F0000}"/>
    <cellStyle name="20% - Accent5 5 4 15" xfId="15150" xr:uid="{00000000-0005-0000-0000-0000F72F0000}"/>
    <cellStyle name="20% - Accent5 5 4 16" xfId="17398" xr:uid="{00000000-0005-0000-0000-0000F82F0000}"/>
    <cellStyle name="20% - Accent5 5 4 17" xfId="21873" xr:uid="{00000000-0005-0000-0000-0000F92F0000}"/>
    <cellStyle name="20% - Accent5 5 4 18" xfId="26590" xr:uid="{00000000-0005-0000-0000-0000FA2F0000}"/>
    <cellStyle name="20% - Accent5 5 4 19" xfId="31303" xr:uid="{00000000-0005-0000-0000-0000FB2F0000}"/>
    <cellStyle name="20% - Accent5 5 4 2" xfId="10093" xr:uid="{00000000-0005-0000-0000-0000FC2F0000}"/>
    <cellStyle name="20% - Accent5 5 4 2 10" xfId="31599" xr:uid="{00000000-0005-0000-0000-0000FD2F0000}"/>
    <cellStyle name="20% - Accent5 5 4 2 2" xfId="13046" xr:uid="{00000000-0005-0000-0000-0000FE2F0000}"/>
    <cellStyle name="20% - Accent5 5 4 2 2 2" xfId="16637" xr:uid="{00000000-0005-0000-0000-0000FF2F0000}"/>
    <cellStyle name="20% - Accent5 5 4 2 2 2 2" xfId="21099" xr:uid="{00000000-0005-0000-0000-000000300000}"/>
    <cellStyle name="20% - Accent5 5 4 2 2 2 3" xfId="25531" xr:uid="{00000000-0005-0000-0000-000001300000}"/>
    <cellStyle name="20% - Accent5 5 4 2 2 2 4" xfId="30248" xr:uid="{00000000-0005-0000-0000-000002300000}"/>
    <cellStyle name="20% - Accent5 5 4 2 2 2 5" xfId="34961" xr:uid="{00000000-0005-0000-0000-000003300000}"/>
    <cellStyle name="20% - Accent5 5 4 2 2 3" xfId="18840" xr:uid="{00000000-0005-0000-0000-000004300000}"/>
    <cellStyle name="20% - Accent5 5 4 2 2 4" xfId="23315" xr:uid="{00000000-0005-0000-0000-000005300000}"/>
    <cellStyle name="20% - Accent5 5 4 2 2 5" xfId="28032" xr:uid="{00000000-0005-0000-0000-000006300000}"/>
    <cellStyle name="20% - Accent5 5 4 2 2 6" xfId="32745" xr:uid="{00000000-0005-0000-0000-000007300000}"/>
    <cellStyle name="20% - Accent5 5 4 2 3" xfId="13628" xr:uid="{00000000-0005-0000-0000-000008300000}"/>
    <cellStyle name="20% - Accent5 5 4 2 3 2" xfId="19953" xr:uid="{00000000-0005-0000-0000-000009300000}"/>
    <cellStyle name="20% - Accent5 5 4 2 3 3" xfId="24385" xr:uid="{00000000-0005-0000-0000-00000A300000}"/>
    <cellStyle name="20% - Accent5 5 4 2 3 4" xfId="29102" xr:uid="{00000000-0005-0000-0000-00000B300000}"/>
    <cellStyle name="20% - Accent5 5 4 2 3 5" xfId="33815" xr:uid="{00000000-0005-0000-0000-00000C300000}"/>
    <cellStyle name="20% - Accent5 5 4 2 4" xfId="14234" xr:uid="{00000000-0005-0000-0000-00000D300000}"/>
    <cellStyle name="20% - Accent5 5 4 2 5" xfId="14840" xr:uid="{00000000-0005-0000-0000-00000E300000}"/>
    <cellStyle name="20% - Accent5 5 4 2 6" xfId="15446" xr:uid="{00000000-0005-0000-0000-00000F300000}"/>
    <cellStyle name="20% - Accent5 5 4 2 7" xfId="17694" xr:uid="{00000000-0005-0000-0000-000010300000}"/>
    <cellStyle name="20% - Accent5 5 4 2 8" xfId="22169" xr:uid="{00000000-0005-0000-0000-000011300000}"/>
    <cellStyle name="20% - Accent5 5 4 2 9" xfId="26886" xr:uid="{00000000-0005-0000-0000-000012300000}"/>
    <cellStyle name="20% - Accent5 5 4 3" xfId="10597" xr:uid="{00000000-0005-0000-0000-000013300000}"/>
    <cellStyle name="20% - Accent5 5 4 3 2" xfId="16419" xr:uid="{00000000-0005-0000-0000-000014300000}"/>
    <cellStyle name="20% - Accent5 5 4 3 2 2" xfId="20881" xr:uid="{00000000-0005-0000-0000-000015300000}"/>
    <cellStyle name="20% - Accent5 5 4 3 2 3" xfId="25313" xr:uid="{00000000-0005-0000-0000-000016300000}"/>
    <cellStyle name="20% - Accent5 5 4 3 2 4" xfId="30030" xr:uid="{00000000-0005-0000-0000-000017300000}"/>
    <cellStyle name="20% - Accent5 5 4 3 2 5" xfId="34743" xr:uid="{00000000-0005-0000-0000-000018300000}"/>
    <cellStyle name="20% - Accent5 5 4 3 3" xfId="18622" xr:uid="{00000000-0005-0000-0000-000019300000}"/>
    <cellStyle name="20% - Accent5 5 4 3 4" xfId="23097" xr:uid="{00000000-0005-0000-0000-00001A300000}"/>
    <cellStyle name="20% - Accent5 5 4 3 5" xfId="27814" xr:uid="{00000000-0005-0000-0000-00001B300000}"/>
    <cellStyle name="20% - Accent5 5 4 3 6" xfId="32527" xr:uid="{00000000-0005-0000-0000-00001C300000}"/>
    <cellStyle name="20% - Accent5 5 4 4" xfId="10855" xr:uid="{00000000-0005-0000-0000-00001D300000}"/>
    <cellStyle name="20% - Accent5 5 4 4 2" xfId="19657" xr:uid="{00000000-0005-0000-0000-00001E300000}"/>
    <cellStyle name="20% - Accent5 5 4 4 3" xfId="24089" xr:uid="{00000000-0005-0000-0000-00001F300000}"/>
    <cellStyle name="20% - Accent5 5 4 4 4" xfId="28806" xr:uid="{00000000-0005-0000-0000-000020300000}"/>
    <cellStyle name="20% - Accent5 5 4 4 5" xfId="33519" xr:uid="{00000000-0005-0000-0000-000021300000}"/>
    <cellStyle name="20% - Accent5 5 4 5" xfId="11109" xr:uid="{00000000-0005-0000-0000-000022300000}"/>
    <cellStyle name="20% - Accent5 5 4 6" xfId="11363" xr:uid="{00000000-0005-0000-0000-000023300000}"/>
    <cellStyle name="20% - Accent5 5 4 7" xfId="11623" xr:uid="{00000000-0005-0000-0000-000024300000}"/>
    <cellStyle name="20% - Accent5 5 4 8" xfId="11884" xr:uid="{00000000-0005-0000-0000-000025300000}"/>
    <cellStyle name="20% - Accent5 5 4 9" xfId="12155" xr:uid="{00000000-0005-0000-0000-000026300000}"/>
    <cellStyle name="20% - Accent5 5 40" xfId="3547" xr:uid="{00000000-0005-0000-0000-000027300000}"/>
    <cellStyle name="20% - Accent5 5 41" xfId="3650" xr:uid="{00000000-0005-0000-0000-000028300000}"/>
    <cellStyle name="20% - Accent5 5 42" xfId="3769" xr:uid="{00000000-0005-0000-0000-000029300000}"/>
    <cellStyle name="20% - Accent5 5 43" xfId="3885" xr:uid="{00000000-0005-0000-0000-00002A300000}"/>
    <cellStyle name="20% - Accent5 5 44" xfId="4001" xr:uid="{00000000-0005-0000-0000-00002B300000}"/>
    <cellStyle name="20% - Accent5 5 45" xfId="4117" xr:uid="{00000000-0005-0000-0000-00002C300000}"/>
    <cellStyle name="20% - Accent5 5 46" xfId="4233" xr:uid="{00000000-0005-0000-0000-00002D300000}"/>
    <cellStyle name="20% - Accent5 5 47" xfId="4349" xr:uid="{00000000-0005-0000-0000-00002E300000}"/>
    <cellStyle name="20% - Accent5 5 48" xfId="4465" xr:uid="{00000000-0005-0000-0000-00002F300000}"/>
    <cellStyle name="20% - Accent5 5 49" xfId="4581" xr:uid="{00000000-0005-0000-0000-000030300000}"/>
    <cellStyle name="20% - Accent5 5 5" xfId="816" xr:uid="{00000000-0005-0000-0000-000031300000}"/>
    <cellStyle name="20% - Accent5 5 5 2" xfId="16876" xr:uid="{00000000-0005-0000-0000-000032300000}"/>
    <cellStyle name="20% - Accent5 5 5 2 2" xfId="21338" xr:uid="{00000000-0005-0000-0000-000033300000}"/>
    <cellStyle name="20% - Accent5 5 5 2 2 2" xfId="25770" xr:uid="{00000000-0005-0000-0000-000034300000}"/>
    <cellStyle name="20% - Accent5 5 5 2 2 3" xfId="30487" xr:uid="{00000000-0005-0000-0000-000035300000}"/>
    <cellStyle name="20% - Accent5 5 5 2 2 4" xfId="35200" xr:uid="{00000000-0005-0000-0000-000036300000}"/>
    <cellStyle name="20% - Accent5 5 5 2 3" xfId="19079" xr:uid="{00000000-0005-0000-0000-000037300000}"/>
    <cellStyle name="20% - Accent5 5 5 2 4" xfId="23554" xr:uid="{00000000-0005-0000-0000-000038300000}"/>
    <cellStyle name="20% - Accent5 5 5 2 5" xfId="28271" xr:uid="{00000000-0005-0000-0000-000039300000}"/>
    <cellStyle name="20% - Accent5 5 5 2 6" xfId="32984" xr:uid="{00000000-0005-0000-0000-00003A300000}"/>
    <cellStyle name="20% - Accent5 5 5 3" xfId="15685" xr:uid="{00000000-0005-0000-0000-00003B300000}"/>
    <cellStyle name="20% - Accent5 5 5 3 2" xfId="20192" xr:uid="{00000000-0005-0000-0000-00003C300000}"/>
    <cellStyle name="20% - Accent5 5 5 3 3" xfId="24624" xr:uid="{00000000-0005-0000-0000-00003D300000}"/>
    <cellStyle name="20% - Accent5 5 5 3 4" xfId="29341" xr:uid="{00000000-0005-0000-0000-00003E300000}"/>
    <cellStyle name="20% - Accent5 5 5 3 5" xfId="34054" xr:uid="{00000000-0005-0000-0000-00003F300000}"/>
    <cellStyle name="20% - Accent5 5 5 4" xfId="17933" xr:uid="{00000000-0005-0000-0000-000040300000}"/>
    <cellStyle name="20% - Accent5 5 5 5" xfId="22408" xr:uid="{00000000-0005-0000-0000-000041300000}"/>
    <cellStyle name="20% - Accent5 5 5 6" xfId="27125" xr:uid="{00000000-0005-0000-0000-000042300000}"/>
    <cellStyle name="20% - Accent5 5 5 7" xfId="31838" xr:uid="{00000000-0005-0000-0000-000043300000}"/>
    <cellStyle name="20% - Accent5 5 50" xfId="4711" xr:uid="{00000000-0005-0000-0000-000044300000}"/>
    <cellStyle name="20% - Accent5 5 51" xfId="4841" xr:uid="{00000000-0005-0000-0000-000045300000}"/>
    <cellStyle name="20% - Accent5 5 52" xfId="4971" xr:uid="{00000000-0005-0000-0000-000046300000}"/>
    <cellStyle name="20% - Accent5 5 53" xfId="5101" xr:uid="{00000000-0005-0000-0000-000047300000}"/>
    <cellStyle name="20% - Accent5 5 54" xfId="5231" xr:uid="{00000000-0005-0000-0000-000048300000}"/>
    <cellStyle name="20% - Accent5 5 55" xfId="5361" xr:uid="{00000000-0005-0000-0000-000049300000}"/>
    <cellStyle name="20% - Accent5 5 56" xfId="5491" xr:uid="{00000000-0005-0000-0000-00004A300000}"/>
    <cellStyle name="20% - Accent5 5 57" xfId="5621" xr:uid="{00000000-0005-0000-0000-00004B300000}"/>
    <cellStyle name="20% - Accent5 5 58" xfId="5751" xr:uid="{00000000-0005-0000-0000-00004C300000}"/>
    <cellStyle name="20% - Accent5 5 59" xfId="5881" xr:uid="{00000000-0005-0000-0000-00004D300000}"/>
    <cellStyle name="20% - Accent5 5 6" xfId="888" xr:uid="{00000000-0005-0000-0000-00004E300000}"/>
    <cellStyle name="20% - Accent5 5 6 2" xfId="17087" xr:uid="{00000000-0005-0000-0000-00004F300000}"/>
    <cellStyle name="20% - Accent5 5 6 2 2" xfId="21549" xr:uid="{00000000-0005-0000-0000-000050300000}"/>
    <cellStyle name="20% - Accent5 5 6 2 2 2" xfId="25981" xr:uid="{00000000-0005-0000-0000-000051300000}"/>
    <cellStyle name="20% - Accent5 5 6 2 2 3" xfId="30698" xr:uid="{00000000-0005-0000-0000-000052300000}"/>
    <cellStyle name="20% - Accent5 5 6 2 2 4" xfId="35411" xr:uid="{00000000-0005-0000-0000-000053300000}"/>
    <cellStyle name="20% - Accent5 5 6 2 3" xfId="19290" xr:uid="{00000000-0005-0000-0000-000054300000}"/>
    <cellStyle name="20% - Accent5 5 6 2 4" xfId="23765" xr:uid="{00000000-0005-0000-0000-000055300000}"/>
    <cellStyle name="20% - Accent5 5 6 2 5" xfId="28482" xr:uid="{00000000-0005-0000-0000-000056300000}"/>
    <cellStyle name="20% - Accent5 5 6 2 6" xfId="33195" xr:uid="{00000000-0005-0000-0000-000057300000}"/>
    <cellStyle name="20% - Accent5 5 6 3" xfId="15897" xr:uid="{00000000-0005-0000-0000-000058300000}"/>
    <cellStyle name="20% - Accent5 5 6 3 2" xfId="20403" xr:uid="{00000000-0005-0000-0000-000059300000}"/>
    <cellStyle name="20% - Accent5 5 6 3 3" xfId="24835" xr:uid="{00000000-0005-0000-0000-00005A300000}"/>
    <cellStyle name="20% - Accent5 5 6 3 4" xfId="29552" xr:uid="{00000000-0005-0000-0000-00005B300000}"/>
    <cellStyle name="20% - Accent5 5 6 3 5" xfId="34265" xr:uid="{00000000-0005-0000-0000-00005C300000}"/>
    <cellStyle name="20% - Accent5 5 6 4" xfId="18144" xr:uid="{00000000-0005-0000-0000-00005D300000}"/>
    <cellStyle name="20% - Accent5 5 6 5" xfId="22619" xr:uid="{00000000-0005-0000-0000-00005E300000}"/>
    <cellStyle name="20% - Accent5 5 6 6" xfId="27336" xr:uid="{00000000-0005-0000-0000-00005F300000}"/>
    <cellStyle name="20% - Accent5 5 6 7" xfId="32049" xr:uid="{00000000-0005-0000-0000-000060300000}"/>
    <cellStyle name="20% - Accent5 5 60" xfId="6011" xr:uid="{00000000-0005-0000-0000-000061300000}"/>
    <cellStyle name="20% - Accent5 5 61" xfId="6141" xr:uid="{00000000-0005-0000-0000-000062300000}"/>
    <cellStyle name="20% - Accent5 5 62" xfId="6271" xr:uid="{00000000-0005-0000-0000-000063300000}"/>
    <cellStyle name="20% - Accent5 5 63" xfId="6401" xr:uid="{00000000-0005-0000-0000-000064300000}"/>
    <cellStyle name="20% - Accent5 5 64" xfId="6532" xr:uid="{00000000-0005-0000-0000-000065300000}"/>
    <cellStyle name="20% - Accent5 5 65" xfId="6662" xr:uid="{00000000-0005-0000-0000-000066300000}"/>
    <cellStyle name="20% - Accent5 5 66" xfId="6792" xr:uid="{00000000-0005-0000-0000-000067300000}"/>
    <cellStyle name="20% - Accent5 5 67" xfId="6922" xr:uid="{00000000-0005-0000-0000-000068300000}"/>
    <cellStyle name="20% - Accent5 5 68" xfId="7052" xr:uid="{00000000-0005-0000-0000-000069300000}"/>
    <cellStyle name="20% - Accent5 5 69" xfId="7196" xr:uid="{00000000-0005-0000-0000-00006A300000}"/>
    <cellStyle name="20% - Accent5 5 7" xfId="960" xr:uid="{00000000-0005-0000-0000-00006B300000}"/>
    <cellStyle name="20% - Accent5 5 7 2" xfId="16139" xr:uid="{00000000-0005-0000-0000-00006C300000}"/>
    <cellStyle name="20% - Accent5 5 7 2 2" xfId="20642" xr:uid="{00000000-0005-0000-0000-00006D300000}"/>
    <cellStyle name="20% - Accent5 5 7 2 3" xfId="25074" xr:uid="{00000000-0005-0000-0000-00006E300000}"/>
    <cellStyle name="20% - Accent5 5 7 2 4" xfId="29791" xr:uid="{00000000-0005-0000-0000-00006F300000}"/>
    <cellStyle name="20% - Accent5 5 7 2 5" xfId="34504" xr:uid="{00000000-0005-0000-0000-000070300000}"/>
    <cellStyle name="20% - Accent5 5 7 3" xfId="18383" xr:uid="{00000000-0005-0000-0000-000071300000}"/>
    <cellStyle name="20% - Accent5 5 7 4" xfId="22858" xr:uid="{00000000-0005-0000-0000-000072300000}"/>
    <cellStyle name="20% - Accent5 5 7 5" xfId="27575" xr:uid="{00000000-0005-0000-0000-000073300000}"/>
    <cellStyle name="20% - Accent5 5 7 6" xfId="32288" xr:uid="{00000000-0005-0000-0000-000074300000}"/>
    <cellStyle name="20% - Accent5 5 70" xfId="7341" xr:uid="{00000000-0005-0000-0000-000075300000}"/>
    <cellStyle name="20% - Accent5 5 71" xfId="7485" xr:uid="{00000000-0005-0000-0000-000076300000}"/>
    <cellStyle name="20% - Accent5 5 72" xfId="7657" xr:uid="{00000000-0005-0000-0000-000077300000}"/>
    <cellStyle name="20% - Accent5 5 73" xfId="7829" xr:uid="{00000000-0005-0000-0000-000078300000}"/>
    <cellStyle name="20% - Accent5 5 74" xfId="8001" xr:uid="{00000000-0005-0000-0000-000079300000}"/>
    <cellStyle name="20% - Accent5 5 75" xfId="8173" xr:uid="{00000000-0005-0000-0000-00007A300000}"/>
    <cellStyle name="20% - Accent5 5 76" xfId="8345" xr:uid="{00000000-0005-0000-0000-00007B300000}"/>
    <cellStyle name="20% - Accent5 5 77" xfId="8587" xr:uid="{00000000-0005-0000-0000-00007C300000}"/>
    <cellStyle name="20% - Accent5 5 8" xfId="1032" xr:uid="{00000000-0005-0000-0000-00007D300000}"/>
    <cellStyle name="20% - Accent5 5 8 2" xfId="26251" xr:uid="{00000000-0005-0000-0000-00007E300000}"/>
    <cellStyle name="20% - Accent5 5 8 3" xfId="30965" xr:uid="{00000000-0005-0000-0000-00007F300000}"/>
    <cellStyle name="20% - Accent5 5 8 4" xfId="35678" xr:uid="{00000000-0005-0000-0000-000080300000}"/>
    <cellStyle name="20% - Accent5 5 9" xfId="1104" xr:uid="{00000000-0005-0000-0000-000081300000}"/>
    <cellStyle name="20% - Accent5 5 9 2" xfId="35945" xr:uid="{00000000-0005-0000-0000-000082300000}"/>
    <cellStyle name="20% - Accent5 6" xfId="241" xr:uid="{00000000-0005-0000-0000-000083300000}"/>
    <cellStyle name="20% - Accent5 6 10" xfId="1190" xr:uid="{00000000-0005-0000-0000-000084300000}"/>
    <cellStyle name="20% - Accent5 6 10 2" xfId="36254" xr:uid="{00000000-0005-0000-0000-000085300000}"/>
    <cellStyle name="20% - Accent5 6 11" xfId="1262" xr:uid="{00000000-0005-0000-0000-000086300000}"/>
    <cellStyle name="20% - Accent5 6 12" xfId="1334" xr:uid="{00000000-0005-0000-0000-000087300000}"/>
    <cellStyle name="20% - Accent5 6 13" xfId="1406" xr:uid="{00000000-0005-0000-0000-000088300000}"/>
    <cellStyle name="20% - Accent5 6 14" xfId="1481" xr:uid="{00000000-0005-0000-0000-000089300000}"/>
    <cellStyle name="20% - Accent5 6 15" xfId="1555" xr:uid="{00000000-0005-0000-0000-00008A300000}"/>
    <cellStyle name="20% - Accent5 6 16" xfId="1630" xr:uid="{00000000-0005-0000-0000-00008B300000}"/>
    <cellStyle name="20% - Accent5 6 17" xfId="1704" xr:uid="{00000000-0005-0000-0000-00008C300000}"/>
    <cellStyle name="20% - Accent5 6 18" xfId="1778" xr:uid="{00000000-0005-0000-0000-00008D300000}"/>
    <cellStyle name="20% - Accent5 6 19" xfId="1852" xr:uid="{00000000-0005-0000-0000-00008E300000}"/>
    <cellStyle name="20% - Accent5 6 2" xfId="614" xr:uid="{00000000-0005-0000-0000-00008F300000}"/>
    <cellStyle name="20% - Accent5 6 2 2" xfId="8920" xr:uid="{00000000-0005-0000-0000-000090300000}"/>
    <cellStyle name="20% - Accent5 6 20" xfId="1927" xr:uid="{00000000-0005-0000-0000-000091300000}"/>
    <cellStyle name="20% - Accent5 6 21" xfId="2001" xr:uid="{00000000-0005-0000-0000-000092300000}"/>
    <cellStyle name="20% - Accent5 6 22" xfId="2075" xr:uid="{00000000-0005-0000-0000-000093300000}"/>
    <cellStyle name="20% - Accent5 6 23" xfId="2149" xr:uid="{00000000-0005-0000-0000-000094300000}"/>
    <cellStyle name="20% - Accent5 6 24" xfId="2223" xr:uid="{00000000-0005-0000-0000-000095300000}"/>
    <cellStyle name="20% - Accent5 6 25" xfId="2297" xr:uid="{00000000-0005-0000-0000-000096300000}"/>
    <cellStyle name="20% - Accent5 6 26" xfId="2371" xr:uid="{00000000-0005-0000-0000-000097300000}"/>
    <cellStyle name="20% - Accent5 6 27" xfId="2445" xr:uid="{00000000-0005-0000-0000-000098300000}"/>
    <cellStyle name="20% - Accent5 6 28" xfId="2519" xr:uid="{00000000-0005-0000-0000-000099300000}"/>
    <cellStyle name="20% - Accent5 6 29" xfId="2593" xr:uid="{00000000-0005-0000-0000-00009A300000}"/>
    <cellStyle name="20% - Accent5 6 3" xfId="686" xr:uid="{00000000-0005-0000-0000-00009B300000}"/>
    <cellStyle name="20% - Accent5 6 3 2" xfId="10215" xr:uid="{00000000-0005-0000-0000-00009C300000}"/>
    <cellStyle name="20% - Accent5 6 30" xfId="2681" xr:uid="{00000000-0005-0000-0000-00009D300000}"/>
    <cellStyle name="20% - Accent5 6 31" xfId="2769" xr:uid="{00000000-0005-0000-0000-00009E300000}"/>
    <cellStyle name="20% - Accent5 6 32" xfId="2857" xr:uid="{00000000-0005-0000-0000-00009F300000}"/>
    <cellStyle name="20% - Accent5 6 33" xfId="2945" xr:uid="{00000000-0005-0000-0000-0000A0300000}"/>
    <cellStyle name="20% - Accent5 6 34" xfId="3033" xr:uid="{00000000-0005-0000-0000-0000A1300000}"/>
    <cellStyle name="20% - Accent5 6 35" xfId="3121" xr:uid="{00000000-0005-0000-0000-0000A2300000}"/>
    <cellStyle name="20% - Accent5 6 36" xfId="3209" xr:uid="{00000000-0005-0000-0000-0000A3300000}"/>
    <cellStyle name="20% - Accent5 6 37" xfId="3297" xr:uid="{00000000-0005-0000-0000-0000A4300000}"/>
    <cellStyle name="20% - Accent5 6 38" xfId="3385" xr:uid="{00000000-0005-0000-0000-0000A5300000}"/>
    <cellStyle name="20% - Accent5 6 39" xfId="3473" xr:uid="{00000000-0005-0000-0000-0000A6300000}"/>
    <cellStyle name="20% - Accent5 6 4" xfId="758" xr:uid="{00000000-0005-0000-0000-0000A7300000}"/>
    <cellStyle name="20% - Accent5 6 4 10" xfId="12440" xr:uid="{00000000-0005-0000-0000-0000A8300000}"/>
    <cellStyle name="20% - Accent5 6 4 11" xfId="12722" xr:uid="{00000000-0005-0000-0000-0000A9300000}"/>
    <cellStyle name="20% - Accent5 6 4 12" xfId="13345" xr:uid="{00000000-0005-0000-0000-0000AA300000}"/>
    <cellStyle name="20% - Accent5 6 4 13" xfId="13952" xr:uid="{00000000-0005-0000-0000-0000AB300000}"/>
    <cellStyle name="20% - Accent5 6 4 14" xfId="14558" xr:uid="{00000000-0005-0000-0000-0000AC300000}"/>
    <cellStyle name="20% - Accent5 6 4 15" xfId="15164" xr:uid="{00000000-0005-0000-0000-0000AD300000}"/>
    <cellStyle name="20% - Accent5 6 4 16" xfId="17412" xr:uid="{00000000-0005-0000-0000-0000AE300000}"/>
    <cellStyle name="20% - Accent5 6 4 17" xfId="21887" xr:uid="{00000000-0005-0000-0000-0000AF300000}"/>
    <cellStyle name="20% - Accent5 6 4 18" xfId="26604" xr:uid="{00000000-0005-0000-0000-0000B0300000}"/>
    <cellStyle name="20% - Accent5 6 4 19" xfId="31317" xr:uid="{00000000-0005-0000-0000-0000B1300000}"/>
    <cellStyle name="20% - Accent5 6 4 2" xfId="10132" xr:uid="{00000000-0005-0000-0000-0000B2300000}"/>
    <cellStyle name="20% - Accent5 6 4 2 10" xfId="31613" xr:uid="{00000000-0005-0000-0000-0000B3300000}"/>
    <cellStyle name="20% - Accent5 6 4 2 2" xfId="13060" xr:uid="{00000000-0005-0000-0000-0000B4300000}"/>
    <cellStyle name="20% - Accent5 6 4 2 2 2" xfId="16651" xr:uid="{00000000-0005-0000-0000-0000B5300000}"/>
    <cellStyle name="20% - Accent5 6 4 2 2 2 2" xfId="21113" xr:uid="{00000000-0005-0000-0000-0000B6300000}"/>
    <cellStyle name="20% - Accent5 6 4 2 2 2 3" xfId="25545" xr:uid="{00000000-0005-0000-0000-0000B7300000}"/>
    <cellStyle name="20% - Accent5 6 4 2 2 2 4" xfId="30262" xr:uid="{00000000-0005-0000-0000-0000B8300000}"/>
    <cellStyle name="20% - Accent5 6 4 2 2 2 5" xfId="34975" xr:uid="{00000000-0005-0000-0000-0000B9300000}"/>
    <cellStyle name="20% - Accent5 6 4 2 2 3" xfId="18854" xr:uid="{00000000-0005-0000-0000-0000BA300000}"/>
    <cellStyle name="20% - Accent5 6 4 2 2 4" xfId="23329" xr:uid="{00000000-0005-0000-0000-0000BB300000}"/>
    <cellStyle name="20% - Accent5 6 4 2 2 5" xfId="28046" xr:uid="{00000000-0005-0000-0000-0000BC300000}"/>
    <cellStyle name="20% - Accent5 6 4 2 2 6" xfId="32759" xr:uid="{00000000-0005-0000-0000-0000BD300000}"/>
    <cellStyle name="20% - Accent5 6 4 2 3" xfId="13642" xr:uid="{00000000-0005-0000-0000-0000BE300000}"/>
    <cellStyle name="20% - Accent5 6 4 2 3 2" xfId="19967" xr:uid="{00000000-0005-0000-0000-0000BF300000}"/>
    <cellStyle name="20% - Accent5 6 4 2 3 3" xfId="24399" xr:uid="{00000000-0005-0000-0000-0000C0300000}"/>
    <cellStyle name="20% - Accent5 6 4 2 3 4" xfId="29116" xr:uid="{00000000-0005-0000-0000-0000C1300000}"/>
    <cellStyle name="20% - Accent5 6 4 2 3 5" xfId="33829" xr:uid="{00000000-0005-0000-0000-0000C2300000}"/>
    <cellStyle name="20% - Accent5 6 4 2 4" xfId="14248" xr:uid="{00000000-0005-0000-0000-0000C3300000}"/>
    <cellStyle name="20% - Accent5 6 4 2 5" xfId="14854" xr:uid="{00000000-0005-0000-0000-0000C4300000}"/>
    <cellStyle name="20% - Accent5 6 4 2 6" xfId="15460" xr:uid="{00000000-0005-0000-0000-0000C5300000}"/>
    <cellStyle name="20% - Accent5 6 4 2 7" xfId="17708" xr:uid="{00000000-0005-0000-0000-0000C6300000}"/>
    <cellStyle name="20% - Accent5 6 4 2 8" xfId="22183" xr:uid="{00000000-0005-0000-0000-0000C7300000}"/>
    <cellStyle name="20% - Accent5 6 4 2 9" xfId="26900" xr:uid="{00000000-0005-0000-0000-0000C8300000}"/>
    <cellStyle name="20% - Accent5 6 4 3" xfId="10611" xr:uid="{00000000-0005-0000-0000-0000C9300000}"/>
    <cellStyle name="20% - Accent5 6 4 3 2" xfId="16433" xr:uid="{00000000-0005-0000-0000-0000CA300000}"/>
    <cellStyle name="20% - Accent5 6 4 3 2 2" xfId="20895" xr:uid="{00000000-0005-0000-0000-0000CB300000}"/>
    <cellStyle name="20% - Accent5 6 4 3 2 3" xfId="25327" xr:uid="{00000000-0005-0000-0000-0000CC300000}"/>
    <cellStyle name="20% - Accent5 6 4 3 2 4" xfId="30044" xr:uid="{00000000-0005-0000-0000-0000CD300000}"/>
    <cellStyle name="20% - Accent5 6 4 3 2 5" xfId="34757" xr:uid="{00000000-0005-0000-0000-0000CE300000}"/>
    <cellStyle name="20% - Accent5 6 4 3 3" xfId="18636" xr:uid="{00000000-0005-0000-0000-0000CF300000}"/>
    <cellStyle name="20% - Accent5 6 4 3 4" xfId="23111" xr:uid="{00000000-0005-0000-0000-0000D0300000}"/>
    <cellStyle name="20% - Accent5 6 4 3 5" xfId="27828" xr:uid="{00000000-0005-0000-0000-0000D1300000}"/>
    <cellStyle name="20% - Accent5 6 4 3 6" xfId="32541" xr:uid="{00000000-0005-0000-0000-0000D2300000}"/>
    <cellStyle name="20% - Accent5 6 4 4" xfId="10869" xr:uid="{00000000-0005-0000-0000-0000D3300000}"/>
    <cellStyle name="20% - Accent5 6 4 4 2" xfId="19671" xr:uid="{00000000-0005-0000-0000-0000D4300000}"/>
    <cellStyle name="20% - Accent5 6 4 4 3" xfId="24103" xr:uid="{00000000-0005-0000-0000-0000D5300000}"/>
    <cellStyle name="20% - Accent5 6 4 4 4" xfId="28820" xr:uid="{00000000-0005-0000-0000-0000D6300000}"/>
    <cellStyle name="20% - Accent5 6 4 4 5" xfId="33533" xr:uid="{00000000-0005-0000-0000-0000D7300000}"/>
    <cellStyle name="20% - Accent5 6 4 5" xfId="11123" xr:uid="{00000000-0005-0000-0000-0000D8300000}"/>
    <cellStyle name="20% - Accent5 6 4 6" xfId="11377" xr:uid="{00000000-0005-0000-0000-0000D9300000}"/>
    <cellStyle name="20% - Accent5 6 4 7" xfId="11637" xr:uid="{00000000-0005-0000-0000-0000DA300000}"/>
    <cellStyle name="20% - Accent5 6 4 8" xfId="11899" xr:uid="{00000000-0005-0000-0000-0000DB300000}"/>
    <cellStyle name="20% - Accent5 6 4 9" xfId="12169" xr:uid="{00000000-0005-0000-0000-0000DC300000}"/>
    <cellStyle name="20% - Accent5 6 40" xfId="3561" xr:uid="{00000000-0005-0000-0000-0000DD300000}"/>
    <cellStyle name="20% - Accent5 6 41" xfId="3664" xr:uid="{00000000-0005-0000-0000-0000DE300000}"/>
    <cellStyle name="20% - Accent5 6 42" xfId="3783" xr:uid="{00000000-0005-0000-0000-0000DF300000}"/>
    <cellStyle name="20% - Accent5 6 43" xfId="3899" xr:uid="{00000000-0005-0000-0000-0000E0300000}"/>
    <cellStyle name="20% - Accent5 6 44" xfId="4015" xr:uid="{00000000-0005-0000-0000-0000E1300000}"/>
    <cellStyle name="20% - Accent5 6 45" xfId="4131" xr:uid="{00000000-0005-0000-0000-0000E2300000}"/>
    <cellStyle name="20% - Accent5 6 46" xfId="4247" xr:uid="{00000000-0005-0000-0000-0000E3300000}"/>
    <cellStyle name="20% - Accent5 6 47" xfId="4363" xr:uid="{00000000-0005-0000-0000-0000E4300000}"/>
    <cellStyle name="20% - Accent5 6 48" xfId="4479" xr:uid="{00000000-0005-0000-0000-0000E5300000}"/>
    <cellStyle name="20% - Accent5 6 49" xfId="4595" xr:uid="{00000000-0005-0000-0000-0000E6300000}"/>
    <cellStyle name="20% - Accent5 6 5" xfId="830" xr:uid="{00000000-0005-0000-0000-0000E7300000}"/>
    <cellStyle name="20% - Accent5 6 5 2" xfId="16890" xr:uid="{00000000-0005-0000-0000-0000E8300000}"/>
    <cellStyle name="20% - Accent5 6 5 2 2" xfId="21352" xr:uid="{00000000-0005-0000-0000-0000E9300000}"/>
    <cellStyle name="20% - Accent5 6 5 2 2 2" xfId="25784" xr:uid="{00000000-0005-0000-0000-0000EA300000}"/>
    <cellStyle name="20% - Accent5 6 5 2 2 3" xfId="30501" xr:uid="{00000000-0005-0000-0000-0000EB300000}"/>
    <cellStyle name="20% - Accent5 6 5 2 2 4" xfId="35214" xr:uid="{00000000-0005-0000-0000-0000EC300000}"/>
    <cellStyle name="20% - Accent5 6 5 2 3" xfId="19093" xr:uid="{00000000-0005-0000-0000-0000ED300000}"/>
    <cellStyle name="20% - Accent5 6 5 2 4" xfId="23568" xr:uid="{00000000-0005-0000-0000-0000EE300000}"/>
    <cellStyle name="20% - Accent5 6 5 2 5" xfId="28285" xr:uid="{00000000-0005-0000-0000-0000EF300000}"/>
    <cellStyle name="20% - Accent5 6 5 2 6" xfId="32998" xr:uid="{00000000-0005-0000-0000-0000F0300000}"/>
    <cellStyle name="20% - Accent5 6 5 3" xfId="15699" xr:uid="{00000000-0005-0000-0000-0000F1300000}"/>
    <cellStyle name="20% - Accent5 6 5 3 2" xfId="20206" xr:uid="{00000000-0005-0000-0000-0000F2300000}"/>
    <cellStyle name="20% - Accent5 6 5 3 3" xfId="24638" xr:uid="{00000000-0005-0000-0000-0000F3300000}"/>
    <cellStyle name="20% - Accent5 6 5 3 4" xfId="29355" xr:uid="{00000000-0005-0000-0000-0000F4300000}"/>
    <cellStyle name="20% - Accent5 6 5 3 5" xfId="34068" xr:uid="{00000000-0005-0000-0000-0000F5300000}"/>
    <cellStyle name="20% - Accent5 6 5 4" xfId="17947" xr:uid="{00000000-0005-0000-0000-0000F6300000}"/>
    <cellStyle name="20% - Accent5 6 5 5" xfId="22422" xr:uid="{00000000-0005-0000-0000-0000F7300000}"/>
    <cellStyle name="20% - Accent5 6 5 6" xfId="27139" xr:uid="{00000000-0005-0000-0000-0000F8300000}"/>
    <cellStyle name="20% - Accent5 6 5 7" xfId="31852" xr:uid="{00000000-0005-0000-0000-0000F9300000}"/>
    <cellStyle name="20% - Accent5 6 50" xfId="4725" xr:uid="{00000000-0005-0000-0000-0000FA300000}"/>
    <cellStyle name="20% - Accent5 6 51" xfId="4855" xr:uid="{00000000-0005-0000-0000-0000FB300000}"/>
    <cellStyle name="20% - Accent5 6 52" xfId="4985" xr:uid="{00000000-0005-0000-0000-0000FC300000}"/>
    <cellStyle name="20% - Accent5 6 53" xfId="5115" xr:uid="{00000000-0005-0000-0000-0000FD300000}"/>
    <cellStyle name="20% - Accent5 6 54" xfId="5245" xr:uid="{00000000-0005-0000-0000-0000FE300000}"/>
    <cellStyle name="20% - Accent5 6 55" xfId="5375" xr:uid="{00000000-0005-0000-0000-0000FF300000}"/>
    <cellStyle name="20% - Accent5 6 56" xfId="5505" xr:uid="{00000000-0005-0000-0000-000000310000}"/>
    <cellStyle name="20% - Accent5 6 57" xfId="5635" xr:uid="{00000000-0005-0000-0000-000001310000}"/>
    <cellStyle name="20% - Accent5 6 58" xfId="5765" xr:uid="{00000000-0005-0000-0000-000002310000}"/>
    <cellStyle name="20% - Accent5 6 59" xfId="5895" xr:uid="{00000000-0005-0000-0000-000003310000}"/>
    <cellStyle name="20% - Accent5 6 6" xfId="902" xr:uid="{00000000-0005-0000-0000-000004310000}"/>
    <cellStyle name="20% - Accent5 6 6 2" xfId="17102" xr:uid="{00000000-0005-0000-0000-000005310000}"/>
    <cellStyle name="20% - Accent5 6 6 2 2" xfId="21563" xr:uid="{00000000-0005-0000-0000-000006310000}"/>
    <cellStyle name="20% - Accent5 6 6 2 2 2" xfId="25995" xr:uid="{00000000-0005-0000-0000-000007310000}"/>
    <cellStyle name="20% - Accent5 6 6 2 2 3" xfId="30712" xr:uid="{00000000-0005-0000-0000-000008310000}"/>
    <cellStyle name="20% - Accent5 6 6 2 2 4" xfId="35425" xr:uid="{00000000-0005-0000-0000-000009310000}"/>
    <cellStyle name="20% - Accent5 6 6 2 3" xfId="19304" xr:uid="{00000000-0005-0000-0000-00000A310000}"/>
    <cellStyle name="20% - Accent5 6 6 2 4" xfId="23779" xr:uid="{00000000-0005-0000-0000-00000B310000}"/>
    <cellStyle name="20% - Accent5 6 6 2 5" xfId="28496" xr:uid="{00000000-0005-0000-0000-00000C310000}"/>
    <cellStyle name="20% - Accent5 6 6 2 6" xfId="33209" xr:uid="{00000000-0005-0000-0000-00000D310000}"/>
    <cellStyle name="20% - Accent5 6 6 3" xfId="15912" xr:uid="{00000000-0005-0000-0000-00000E310000}"/>
    <cellStyle name="20% - Accent5 6 6 3 2" xfId="20417" xr:uid="{00000000-0005-0000-0000-00000F310000}"/>
    <cellStyle name="20% - Accent5 6 6 3 3" xfId="24849" xr:uid="{00000000-0005-0000-0000-000010310000}"/>
    <cellStyle name="20% - Accent5 6 6 3 4" xfId="29566" xr:uid="{00000000-0005-0000-0000-000011310000}"/>
    <cellStyle name="20% - Accent5 6 6 3 5" xfId="34279" xr:uid="{00000000-0005-0000-0000-000012310000}"/>
    <cellStyle name="20% - Accent5 6 6 4" xfId="18158" xr:uid="{00000000-0005-0000-0000-000013310000}"/>
    <cellStyle name="20% - Accent5 6 6 5" xfId="22633" xr:uid="{00000000-0005-0000-0000-000014310000}"/>
    <cellStyle name="20% - Accent5 6 6 6" xfId="27350" xr:uid="{00000000-0005-0000-0000-000015310000}"/>
    <cellStyle name="20% - Accent5 6 6 7" xfId="32063" xr:uid="{00000000-0005-0000-0000-000016310000}"/>
    <cellStyle name="20% - Accent5 6 60" xfId="6025" xr:uid="{00000000-0005-0000-0000-000017310000}"/>
    <cellStyle name="20% - Accent5 6 61" xfId="6155" xr:uid="{00000000-0005-0000-0000-000018310000}"/>
    <cellStyle name="20% - Accent5 6 62" xfId="6285" xr:uid="{00000000-0005-0000-0000-000019310000}"/>
    <cellStyle name="20% - Accent5 6 63" xfId="6415" xr:uid="{00000000-0005-0000-0000-00001A310000}"/>
    <cellStyle name="20% - Accent5 6 64" xfId="6546" xr:uid="{00000000-0005-0000-0000-00001B310000}"/>
    <cellStyle name="20% - Accent5 6 65" xfId="6676" xr:uid="{00000000-0005-0000-0000-00001C310000}"/>
    <cellStyle name="20% - Accent5 6 66" xfId="6806" xr:uid="{00000000-0005-0000-0000-00001D310000}"/>
    <cellStyle name="20% - Accent5 6 67" xfId="6936" xr:uid="{00000000-0005-0000-0000-00001E310000}"/>
    <cellStyle name="20% - Accent5 6 68" xfId="7066" xr:uid="{00000000-0005-0000-0000-00001F310000}"/>
    <cellStyle name="20% - Accent5 6 69" xfId="7210" xr:uid="{00000000-0005-0000-0000-000020310000}"/>
    <cellStyle name="20% - Accent5 6 7" xfId="974" xr:uid="{00000000-0005-0000-0000-000021310000}"/>
    <cellStyle name="20% - Accent5 6 7 2" xfId="16153" xr:uid="{00000000-0005-0000-0000-000022310000}"/>
    <cellStyle name="20% - Accent5 6 7 2 2" xfId="20656" xr:uid="{00000000-0005-0000-0000-000023310000}"/>
    <cellStyle name="20% - Accent5 6 7 2 3" xfId="25088" xr:uid="{00000000-0005-0000-0000-000024310000}"/>
    <cellStyle name="20% - Accent5 6 7 2 4" xfId="29805" xr:uid="{00000000-0005-0000-0000-000025310000}"/>
    <cellStyle name="20% - Accent5 6 7 2 5" xfId="34518" xr:uid="{00000000-0005-0000-0000-000026310000}"/>
    <cellStyle name="20% - Accent5 6 7 3" xfId="18397" xr:uid="{00000000-0005-0000-0000-000027310000}"/>
    <cellStyle name="20% - Accent5 6 7 4" xfId="22872" xr:uid="{00000000-0005-0000-0000-000028310000}"/>
    <cellStyle name="20% - Accent5 6 7 5" xfId="27589" xr:uid="{00000000-0005-0000-0000-000029310000}"/>
    <cellStyle name="20% - Accent5 6 7 6" xfId="32302" xr:uid="{00000000-0005-0000-0000-00002A310000}"/>
    <cellStyle name="20% - Accent5 6 70" xfId="7355" xr:uid="{00000000-0005-0000-0000-00002B310000}"/>
    <cellStyle name="20% - Accent5 6 71" xfId="7499" xr:uid="{00000000-0005-0000-0000-00002C310000}"/>
    <cellStyle name="20% - Accent5 6 72" xfId="7671" xr:uid="{00000000-0005-0000-0000-00002D310000}"/>
    <cellStyle name="20% - Accent5 6 73" xfId="7843" xr:uid="{00000000-0005-0000-0000-00002E310000}"/>
    <cellStyle name="20% - Accent5 6 74" xfId="8015" xr:uid="{00000000-0005-0000-0000-00002F310000}"/>
    <cellStyle name="20% - Accent5 6 75" xfId="8187" xr:uid="{00000000-0005-0000-0000-000030310000}"/>
    <cellStyle name="20% - Accent5 6 76" xfId="8359" xr:uid="{00000000-0005-0000-0000-000031310000}"/>
    <cellStyle name="20% - Accent5 6 77" xfId="8601" xr:uid="{00000000-0005-0000-0000-000032310000}"/>
    <cellStyle name="20% - Accent5 6 8" xfId="1046" xr:uid="{00000000-0005-0000-0000-000033310000}"/>
    <cellStyle name="20% - Accent5 6 8 2" xfId="26266" xr:uid="{00000000-0005-0000-0000-000034310000}"/>
    <cellStyle name="20% - Accent5 6 8 3" xfId="30979" xr:uid="{00000000-0005-0000-0000-000035310000}"/>
    <cellStyle name="20% - Accent5 6 8 4" xfId="35692" xr:uid="{00000000-0005-0000-0000-000036310000}"/>
    <cellStyle name="20% - Accent5 6 9" xfId="1118" xr:uid="{00000000-0005-0000-0000-000037310000}"/>
    <cellStyle name="20% - Accent5 6 9 2" xfId="35959" xr:uid="{00000000-0005-0000-0000-000038310000}"/>
    <cellStyle name="20% - Accent5 7" xfId="402" xr:uid="{00000000-0005-0000-0000-000039310000}"/>
    <cellStyle name="20% - Accent5 7 2" xfId="444" xr:uid="{00000000-0005-0000-0000-00003A310000}"/>
    <cellStyle name="20% - Accent5 7 2 2" xfId="8979" xr:uid="{00000000-0005-0000-0000-00003B310000}"/>
    <cellStyle name="20% - Accent5 7 3" xfId="488" xr:uid="{00000000-0005-0000-0000-00003C310000}"/>
    <cellStyle name="20% - Accent5 7 3 2" xfId="10246" xr:uid="{00000000-0005-0000-0000-00003D310000}"/>
    <cellStyle name="20% - Accent5 7 4" xfId="530" xr:uid="{00000000-0005-0000-0000-00003E310000}"/>
    <cellStyle name="20% - Accent5 7 5" xfId="8661" xr:uid="{00000000-0005-0000-0000-00003F310000}"/>
    <cellStyle name="20% - Accent5 8" xfId="416" xr:uid="{00000000-0005-0000-0000-000040310000}"/>
    <cellStyle name="20% - Accent5 8 2" xfId="458" xr:uid="{00000000-0005-0000-0000-000041310000}"/>
    <cellStyle name="20% - Accent5 8 2 2" xfId="8993" xr:uid="{00000000-0005-0000-0000-000042310000}"/>
    <cellStyle name="20% - Accent5 8 3" xfId="502" xr:uid="{00000000-0005-0000-0000-000043310000}"/>
    <cellStyle name="20% - Accent5 8 4" xfId="544" xr:uid="{00000000-0005-0000-0000-000044310000}"/>
    <cellStyle name="20% - Accent5 8 5" xfId="8675" xr:uid="{00000000-0005-0000-0000-000045310000}"/>
    <cellStyle name="20% - Accent5 9" xfId="2611" xr:uid="{00000000-0005-0000-0000-000046310000}"/>
    <cellStyle name="20% - Accent5 9 10" xfId="3403" xr:uid="{00000000-0005-0000-0000-000047310000}"/>
    <cellStyle name="20% - Accent5 9 11" xfId="3491" xr:uid="{00000000-0005-0000-0000-000048310000}"/>
    <cellStyle name="20% - Accent5 9 12" xfId="3579" xr:uid="{00000000-0005-0000-0000-000049310000}"/>
    <cellStyle name="20% - Accent5 9 13" xfId="3684" xr:uid="{00000000-0005-0000-0000-00004A310000}"/>
    <cellStyle name="20% - Accent5 9 14" xfId="3801" xr:uid="{00000000-0005-0000-0000-00004B310000}"/>
    <cellStyle name="20% - Accent5 9 15" xfId="3917" xr:uid="{00000000-0005-0000-0000-00004C310000}"/>
    <cellStyle name="20% - Accent5 9 16" xfId="4033" xr:uid="{00000000-0005-0000-0000-00004D310000}"/>
    <cellStyle name="20% - Accent5 9 17" xfId="4149" xr:uid="{00000000-0005-0000-0000-00004E310000}"/>
    <cellStyle name="20% - Accent5 9 18" xfId="4265" xr:uid="{00000000-0005-0000-0000-00004F310000}"/>
    <cellStyle name="20% - Accent5 9 19" xfId="4381" xr:uid="{00000000-0005-0000-0000-000050310000}"/>
    <cellStyle name="20% - Accent5 9 2" xfId="2699" xr:uid="{00000000-0005-0000-0000-000051310000}"/>
    <cellStyle name="20% - Accent5 9 2 2" xfId="9010" xr:uid="{00000000-0005-0000-0000-000052310000}"/>
    <cellStyle name="20% - Accent5 9 20" xfId="4497" xr:uid="{00000000-0005-0000-0000-000053310000}"/>
    <cellStyle name="20% - Accent5 9 21" xfId="4613" xr:uid="{00000000-0005-0000-0000-000054310000}"/>
    <cellStyle name="20% - Accent5 9 22" xfId="4743" xr:uid="{00000000-0005-0000-0000-000055310000}"/>
    <cellStyle name="20% - Accent5 9 23" xfId="4873" xr:uid="{00000000-0005-0000-0000-000056310000}"/>
    <cellStyle name="20% - Accent5 9 24" xfId="5003" xr:uid="{00000000-0005-0000-0000-000057310000}"/>
    <cellStyle name="20% - Accent5 9 25" xfId="5133" xr:uid="{00000000-0005-0000-0000-000058310000}"/>
    <cellStyle name="20% - Accent5 9 26" xfId="5263" xr:uid="{00000000-0005-0000-0000-000059310000}"/>
    <cellStyle name="20% - Accent5 9 27" xfId="5393" xr:uid="{00000000-0005-0000-0000-00005A310000}"/>
    <cellStyle name="20% - Accent5 9 28" xfId="5523" xr:uid="{00000000-0005-0000-0000-00005B310000}"/>
    <cellStyle name="20% - Accent5 9 29" xfId="5653" xr:uid="{00000000-0005-0000-0000-00005C310000}"/>
    <cellStyle name="20% - Accent5 9 3" xfId="2787" xr:uid="{00000000-0005-0000-0000-00005D310000}"/>
    <cellStyle name="20% - Accent5 9 3 2" xfId="10264" xr:uid="{00000000-0005-0000-0000-00005E310000}"/>
    <cellStyle name="20% - Accent5 9 30" xfId="5783" xr:uid="{00000000-0005-0000-0000-00005F310000}"/>
    <cellStyle name="20% - Accent5 9 31" xfId="5913" xr:uid="{00000000-0005-0000-0000-000060310000}"/>
    <cellStyle name="20% - Accent5 9 32" xfId="6043" xr:uid="{00000000-0005-0000-0000-000061310000}"/>
    <cellStyle name="20% - Accent5 9 33" xfId="6173" xr:uid="{00000000-0005-0000-0000-000062310000}"/>
    <cellStyle name="20% - Accent5 9 34" xfId="6303" xr:uid="{00000000-0005-0000-0000-000063310000}"/>
    <cellStyle name="20% - Accent5 9 35" xfId="6433" xr:uid="{00000000-0005-0000-0000-000064310000}"/>
    <cellStyle name="20% - Accent5 9 36" xfId="6564" xr:uid="{00000000-0005-0000-0000-000065310000}"/>
    <cellStyle name="20% - Accent5 9 37" xfId="6694" xr:uid="{00000000-0005-0000-0000-000066310000}"/>
    <cellStyle name="20% - Accent5 9 38" xfId="6824" xr:uid="{00000000-0005-0000-0000-000067310000}"/>
    <cellStyle name="20% - Accent5 9 39" xfId="6954" xr:uid="{00000000-0005-0000-0000-000068310000}"/>
    <cellStyle name="20% - Accent5 9 4" xfId="2875" xr:uid="{00000000-0005-0000-0000-000069310000}"/>
    <cellStyle name="20% - Accent5 9 40" xfId="7084" xr:uid="{00000000-0005-0000-0000-00006A310000}"/>
    <cellStyle name="20% - Accent5 9 41" xfId="7228" xr:uid="{00000000-0005-0000-0000-00006B310000}"/>
    <cellStyle name="20% - Accent5 9 42" xfId="7373" xr:uid="{00000000-0005-0000-0000-00006C310000}"/>
    <cellStyle name="20% - Accent5 9 43" xfId="7517" xr:uid="{00000000-0005-0000-0000-00006D310000}"/>
    <cellStyle name="20% - Accent5 9 44" xfId="7689" xr:uid="{00000000-0005-0000-0000-00006E310000}"/>
    <cellStyle name="20% - Accent5 9 45" xfId="7861" xr:uid="{00000000-0005-0000-0000-00006F310000}"/>
    <cellStyle name="20% - Accent5 9 46" xfId="8033" xr:uid="{00000000-0005-0000-0000-000070310000}"/>
    <cellStyle name="20% - Accent5 9 47" xfId="8205" xr:uid="{00000000-0005-0000-0000-000071310000}"/>
    <cellStyle name="20% - Accent5 9 48" xfId="8377" xr:uid="{00000000-0005-0000-0000-000072310000}"/>
    <cellStyle name="20% - Accent5 9 49" xfId="8695" xr:uid="{00000000-0005-0000-0000-000073310000}"/>
    <cellStyle name="20% - Accent5 9 5" xfId="2963" xr:uid="{00000000-0005-0000-0000-000074310000}"/>
    <cellStyle name="20% - Accent5 9 6" xfId="3051" xr:uid="{00000000-0005-0000-0000-000075310000}"/>
    <cellStyle name="20% - Accent5 9 7" xfId="3139" xr:uid="{00000000-0005-0000-0000-000076310000}"/>
    <cellStyle name="20% - Accent5 9 8" xfId="3227" xr:uid="{00000000-0005-0000-0000-000077310000}"/>
    <cellStyle name="20% - Accent5 9 9" xfId="3315" xr:uid="{00000000-0005-0000-0000-000078310000}"/>
    <cellStyle name="20% - Accent6" xfId="6" builtinId="50" customBuiltin="1"/>
    <cellStyle name="20% - Accent6 10" xfId="3595" xr:uid="{00000000-0005-0000-0000-00007A310000}"/>
    <cellStyle name="20% - Accent6 10 10" xfId="4629" xr:uid="{00000000-0005-0000-0000-00007B310000}"/>
    <cellStyle name="20% - Accent6 10 11" xfId="4759" xr:uid="{00000000-0005-0000-0000-00007C310000}"/>
    <cellStyle name="20% - Accent6 10 12" xfId="4889" xr:uid="{00000000-0005-0000-0000-00007D310000}"/>
    <cellStyle name="20% - Accent6 10 13" xfId="5019" xr:uid="{00000000-0005-0000-0000-00007E310000}"/>
    <cellStyle name="20% - Accent6 10 14" xfId="5149" xr:uid="{00000000-0005-0000-0000-00007F310000}"/>
    <cellStyle name="20% - Accent6 10 15" xfId="5279" xr:uid="{00000000-0005-0000-0000-000080310000}"/>
    <cellStyle name="20% - Accent6 10 16" xfId="5409" xr:uid="{00000000-0005-0000-0000-000081310000}"/>
    <cellStyle name="20% - Accent6 10 17" xfId="5539" xr:uid="{00000000-0005-0000-0000-000082310000}"/>
    <cellStyle name="20% - Accent6 10 18" xfId="5669" xr:uid="{00000000-0005-0000-0000-000083310000}"/>
    <cellStyle name="20% - Accent6 10 19" xfId="5799" xr:uid="{00000000-0005-0000-0000-000084310000}"/>
    <cellStyle name="20% - Accent6 10 2" xfId="3700" xr:uid="{00000000-0005-0000-0000-000085310000}"/>
    <cellStyle name="20% - Accent6 10 2 2" xfId="9026" xr:uid="{00000000-0005-0000-0000-000086310000}"/>
    <cellStyle name="20% - Accent6 10 20" xfId="5929" xr:uid="{00000000-0005-0000-0000-000087310000}"/>
    <cellStyle name="20% - Accent6 10 21" xfId="6059" xr:uid="{00000000-0005-0000-0000-000088310000}"/>
    <cellStyle name="20% - Accent6 10 22" xfId="6189" xr:uid="{00000000-0005-0000-0000-000089310000}"/>
    <cellStyle name="20% - Accent6 10 23" xfId="6319" xr:uid="{00000000-0005-0000-0000-00008A310000}"/>
    <cellStyle name="20% - Accent6 10 24" xfId="6449" xr:uid="{00000000-0005-0000-0000-00008B310000}"/>
    <cellStyle name="20% - Accent6 10 25" xfId="6580" xr:uid="{00000000-0005-0000-0000-00008C310000}"/>
    <cellStyle name="20% - Accent6 10 26" xfId="6710" xr:uid="{00000000-0005-0000-0000-00008D310000}"/>
    <cellStyle name="20% - Accent6 10 27" xfId="6840" xr:uid="{00000000-0005-0000-0000-00008E310000}"/>
    <cellStyle name="20% - Accent6 10 28" xfId="6970" xr:uid="{00000000-0005-0000-0000-00008F310000}"/>
    <cellStyle name="20% - Accent6 10 29" xfId="7100" xr:uid="{00000000-0005-0000-0000-000090310000}"/>
    <cellStyle name="20% - Accent6 10 3" xfId="3817" xr:uid="{00000000-0005-0000-0000-000091310000}"/>
    <cellStyle name="20% - Accent6 10 3 2" xfId="10280" xr:uid="{00000000-0005-0000-0000-000092310000}"/>
    <cellStyle name="20% - Accent6 10 30" xfId="7244" xr:uid="{00000000-0005-0000-0000-000093310000}"/>
    <cellStyle name="20% - Accent6 10 31" xfId="7389" xr:uid="{00000000-0005-0000-0000-000094310000}"/>
    <cellStyle name="20% - Accent6 10 32" xfId="7533" xr:uid="{00000000-0005-0000-0000-000095310000}"/>
    <cellStyle name="20% - Accent6 10 33" xfId="7705" xr:uid="{00000000-0005-0000-0000-000096310000}"/>
    <cellStyle name="20% - Accent6 10 34" xfId="7877" xr:uid="{00000000-0005-0000-0000-000097310000}"/>
    <cellStyle name="20% - Accent6 10 35" xfId="8049" xr:uid="{00000000-0005-0000-0000-000098310000}"/>
    <cellStyle name="20% - Accent6 10 36" xfId="8221" xr:uid="{00000000-0005-0000-0000-000099310000}"/>
    <cellStyle name="20% - Accent6 10 37" xfId="8393" xr:uid="{00000000-0005-0000-0000-00009A310000}"/>
    <cellStyle name="20% - Accent6 10 38" xfId="8711" xr:uid="{00000000-0005-0000-0000-00009B310000}"/>
    <cellStyle name="20% - Accent6 10 4" xfId="3933" xr:uid="{00000000-0005-0000-0000-00009C310000}"/>
    <cellStyle name="20% - Accent6 10 5" xfId="4049" xr:uid="{00000000-0005-0000-0000-00009D310000}"/>
    <cellStyle name="20% - Accent6 10 6" xfId="4165" xr:uid="{00000000-0005-0000-0000-00009E310000}"/>
    <cellStyle name="20% - Accent6 10 7" xfId="4281" xr:uid="{00000000-0005-0000-0000-00009F310000}"/>
    <cellStyle name="20% - Accent6 10 8" xfId="4397" xr:uid="{00000000-0005-0000-0000-0000A0310000}"/>
    <cellStyle name="20% - Accent6 10 9" xfId="4513" xr:uid="{00000000-0005-0000-0000-0000A1310000}"/>
    <cellStyle name="20% - Accent6 11" xfId="3714" xr:uid="{00000000-0005-0000-0000-0000A2310000}"/>
    <cellStyle name="20% - Accent6 11 10" xfId="4773" xr:uid="{00000000-0005-0000-0000-0000A3310000}"/>
    <cellStyle name="20% - Accent6 11 11" xfId="4903" xr:uid="{00000000-0005-0000-0000-0000A4310000}"/>
    <cellStyle name="20% - Accent6 11 12" xfId="5033" xr:uid="{00000000-0005-0000-0000-0000A5310000}"/>
    <cellStyle name="20% - Accent6 11 13" xfId="5163" xr:uid="{00000000-0005-0000-0000-0000A6310000}"/>
    <cellStyle name="20% - Accent6 11 14" xfId="5293" xr:uid="{00000000-0005-0000-0000-0000A7310000}"/>
    <cellStyle name="20% - Accent6 11 15" xfId="5423" xr:uid="{00000000-0005-0000-0000-0000A8310000}"/>
    <cellStyle name="20% - Accent6 11 16" xfId="5553" xr:uid="{00000000-0005-0000-0000-0000A9310000}"/>
    <cellStyle name="20% - Accent6 11 17" xfId="5683" xr:uid="{00000000-0005-0000-0000-0000AA310000}"/>
    <cellStyle name="20% - Accent6 11 18" xfId="5813" xr:uid="{00000000-0005-0000-0000-0000AB310000}"/>
    <cellStyle name="20% - Accent6 11 19" xfId="5943" xr:uid="{00000000-0005-0000-0000-0000AC310000}"/>
    <cellStyle name="20% - Accent6 11 2" xfId="3831" xr:uid="{00000000-0005-0000-0000-0000AD310000}"/>
    <cellStyle name="20% - Accent6 11 2 2" xfId="9040" xr:uid="{00000000-0005-0000-0000-0000AE310000}"/>
    <cellStyle name="20% - Accent6 11 20" xfId="6073" xr:uid="{00000000-0005-0000-0000-0000AF310000}"/>
    <cellStyle name="20% - Accent6 11 21" xfId="6203" xr:uid="{00000000-0005-0000-0000-0000B0310000}"/>
    <cellStyle name="20% - Accent6 11 22" xfId="6333" xr:uid="{00000000-0005-0000-0000-0000B1310000}"/>
    <cellStyle name="20% - Accent6 11 23" xfId="6463" xr:uid="{00000000-0005-0000-0000-0000B2310000}"/>
    <cellStyle name="20% - Accent6 11 24" xfId="6594" xr:uid="{00000000-0005-0000-0000-0000B3310000}"/>
    <cellStyle name="20% - Accent6 11 25" xfId="6724" xr:uid="{00000000-0005-0000-0000-0000B4310000}"/>
    <cellStyle name="20% - Accent6 11 26" xfId="6854" xr:uid="{00000000-0005-0000-0000-0000B5310000}"/>
    <cellStyle name="20% - Accent6 11 27" xfId="6984" xr:uid="{00000000-0005-0000-0000-0000B6310000}"/>
    <cellStyle name="20% - Accent6 11 28" xfId="7114" xr:uid="{00000000-0005-0000-0000-0000B7310000}"/>
    <cellStyle name="20% - Accent6 11 29" xfId="7258" xr:uid="{00000000-0005-0000-0000-0000B8310000}"/>
    <cellStyle name="20% - Accent6 11 3" xfId="3947" xr:uid="{00000000-0005-0000-0000-0000B9310000}"/>
    <cellStyle name="20% - Accent6 11 3 2" xfId="10294" xr:uid="{00000000-0005-0000-0000-0000BA310000}"/>
    <cellStyle name="20% - Accent6 11 30" xfId="7403" xr:uid="{00000000-0005-0000-0000-0000BB310000}"/>
    <cellStyle name="20% - Accent6 11 31" xfId="7547" xr:uid="{00000000-0005-0000-0000-0000BC310000}"/>
    <cellStyle name="20% - Accent6 11 32" xfId="7719" xr:uid="{00000000-0005-0000-0000-0000BD310000}"/>
    <cellStyle name="20% - Accent6 11 33" xfId="7891" xr:uid="{00000000-0005-0000-0000-0000BE310000}"/>
    <cellStyle name="20% - Accent6 11 34" xfId="8063" xr:uid="{00000000-0005-0000-0000-0000BF310000}"/>
    <cellStyle name="20% - Accent6 11 35" xfId="8235" xr:uid="{00000000-0005-0000-0000-0000C0310000}"/>
    <cellStyle name="20% - Accent6 11 36" xfId="8407" xr:uid="{00000000-0005-0000-0000-0000C1310000}"/>
    <cellStyle name="20% - Accent6 11 37" xfId="8725" xr:uid="{00000000-0005-0000-0000-0000C2310000}"/>
    <cellStyle name="20% - Accent6 11 4" xfId="4063" xr:uid="{00000000-0005-0000-0000-0000C3310000}"/>
    <cellStyle name="20% - Accent6 11 5" xfId="4179" xr:uid="{00000000-0005-0000-0000-0000C4310000}"/>
    <cellStyle name="20% - Accent6 11 6" xfId="4295" xr:uid="{00000000-0005-0000-0000-0000C5310000}"/>
    <cellStyle name="20% - Accent6 11 7" xfId="4411" xr:uid="{00000000-0005-0000-0000-0000C6310000}"/>
    <cellStyle name="20% - Accent6 11 8" xfId="4527" xr:uid="{00000000-0005-0000-0000-0000C7310000}"/>
    <cellStyle name="20% - Accent6 11 9" xfId="4643" xr:uid="{00000000-0005-0000-0000-0000C8310000}"/>
    <cellStyle name="20% - Accent6 12" xfId="4657" xr:uid="{00000000-0005-0000-0000-0000C9310000}"/>
    <cellStyle name="20% - Accent6 12 10" xfId="5827" xr:uid="{00000000-0005-0000-0000-0000CA310000}"/>
    <cellStyle name="20% - Accent6 12 11" xfId="5957" xr:uid="{00000000-0005-0000-0000-0000CB310000}"/>
    <cellStyle name="20% - Accent6 12 12" xfId="6087" xr:uid="{00000000-0005-0000-0000-0000CC310000}"/>
    <cellStyle name="20% - Accent6 12 13" xfId="6217" xr:uid="{00000000-0005-0000-0000-0000CD310000}"/>
    <cellStyle name="20% - Accent6 12 14" xfId="6347" xr:uid="{00000000-0005-0000-0000-0000CE310000}"/>
    <cellStyle name="20% - Accent6 12 15" xfId="6477" xr:uid="{00000000-0005-0000-0000-0000CF310000}"/>
    <cellStyle name="20% - Accent6 12 16" xfId="6608" xr:uid="{00000000-0005-0000-0000-0000D0310000}"/>
    <cellStyle name="20% - Accent6 12 17" xfId="6738" xr:uid="{00000000-0005-0000-0000-0000D1310000}"/>
    <cellStyle name="20% - Accent6 12 18" xfId="6868" xr:uid="{00000000-0005-0000-0000-0000D2310000}"/>
    <cellStyle name="20% - Accent6 12 19" xfId="6998" xr:uid="{00000000-0005-0000-0000-0000D3310000}"/>
    <cellStyle name="20% - Accent6 12 2" xfId="4787" xr:uid="{00000000-0005-0000-0000-0000D4310000}"/>
    <cellStyle name="20% - Accent6 12 2 2" xfId="9054" xr:uid="{00000000-0005-0000-0000-0000D5310000}"/>
    <cellStyle name="20% - Accent6 12 20" xfId="7128" xr:uid="{00000000-0005-0000-0000-0000D6310000}"/>
    <cellStyle name="20% - Accent6 12 21" xfId="7272" xr:uid="{00000000-0005-0000-0000-0000D7310000}"/>
    <cellStyle name="20% - Accent6 12 22" xfId="7417" xr:uid="{00000000-0005-0000-0000-0000D8310000}"/>
    <cellStyle name="20% - Accent6 12 23" xfId="7561" xr:uid="{00000000-0005-0000-0000-0000D9310000}"/>
    <cellStyle name="20% - Accent6 12 24" xfId="7733" xr:uid="{00000000-0005-0000-0000-0000DA310000}"/>
    <cellStyle name="20% - Accent6 12 25" xfId="7905" xr:uid="{00000000-0005-0000-0000-0000DB310000}"/>
    <cellStyle name="20% - Accent6 12 26" xfId="8077" xr:uid="{00000000-0005-0000-0000-0000DC310000}"/>
    <cellStyle name="20% - Accent6 12 27" xfId="8249" xr:uid="{00000000-0005-0000-0000-0000DD310000}"/>
    <cellStyle name="20% - Accent6 12 28" xfId="8421" xr:uid="{00000000-0005-0000-0000-0000DE310000}"/>
    <cellStyle name="20% - Accent6 12 29" xfId="8739" xr:uid="{00000000-0005-0000-0000-0000DF310000}"/>
    <cellStyle name="20% - Accent6 12 3" xfId="4917" xr:uid="{00000000-0005-0000-0000-0000E0310000}"/>
    <cellStyle name="20% - Accent6 12 3 2" xfId="10308" xr:uid="{00000000-0005-0000-0000-0000E1310000}"/>
    <cellStyle name="20% - Accent6 12 4" xfId="5047" xr:uid="{00000000-0005-0000-0000-0000E2310000}"/>
    <cellStyle name="20% - Accent6 12 5" xfId="5177" xr:uid="{00000000-0005-0000-0000-0000E3310000}"/>
    <cellStyle name="20% - Accent6 12 6" xfId="5307" xr:uid="{00000000-0005-0000-0000-0000E4310000}"/>
    <cellStyle name="20% - Accent6 12 7" xfId="5437" xr:uid="{00000000-0005-0000-0000-0000E5310000}"/>
    <cellStyle name="20% - Accent6 12 8" xfId="5567" xr:uid="{00000000-0005-0000-0000-0000E6310000}"/>
    <cellStyle name="20% - Accent6 12 9" xfId="5697" xr:uid="{00000000-0005-0000-0000-0000E7310000}"/>
    <cellStyle name="20% - Accent6 13" xfId="7142" xr:uid="{00000000-0005-0000-0000-0000E8310000}"/>
    <cellStyle name="20% - Accent6 13 10" xfId="8753" xr:uid="{00000000-0005-0000-0000-0000E9310000}"/>
    <cellStyle name="20% - Accent6 13 2" xfId="7286" xr:uid="{00000000-0005-0000-0000-0000EA310000}"/>
    <cellStyle name="20% - Accent6 13 2 2" xfId="9068" xr:uid="{00000000-0005-0000-0000-0000EB310000}"/>
    <cellStyle name="20% - Accent6 13 3" xfId="7431" xr:uid="{00000000-0005-0000-0000-0000EC310000}"/>
    <cellStyle name="20% - Accent6 13 3 2" xfId="10322" xr:uid="{00000000-0005-0000-0000-0000ED310000}"/>
    <cellStyle name="20% - Accent6 13 4" xfId="7575" xr:uid="{00000000-0005-0000-0000-0000EE310000}"/>
    <cellStyle name="20% - Accent6 13 5" xfId="7747" xr:uid="{00000000-0005-0000-0000-0000EF310000}"/>
    <cellStyle name="20% - Accent6 13 6" xfId="7919" xr:uid="{00000000-0005-0000-0000-0000F0310000}"/>
    <cellStyle name="20% - Accent6 13 7" xfId="8091" xr:uid="{00000000-0005-0000-0000-0000F1310000}"/>
    <cellStyle name="20% - Accent6 13 8" xfId="8263" xr:uid="{00000000-0005-0000-0000-0000F2310000}"/>
    <cellStyle name="20% - Accent6 13 9" xfId="8435" xr:uid="{00000000-0005-0000-0000-0000F3310000}"/>
    <cellStyle name="20% - Accent6 14" xfId="7589" xr:uid="{00000000-0005-0000-0000-0000F4310000}"/>
    <cellStyle name="20% - Accent6 14 2" xfId="7761" xr:uid="{00000000-0005-0000-0000-0000F5310000}"/>
    <cellStyle name="20% - Accent6 14 2 2" xfId="9083" xr:uid="{00000000-0005-0000-0000-0000F6310000}"/>
    <cellStyle name="20% - Accent6 14 3" xfId="7933" xr:uid="{00000000-0005-0000-0000-0000F7310000}"/>
    <cellStyle name="20% - Accent6 14 3 2" xfId="10336" xr:uid="{00000000-0005-0000-0000-0000F8310000}"/>
    <cellStyle name="20% - Accent6 14 4" xfId="8105" xr:uid="{00000000-0005-0000-0000-0000F9310000}"/>
    <cellStyle name="20% - Accent6 14 5" xfId="8277" xr:uid="{00000000-0005-0000-0000-0000FA310000}"/>
    <cellStyle name="20% - Accent6 14 6" xfId="8449" xr:uid="{00000000-0005-0000-0000-0000FB310000}"/>
    <cellStyle name="20% - Accent6 14 7" xfId="8768" xr:uid="{00000000-0005-0000-0000-0000FC310000}"/>
    <cellStyle name="20% - Accent6 15" xfId="7603" xr:uid="{00000000-0005-0000-0000-0000FD310000}"/>
    <cellStyle name="20% - Accent6 15 2" xfId="7775" xr:uid="{00000000-0005-0000-0000-0000FE310000}"/>
    <cellStyle name="20% - Accent6 15 2 2" xfId="9097" xr:uid="{00000000-0005-0000-0000-0000FF310000}"/>
    <cellStyle name="20% - Accent6 15 3" xfId="7947" xr:uid="{00000000-0005-0000-0000-000000320000}"/>
    <cellStyle name="20% - Accent6 15 3 2" xfId="10350" xr:uid="{00000000-0005-0000-0000-000001320000}"/>
    <cellStyle name="20% - Accent6 15 4" xfId="8119" xr:uid="{00000000-0005-0000-0000-000002320000}"/>
    <cellStyle name="20% - Accent6 15 5" xfId="8291" xr:uid="{00000000-0005-0000-0000-000003320000}"/>
    <cellStyle name="20% - Accent6 15 6" xfId="8463" xr:uid="{00000000-0005-0000-0000-000004320000}"/>
    <cellStyle name="20% - Accent6 15 7" xfId="8782" xr:uid="{00000000-0005-0000-0000-000005320000}"/>
    <cellStyle name="20% - Accent6 16" xfId="8790" xr:uid="{00000000-0005-0000-0000-000006320000}"/>
    <cellStyle name="20% - Accent6 17" xfId="8471" xr:uid="{00000000-0005-0000-0000-000007320000}"/>
    <cellStyle name="20% - Accent6 17 2" xfId="9126" xr:uid="{00000000-0005-0000-0000-000008320000}"/>
    <cellStyle name="20% - Accent6 18" xfId="9162" xr:uid="{00000000-0005-0000-0000-000009320000}"/>
    <cellStyle name="20% - Accent6 18 10" xfId="9817" xr:uid="{00000000-0005-0000-0000-00000A320000}"/>
    <cellStyle name="20% - Accent6 18 10 2" xfId="36270" xr:uid="{00000000-0005-0000-0000-00000B320000}"/>
    <cellStyle name="20% - Accent6 18 11" xfId="9888" xr:uid="{00000000-0005-0000-0000-00000C320000}"/>
    <cellStyle name="20% - Accent6 18 12" xfId="9959" xr:uid="{00000000-0005-0000-0000-00000D320000}"/>
    <cellStyle name="20% - Accent6 18 13" xfId="10486" xr:uid="{00000000-0005-0000-0000-00000E320000}"/>
    <cellStyle name="20% - Accent6 18 14" xfId="10744" xr:uid="{00000000-0005-0000-0000-00000F320000}"/>
    <cellStyle name="20% - Accent6 18 15" xfId="10998" xr:uid="{00000000-0005-0000-0000-000010320000}"/>
    <cellStyle name="20% - Accent6 18 16" xfId="11252" xr:uid="{00000000-0005-0000-0000-000011320000}"/>
    <cellStyle name="20% - Accent6 18 17" xfId="11512" xr:uid="{00000000-0005-0000-0000-000012320000}"/>
    <cellStyle name="20% - Accent6 18 18" xfId="11766" xr:uid="{00000000-0005-0000-0000-000013320000}"/>
    <cellStyle name="20% - Accent6 18 19" xfId="12044" xr:uid="{00000000-0005-0000-0000-000014320000}"/>
    <cellStyle name="20% - Accent6 18 2" xfId="9228" xr:uid="{00000000-0005-0000-0000-000015320000}"/>
    <cellStyle name="20% - Accent6 18 2 10" xfId="12456" xr:uid="{00000000-0005-0000-0000-000016320000}"/>
    <cellStyle name="20% - Accent6 18 2 11" xfId="12738" xr:uid="{00000000-0005-0000-0000-000017320000}"/>
    <cellStyle name="20% - Accent6 18 2 12" xfId="13361" xr:uid="{00000000-0005-0000-0000-000018320000}"/>
    <cellStyle name="20% - Accent6 18 2 13" xfId="13968" xr:uid="{00000000-0005-0000-0000-000019320000}"/>
    <cellStyle name="20% - Accent6 18 2 14" xfId="14574" xr:uid="{00000000-0005-0000-0000-00001A320000}"/>
    <cellStyle name="20% - Accent6 18 2 15" xfId="15180" xr:uid="{00000000-0005-0000-0000-00001B320000}"/>
    <cellStyle name="20% - Accent6 18 2 16" xfId="17428" xr:uid="{00000000-0005-0000-0000-00001C320000}"/>
    <cellStyle name="20% - Accent6 18 2 17" xfId="21903" xr:uid="{00000000-0005-0000-0000-00001D320000}"/>
    <cellStyle name="20% - Accent6 18 2 18" xfId="26620" xr:uid="{00000000-0005-0000-0000-00001E320000}"/>
    <cellStyle name="20% - Accent6 18 2 19" xfId="31333" xr:uid="{00000000-0005-0000-0000-00001F320000}"/>
    <cellStyle name="20% - Accent6 18 2 2" xfId="10367" xr:uid="{00000000-0005-0000-0000-000020320000}"/>
    <cellStyle name="20% - Accent6 18 2 2 10" xfId="31629" xr:uid="{00000000-0005-0000-0000-000021320000}"/>
    <cellStyle name="20% - Accent6 18 2 2 2" xfId="13076" xr:uid="{00000000-0005-0000-0000-000022320000}"/>
    <cellStyle name="20% - Accent6 18 2 2 2 2" xfId="16667" xr:uid="{00000000-0005-0000-0000-000023320000}"/>
    <cellStyle name="20% - Accent6 18 2 2 2 2 2" xfId="21129" xr:uid="{00000000-0005-0000-0000-000024320000}"/>
    <cellStyle name="20% - Accent6 18 2 2 2 2 3" xfId="25561" xr:uid="{00000000-0005-0000-0000-000025320000}"/>
    <cellStyle name="20% - Accent6 18 2 2 2 2 4" xfId="30278" xr:uid="{00000000-0005-0000-0000-000026320000}"/>
    <cellStyle name="20% - Accent6 18 2 2 2 2 5" xfId="34991" xr:uid="{00000000-0005-0000-0000-000027320000}"/>
    <cellStyle name="20% - Accent6 18 2 2 2 3" xfId="18870" xr:uid="{00000000-0005-0000-0000-000028320000}"/>
    <cellStyle name="20% - Accent6 18 2 2 2 4" xfId="23345" xr:uid="{00000000-0005-0000-0000-000029320000}"/>
    <cellStyle name="20% - Accent6 18 2 2 2 5" xfId="28062" xr:uid="{00000000-0005-0000-0000-00002A320000}"/>
    <cellStyle name="20% - Accent6 18 2 2 2 6" xfId="32775" xr:uid="{00000000-0005-0000-0000-00002B320000}"/>
    <cellStyle name="20% - Accent6 18 2 2 3" xfId="13658" xr:uid="{00000000-0005-0000-0000-00002C320000}"/>
    <cellStyle name="20% - Accent6 18 2 2 3 2" xfId="19983" xr:uid="{00000000-0005-0000-0000-00002D320000}"/>
    <cellStyle name="20% - Accent6 18 2 2 3 3" xfId="24415" xr:uid="{00000000-0005-0000-0000-00002E320000}"/>
    <cellStyle name="20% - Accent6 18 2 2 3 4" xfId="29132" xr:uid="{00000000-0005-0000-0000-00002F320000}"/>
    <cellStyle name="20% - Accent6 18 2 2 3 5" xfId="33845" xr:uid="{00000000-0005-0000-0000-000030320000}"/>
    <cellStyle name="20% - Accent6 18 2 2 4" xfId="14264" xr:uid="{00000000-0005-0000-0000-000031320000}"/>
    <cellStyle name="20% - Accent6 18 2 2 5" xfId="14870" xr:uid="{00000000-0005-0000-0000-000032320000}"/>
    <cellStyle name="20% - Accent6 18 2 2 6" xfId="15476" xr:uid="{00000000-0005-0000-0000-000033320000}"/>
    <cellStyle name="20% - Accent6 18 2 2 7" xfId="17724" xr:uid="{00000000-0005-0000-0000-000034320000}"/>
    <cellStyle name="20% - Accent6 18 2 2 8" xfId="22199" xr:uid="{00000000-0005-0000-0000-000035320000}"/>
    <cellStyle name="20% - Accent6 18 2 2 9" xfId="26916" xr:uid="{00000000-0005-0000-0000-000036320000}"/>
    <cellStyle name="20% - Accent6 18 2 3" xfId="10627" xr:uid="{00000000-0005-0000-0000-000037320000}"/>
    <cellStyle name="20% - Accent6 18 2 3 2" xfId="16449" xr:uid="{00000000-0005-0000-0000-000038320000}"/>
    <cellStyle name="20% - Accent6 18 2 3 2 2" xfId="20911" xr:uid="{00000000-0005-0000-0000-000039320000}"/>
    <cellStyle name="20% - Accent6 18 2 3 2 3" xfId="25343" xr:uid="{00000000-0005-0000-0000-00003A320000}"/>
    <cellStyle name="20% - Accent6 18 2 3 2 4" xfId="30060" xr:uid="{00000000-0005-0000-0000-00003B320000}"/>
    <cellStyle name="20% - Accent6 18 2 3 2 5" xfId="34773" xr:uid="{00000000-0005-0000-0000-00003C320000}"/>
    <cellStyle name="20% - Accent6 18 2 3 3" xfId="18652" xr:uid="{00000000-0005-0000-0000-00003D320000}"/>
    <cellStyle name="20% - Accent6 18 2 3 4" xfId="23127" xr:uid="{00000000-0005-0000-0000-00003E320000}"/>
    <cellStyle name="20% - Accent6 18 2 3 5" xfId="27844" xr:uid="{00000000-0005-0000-0000-00003F320000}"/>
    <cellStyle name="20% - Accent6 18 2 3 6" xfId="32557" xr:uid="{00000000-0005-0000-0000-000040320000}"/>
    <cellStyle name="20% - Accent6 18 2 4" xfId="10885" xr:uid="{00000000-0005-0000-0000-000041320000}"/>
    <cellStyle name="20% - Accent6 18 2 4 2" xfId="19687" xr:uid="{00000000-0005-0000-0000-000042320000}"/>
    <cellStyle name="20% - Accent6 18 2 4 3" xfId="24119" xr:uid="{00000000-0005-0000-0000-000043320000}"/>
    <cellStyle name="20% - Accent6 18 2 4 4" xfId="28836" xr:uid="{00000000-0005-0000-0000-000044320000}"/>
    <cellStyle name="20% - Accent6 18 2 4 5" xfId="33549" xr:uid="{00000000-0005-0000-0000-000045320000}"/>
    <cellStyle name="20% - Accent6 18 2 5" xfId="11139" xr:uid="{00000000-0005-0000-0000-000046320000}"/>
    <cellStyle name="20% - Accent6 18 2 6" xfId="11393" xr:uid="{00000000-0005-0000-0000-000047320000}"/>
    <cellStyle name="20% - Accent6 18 2 7" xfId="11653" xr:uid="{00000000-0005-0000-0000-000048320000}"/>
    <cellStyle name="20% - Accent6 18 2 8" xfId="11915" xr:uid="{00000000-0005-0000-0000-000049320000}"/>
    <cellStyle name="20% - Accent6 18 2 9" xfId="12185" xr:uid="{00000000-0005-0000-0000-00004A320000}"/>
    <cellStyle name="20% - Accent6 18 20" xfId="12315" xr:uid="{00000000-0005-0000-0000-00004B320000}"/>
    <cellStyle name="20% - Accent6 18 21" xfId="12597" xr:uid="{00000000-0005-0000-0000-00004C320000}"/>
    <cellStyle name="20% - Accent6 18 22" xfId="13220" xr:uid="{00000000-0005-0000-0000-00004D320000}"/>
    <cellStyle name="20% - Accent6 18 23" xfId="13827" xr:uid="{00000000-0005-0000-0000-00004E320000}"/>
    <cellStyle name="20% - Accent6 18 24" xfId="14433" xr:uid="{00000000-0005-0000-0000-00004F320000}"/>
    <cellStyle name="20% - Accent6 18 25" xfId="15039" xr:uid="{00000000-0005-0000-0000-000050320000}"/>
    <cellStyle name="20% - Accent6 18 26" xfId="17287" xr:uid="{00000000-0005-0000-0000-000051320000}"/>
    <cellStyle name="20% - Accent6 18 27" xfId="21762" xr:uid="{00000000-0005-0000-0000-000052320000}"/>
    <cellStyle name="20% - Accent6 18 28" xfId="26479" xr:uid="{00000000-0005-0000-0000-000053320000}"/>
    <cellStyle name="20% - Accent6 18 29" xfId="31192" xr:uid="{00000000-0005-0000-0000-000054320000}"/>
    <cellStyle name="20% - Accent6 18 3" xfId="9310" xr:uid="{00000000-0005-0000-0000-000055320000}"/>
    <cellStyle name="20% - Accent6 18 3 10" xfId="31488" xr:uid="{00000000-0005-0000-0000-000056320000}"/>
    <cellStyle name="20% - Accent6 18 3 2" xfId="12935" xr:uid="{00000000-0005-0000-0000-000057320000}"/>
    <cellStyle name="20% - Accent6 18 3 2 2" xfId="16526" xr:uid="{00000000-0005-0000-0000-000058320000}"/>
    <cellStyle name="20% - Accent6 18 3 2 2 2" xfId="20988" xr:uid="{00000000-0005-0000-0000-000059320000}"/>
    <cellStyle name="20% - Accent6 18 3 2 2 3" xfId="25420" xr:uid="{00000000-0005-0000-0000-00005A320000}"/>
    <cellStyle name="20% - Accent6 18 3 2 2 4" xfId="30137" xr:uid="{00000000-0005-0000-0000-00005B320000}"/>
    <cellStyle name="20% - Accent6 18 3 2 2 5" xfId="34850" xr:uid="{00000000-0005-0000-0000-00005C320000}"/>
    <cellStyle name="20% - Accent6 18 3 2 3" xfId="18729" xr:uid="{00000000-0005-0000-0000-00005D320000}"/>
    <cellStyle name="20% - Accent6 18 3 2 4" xfId="23204" xr:uid="{00000000-0005-0000-0000-00005E320000}"/>
    <cellStyle name="20% - Accent6 18 3 2 5" xfId="27921" xr:uid="{00000000-0005-0000-0000-00005F320000}"/>
    <cellStyle name="20% - Accent6 18 3 2 6" xfId="32634" xr:uid="{00000000-0005-0000-0000-000060320000}"/>
    <cellStyle name="20% - Accent6 18 3 3" xfId="13517" xr:uid="{00000000-0005-0000-0000-000061320000}"/>
    <cellStyle name="20% - Accent6 18 3 3 2" xfId="19842" xr:uid="{00000000-0005-0000-0000-000062320000}"/>
    <cellStyle name="20% - Accent6 18 3 3 3" xfId="24274" xr:uid="{00000000-0005-0000-0000-000063320000}"/>
    <cellStyle name="20% - Accent6 18 3 3 4" xfId="28991" xr:uid="{00000000-0005-0000-0000-000064320000}"/>
    <cellStyle name="20% - Accent6 18 3 3 5" xfId="33704" xr:uid="{00000000-0005-0000-0000-000065320000}"/>
    <cellStyle name="20% - Accent6 18 3 4" xfId="14123" xr:uid="{00000000-0005-0000-0000-000066320000}"/>
    <cellStyle name="20% - Accent6 18 3 5" xfId="14729" xr:uid="{00000000-0005-0000-0000-000067320000}"/>
    <cellStyle name="20% - Accent6 18 3 6" xfId="15335" xr:uid="{00000000-0005-0000-0000-000068320000}"/>
    <cellStyle name="20% - Accent6 18 3 7" xfId="17583" xr:uid="{00000000-0005-0000-0000-000069320000}"/>
    <cellStyle name="20% - Accent6 18 3 8" xfId="22058" xr:uid="{00000000-0005-0000-0000-00006A320000}"/>
    <cellStyle name="20% - Accent6 18 3 9" xfId="26775" xr:uid="{00000000-0005-0000-0000-00006B320000}"/>
    <cellStyle name="20% - Accent6 18 4" xfId="9381" xr:uid="{00000000-0005-0000-0000-00006C320000}"/>
    <cellStyle name="20% - Accent6 18 4 2" xfId="16906" xr:uid="{00000000-0005-0000-0000-00006D320000}"/>
    <cellStyle name="20% - Accent6 18 4 2 2" xfId="21368" xr:uid="{00000000-0005-0000-0000-00006E320000}"/>
    <cellStyle name="20% - Accent6 18 4 2 2 2" xfId="25800" xr:uid="{00000000-0005-0000-0000-00006F320000}"/>
    <cellStyle name="20% - Accent6 18 4 2 2 3" xfId="30517" xr:uid="{00000000-0005-0000-0000-000070320000}"/>
    <cellStyle name="20% - Accent6 18 4 2 2 4" xfId="35230" xr:uid="{00000000-0005-0000-0000-000071320000}"/>
    <cellStyle name="20% - Accent6 18 4 2 3" xfId="19109" xr:uid="{00000000-0005-0000-0000-000072320000}"/>
    <cellStyle name="20% - Accent6 18 4 2 4" xfId="23584" xr:uid="{00000000-0005-0000-0000-000073320000}"/>
    <cellStyle name="20% - Accent6 18 4 2 5" xfId="28301" xr:uid="{00000000-0005-0000-0000-000074320000}"/>
    <cellStyle name="20% - Accent6 18 4 2 6" xfId="33014" xr:uid="{00000000-0005-0000-0000-000075320000}"/>
    <cellStyle name="20% - Accent6 18 4 3" xfId="15715" xr:uid="{00000000-0005-0000-0000-000076320000}"/>
    <cellStyle name="20% - Accent6 18 4 3 2" xfId="20222" xr:uid="{00000000-0005-0000-0000-000077320000}"/>
    <cellStyle name="20% - Accent6 18 4 3 3" xfId="24654" xr:uid="{00000000-0005-0000-0000-000078320000}"/>
    <cellStyle name="20% - Accent6 18 4 3 4" xfId="29371" xr:uid="{00000000-0005-0000-0000-000079320000}"/>
    <cellStyle name="20% - Accent6 18 4 3 5" xfId="34084" xr:uid="{00000000-0005-0000-0000-00007A320000}"/>
    <cellStyle name="20% - Accent6 18 4 4" xfId="17963" xr:uid="{00000000-0005-0000-0000-00007B320000}"/>
    <cellStyle name="20% - Accent6 18 4 5" xfId="22438" xr:uid="{00000000-0005-0000-0000-00007C320000}"/>
    <cellStyle name="20% - Accent6 18 4 6" xfId="27155" xr:uid="{00000000-0005-0000-0000-00007D320000}"/>
    <cellStyle name="20% - Accent6 18 4 7" xfId="31868" xr:uid="{00000000-0005-0000-0000-00007E320000}"/>
    <cellStyle name="20% - Accent6 18 5" xfId="9455" xr:uid="{00000000-0005-0000-0000-00007F320000}"/>
    <cellStyle name="20% - Accent6 18 5 2" xfId="17118" xr:uid="{00000000-0005-0000-0000-000080320000}"/>
    <cellStyle name="20% - Accent6 18 5 2 2" xfId="21579" xr:uid="{00000000-0005-0000-0000-000081320000}"/>
    <cellStyle name="20% - Accent6 18 5 2 2 2" xfId="26011" xr:uid="{00000000-0005-0000-0000-000082320000}"/>
    <cellStyle name="20% - Accent6 18 5 2 2 3" xfId="30728" xr:uid="{00000000-0005-0000-0000-000083320000}"/>
    <cellStyle name="20% - Accent6 18 5 2 2 4" xfId="35441" xr:uid="{00000000-0005-0000-0000-000084320000}"/>
    <cellStyle name="20% - Accent6 18 5 2 3" xfId="19320" xr:uid="{00000000-0005-0000-0000-000085320000}"/>
    <cellStyle name="20% - Accent6 18 5 2 4" xfId="23795" xr:uid="{00000000-0005-0000-0000-000086320000}"/>
    <cellStyle name="20% - Accent6 18 5 2 5" xfId="28512" xr:uid="{00000000-0005-0000-0000-000087320000}"/>
    <cellStyle name="20% - Accent6 18 5 2 6" xfId="33225" xr:uid="{00000000-0005-0000-0000-000088320000}"/>
    <cellStyle name="20% - Accent6 18 5 3" xfId="15928" xr:uid="{00000000-0005-0000-0000-000089320000}"/>
    <cellStyle name="20% - Accent6 18 5 3 2" xfId="20433" xr:uid="{00000000-0005-0000-0000-00008A320000}"/>
    <cellStyle name="20% - Accent6 18 5 3 3" xfId="24865" xr:uid="{00000000-0005-0000-0000-00008B320000}"/>
    <cellStyle name="20% - Accent6 18 5 3 4" xfId="29582" xr:uid="{00000000-0005-0000-0000-00008C320000}"/>
    <cellStyle name="20% - Accent6 18 5 3 5" xfId="34295" xr:uid="{00000000-0005-0000-0000-00008D320000}"/>
    <cellStyle name="20% - Accent6 18 5 4" xfId="18174" xr:uid="{00000000-0005-0000-0000-00008E320000}"/>
    <cellStyle name="20% - Accent6 18 5 5" xfId="22649" xr:uid="{00000000-0005-0000-0000-00008F320000}"/>
    <cellStyle name="20% - Accent6 18 5 6" xfId="27366" xr:uid="{00000000-0005-0000-0000-000090320000}"/>
    <cellStyle name="20% - Accent6 18 5 7" xfId="32079" xr:uid="{00000000-0005-0000-0000-000091320000}"/>
    <cellStyle name="20% - Accent6 18 6" xfId="9526" xr:uid="{00000000-0005-0000-0000-000092320000}"/>
    <cellStyle name="20% - Accent6 18 6 2" xfId="16209" xr:uid="{00000000-0005-0000-0000-000093320000}"/>
    <cellStyle name="20% - Accent6 18 6 2 2" xfId="20672" xr:uid="{00000000-0005-0000-0000-000094320000}"/>
    <cellStyle name="20% - Accent6 18 6 2 3" xfId="25104" xr:uid="{00000000-0005-0000-0000-000095320000}"/>
    <cellStyle name="20% - Accent6 18 6 2 4" xfId="29821" xr:uid="{00000000-0005-0000-0000-000096320000}"/>
    <cellStyle name="20% - Accent6 18 6 2 5" xfId="34534" xr:uid="{00000000-0005-0000-0000-000097320000}"/>
    <cellStyle name="20% - Accent6 18 6 3" xfId="18413" xr:uid="{00000000-0005-0000-0000-000098320000}"/>
    <cellStyle name="20% - Accent6 18 6 4" xfId="22888" xr:uid="{00000000-0005-0000-0000-000099320000}"/>
    <cellStyle name="20% - Accent6 18 6 5" xfId="27605" xr:uid="{00000000-0005-0000-0000-00009A320000}"/>
    <cellStyle name="20% - Accent6 18 6 6" xfId="32318" xr:uid="{00000000-0005-0000-0000-00009B320000}"/>
    <cellStyle name="20% - Accent6 18 7" xfId="9597" xr:uid="{00000000-0005-0000-0000-00009C320000}"/>
    <cellStyle name="20% - Accent6 18 7 2" xfId="19546" xr:uid="{00000000-0005-0000-0000-00009D320000}"/>
    <cellStyle name="20% - Accent6 18 7 3" xfId="23978" xr:uid="{00000000-0005-0000-0000-00009E320000}"/>
    <cellStyle name="20% - Accent6 18 7 4" xfId="28695" xr:uid="{00000000-0005-0000-0000-00009F320000}"/>
    <cellStyle name="20% - Accent6 18 7 5" xfId="33408" xr:uid="{00000000-0005-0000-0000-0000A0320000}"/>
    <cellStyle name="20% - Accent6 18 8" xfId="9668" xr:uid="{00000000-0005-0000-0000-0000A1320000}"/>
    <cellStyle name="20% - Accent6 18 8 2" xfId="26282" xr:uid="{00000000-0005-0000-0000-0000A2320000}"/>
    <cellStyle name="20% - Accent6 18 8 3" xfId="30995" xr:uid="{00000000-0005-0000-0000-0000A3320000}"/>
    <cellStyle name="20% - Accent6 18 8 4" xfId="35708" xr:uid="{00000000-0005-0000-0000-0000A4320000}"/>
    <cellStyle name="20% - Accent6 18 9" xfId="9746" xr:uid="{00000000-0005-0000-0000-0000A5320000}"/>
    <cellStyle name="20% - Accent6 18 9 2" xfId="35975" xr:uid="{00000000-0005-0000-0000-0000A6320000}"/>
    <cellStyle name="20% - Accent6 19" xfId="9177" xr:uid="{00000000-0005-0000-0000-0000A7320000}"/>
    <cellStyle name="20% - Accent6 19 10" xfId="9831" xr:uid="{00000000-0005-0000-0000-0000A8320000}"/>
    <cellStyle name="20% - Accent6 19 10 2" xfId="36284" xr:uid="{00000000-0005-0000-0000-0000A9320000}"/>
    <cellStyle name="20% - Accent6 19 11" xfId="9902" xr:uid="{00000000-0005-0000-0000-0000AA320000}"/>
    <cellStyle name="20% - Accent6 19 12" xfId="9973" xr:uid="{00000000-0005-0000-0000-0000AB320000}"/>
    <cellStyle name="20% - Accent6 19 13" xfId="10500" xr:uid="{00000000-0005-0000-0000-0000AC320000}"/>
    <cellStyle name="20% - Accent6 19 14" xfId="10758" xr:uid="{00000000-0005-0000-0000-0000AD320000}"/>
    <cellStyle name="20% - Accent6 19 15" xfId="11012" xr:uid="{00000000-0005-0000-0000-0000AE320000}"/>
    <cellStyle name="20% - Accent6 19 16" xfId="11266" xr:uid="{00000000-0005-0000-0000-0000AF320000}"/>
    <cellStyle name="20% - Accent6 19 17" xfId="11526" xr:uid="{00000000-0005-0000-0000-0000B0320000}"/>
    <cellStyle name="20% - Accent6 19 18" xfId="11780" xr:uid="{00000000-0005-0000-0000-0000B1320000}"/>
    <cellStyle name="20% - Accent6 19 19" xfId="12058" xr:uid="{00000000-0005-0000-0000-0000B2320000}"/>
    <cellStyle name="20% - Accent6 19 2" xfId="9242" xr:uid="{00000000-0005-0000-0000-0000B3320000}"/>
    <cellStyle name="20% - Accent6 19 2 10" xfId="12470" xr:uid="{00000000-0005-0000-0000-0000B4320000}"/>
    <cellStyle name="20% - Accent6 19 2 11" xfId="12752" xr:uid="{00000000-0005-0000-0000-0000B5320000}"/>
    <cellStyle name="20% - Accent6 19 2 12" xfId="13375" xr:uid="{00000000-0005-0000-0000-0000B6320000}"/>
    <cellStyle name="20% - Accent6 19 2 13" xfId="13982" xr:uid="{00000000-0005-0000-0000-0000B7320000}"/>
    <cellStyle name="20% - Accent6 19 2 14" xfId="14588" xr:uid="{00000000-0005-0000-0000-0000B8320000}"/>
    <cellStyle name="20% - Accent6 19 2 15" xfId="15194" xr:uid="{00000000-0005-0000-0000-0000B9320000}"/>
    <cellStyle name="20% - Accent6 19 2 16" xfId="17442" xr:uid="{00000000-0005-0000-0000-0000BA320000}"/>
    <cellStyle name="20% - Accent6 19 2 17" xfId="21917" xr:uid="{00000000-0005-0000-0000-0000BB320000}"/>
    <cellStyle name="20% - Accent6 19 2 18" xfId="26634" xr:uid="{00000000-0005-0000-0000-0000BC320000}"/>
    <cellStyle name="20% - Accent6 19 2 19" xfId="31347" xr:uid="{00000000-0005-0000-0000-0000BD320000}"/>
    <cellStyle name="20% - Accent6 19 2 2" xfId="10381" xr:uid="{00000000-0005-0000-0000-0000BE320000}"/>
    <cellStyle name="20% - Accent6 19 2 2 10" xfId="31643" xr:uid="{00000000-0005-0000-0000-0000BF320000}"/>
    <cellStyle name="20% - Accent6 19 2 2 2" xfId="13090" xr:uid="{00000000-0005-0000-0000-0000C0320000}"/>
    <cellStyle name="20% - Accent6 19 2 2 2 2" xfId="16681" xr:uid="{00000000-0005-0000-0000-0000C1320000}"/>
    <cellStyle name="20% - Accent6 19 2 2 2 2 2" xfId="21143" xr:uid="{00000000-0005-0000-0000-0000C2320000}"/>
    <cellStyle name="20% - Accent6 19 2 2 2 2 3" xfId="25575" xr:uid="{00000000-0005-0000-0000-0000C3320000}"/>
    <cellStyle name="20% - Accent6 19 2 2 2 2 4" xfId="30292" xr:uid="{00000000-0005-0000-0000-0000C4320000}"/>
    <cellStyle name="20% - Accent6 19 2 2 2 2 5" xfId="35005" xr:uid="{00000000-0005-0000-0000-0000C5320000}"/>
    <cellStyle name="20% - Accent6 19 2 2 2 3" xfId="18884" xr:uid="{00000000-0005-0000-0000-0000C6320000}"/>
    <cellStyle name="20% - Accent6 19 2 2 2 4" xfId="23359" xr:uid="{00000000-0005-0000-0000-0000C7320000}"/>
    <cellStyle name="20% - Accent6 19 2 2 2 5" xfId="28076" xr:uid="{00000000-0005-0000-0000-0000C8320000}"/>
    <cellStyle name="20% - Accent6 19 2 2 2 6" xfId="32789" xr:uid="{00000000-0005-0000-0000-0000C9320000}"/>
    <cellStyle name="20% - Accent6 19 2 2 3" xfId="13672" xr:uid="{00000000-0005-0000-0000-0000CA320000}"/>
    <cellStyle name="20% - Accent6 19 2 2 3 2" xfId="19997" xr:uid="{00000000-0005-0000-0000-0000CB320000}"/>
    <cellStyle name="20% - Accent6 19 2 2 3 3" xfId="24429" xr:uid="{00000000-0005-0000-0000-0000CC320000}"/>
    <cellStyle name="20% - Accent6 19 2 2 3 4" xfId="29146" xr:uid="{00000000-0005-0000-0000-0000CD320000}"/>
    <cellStyle name="20% - Accent6 19 2 2 3 5" xfId="33859" xr:uid="{00000000-0005-0000-0000-0000CE320000}"/>
    <cellStyle name="20% - Accent6 19 2 2 4" xfId="14278" xr:uid="{00000000-0005-0000-0000-0000CF320000}"/>
    <cellStyle name="20% - Accent6 19 2 2 5" xfId="14884" xr:uid="{00000000-0005-0000-0000-0000D0320000}"/>
    <cellStyle name="20% - Accent6 19 2 2 6" xfId="15490" xr:uid="{00000000-0005-0000-0000-0000D1320000}"/>
    <cellStyle name="20% - Accent6 19 2 2 7" xfId="17738" xr:uid="{00000000-0005-0000-0000-0000D2320000}"/>
    <cellStyle name="20% - Accent6 19 2 2 8" xfId="22213" xr:uid="{00000000-0005-0000-0000-0000D3320000}"/>
    <cellStyle name="20% - Accent6 19 2 2 9" xfId="26930" xr:uid="{00000000-0005-0000-0000-0000D4320000}"/>
    <cellStyle name="20% - Accent6 19 2 3" xfId="10641" xr:uid="{00000000-0005-0000-0000-0000D5320000}"/>
    <cellStyle name="20% - Accent6 19 2 3 2" xfId="16463" xr:uid="{00000000-0005-0000-0000-0000D6320000}"/>
    <cellStyle name="20% - Accent6 19 2 3 2 2" xfId="20925" xr:uid="{00000000-0005-0000-0000-0000D7320000}"/>
    <cellStyle name="20% - Accent6 19 2 3 2 3" xfId="25357" xr:uid="{00000000-0005-0000-0000-0000D8320000}"/>
    <cellStyle name="20% - Accent6 19 2 3 2 4" xfId="30074" xr:uid="{00000000-0005-0000-0000-0000D9320000}"/>
    <cellStyle name="20% - Accent6 19 2 3 2 5" xfId="34787" xr:uid="{00000000-0005-0000-0000-0000DA320000}"/>
    <cellStyle name="20% - Accent6 19 2 3 3" xfId="18666" xr:uid="{00000000-0005-0000-0000-0000DB320000}"/>
    <cellStyle name="20% - Accent6 19 2 3 4" xfId="23141" xr:uid="{00000000-0005-0000-0000-0000DC320000}"/>
    <cellStyle name="20% - Accent6 19 2 3 5" xfId="27858" xr:uid="{00000000-0005-0000-0000-0000DD320000}"/>
    <cellStyle name="20% - Accent6 19 2 3 6" xfId="32571" xr:uid="{00000000-0005-0000-0000-0000DE320000}"/>
    <cellStyle name="20% - Accent6 19 2 4" xfId="10899" xr:uid="{00000000-0005-0000-0000-0000DF320000}"/>
    <cellStyle name="20% - Accent6 19 2 4 2" xfId="19701" xr:uid="{00000000-0005-0000-0000-0000E0320000}"/>
    <cellStyle name="20% - Accent6 19 2 4 3" xfId="24133" xr:uid="{00000000-0005-0000-0000-0000E1320000}"/>
    <cellStyle name="20% - Accent6 19 2 4 4" xfId="28850" xr:uid="{00000000-0005-0000-0000-0000E2320000}"/>
    <cellStyle name="20% - Accent6 19 2 4 5" xfId="33563" xr:uid="{00000000-0005-0000-0000-0000E3320000}"/>
    <cellStyle name="20% - Accent6 19 2 5" xfId="11153" xr:uid="{00000000-0005-0000-0000-0000E4320000}"/>
    <cellStyle name="20% - Accent6 19 2 6" xfId="11407" xr:uid="{00000000-0005-0000-0000-0000E5320000}"/>
    <cellStyle name="20% - Accent6 19 2 7" xfId="11667" xr:uid="{00000000-0005-0000-0000-0000E6320000}"/>
    <cellStyle name="20% - Accent6 19 2 8" xfId="11929" xr:uid="{00000000-0005-0000-0000-0000E7320000}"/>
    <cellStyle name="20% - Accent6 19 2 9" xfId="12199" xr:uid="{00000000-0005-0000-0000-0000E8320000}"/>
    <cellStyle name="20% - Accent6 19 20" xfId="12329" xr:uid="{00000000-0005-0000-0000-0000E9320000}"/>
    <cellStyle name="20% - Accent6 19 21" xfId="12611" xr:uid="{00000000-0005-0000-0000-0000EA320000}"/>
    <cellStyle name="20% - Accent6 19 22" xfId="13234" xr:uid="{00000000-0005-0000-0000-0000EB320000}"/>
    <cellStyle name="20% - Accent6 19 23" xfId="13841" xr:uid="{00000000-0005-0000-0000-0000EC320000}"/>
    <cellStyle name="20% - Accent6 19 24" xfId="14447" xr:uid="{00000000-0005-0000-0000-0000ED320000}"/>
    <cellStyle name="20% - Accent6 19 25" xfId="15053" xr:uid="{00000000-0005-0000-0000-0000EE320000}"/>
    <cellStyle name="20% - Accent6 19 26" xfId="17301" xr:uid="{00000000-0005-0000-0000-0000EF320000}"/>
    <cellStyle name="20% - Accent6 19 27" xfId="21776" xr:uid="{00000000-0005-0000-0000-0000F0320000}"/>
    <cellStyle name="20% - Accent6 19 28" xfId="26493" xr:uid="{00000000-0005-0000-0000-0000F1320000}"/>
    <cellStyle name="20% - Accent6 19 29" xfId="31206" xr:uid="{00000000-0005-0000-0000-0000F2320000}"/>
    <cellStyle name="20% - Accent6 19 3" xfId="9324" xr:uid="{00000000-0005-0000-0000-0000F3320000}"/>
    <cellStyle name="20% - Accent6 19 3 10" xfId="31502" xr:uid="{00000000-0005-0000-0000-0000F4320000}"/>
    <cellStyle name="20% - Accent6 19 3 2" xfId="12949" xr:uid="{00000000-0005-0000-0000-0000F5320000}"/>
    <cellStyle name="20% - Accent6 19 3 2 2" xfId="16540" xr:uid="{00000000-0005-0000-0000-0000F6320000}"/>
    <cellStyle name="20% - Accent6 19 3 2 2 2" xfId="21002" xr:uid="{00000000-0005-0000-0000-0000F7320000}"/>
    <cellStyle name="20% - Accent6 19 3 2 2 3" xfId="25434" xr:uid="{00000000-0005-0000-0000-0000F8320000}"/>
    <cellStyle name="20% - Accent6 19 3 2 2 4" xfId="30151" xr:uid="{00000000-0005-0000-0000-0000F9320000}"/>
    <cellStyle name="20% - Accent6 19 3 2 2 5" xfId="34864" xr:uid="{00000000-0005-0000-0000-0000FA320000}"/>
    <cellStyle name="20% - Accent6 19 3 2 3" xfId="18743" xr:uid="{00000000-0005-0000-0000-0000FB320000}"/>
    <cellStyle name="20% - Accent6 19 3 2 4" xfId="23218" xr:uid="{00000000-0005-0000-0000-0000FC320000}"/>
    <cellStyle name="20% - Accent6 19 3 2 5" xfId="27935" xr:uid="{00000000-0005-0000-0000-0000FD320000}"/>
    <cellStyle name="20% - Accent6 19 3 2 6" xfId="32648" xr:uid="{00000000-0005-0000-0000-0000FE320000}"/>
    <cellStyle name="20% - Accent6 19 3 3" xfId="13531" xr:uid="{00000000-0005-0000-0000-0000FF320000}"/>
    <cellStyle name="20% - Accent6 19 3 3 2" xfId="19856" xr:uid="{00000000-0005-0000-0000-000000330000}"/>
    <cellStyle name="20% - Accent6 19 3 3 3" xfId="24288" xr:uid="{00000000-0005-0000-0000-000001330000}"/>
    <cellStyle name="20% - Accent6 19 3 3 4" xfId="29005" xr:uid="{00000000-0005-0000-0000-000002330000}"/>
    <cellStyle name="20% - Accent6 19 3 3 5" xfId="33718" xr:uid="{00000000-0005-0000-0000-000003330000}"/>
    <cellStyle name="20% - Accent6 19 3 4" xfId="14137" xr:uid="{00000000-0005-0000-0000-000004330000}"/>
    <cellStyle name="20% - Accent6 19 3 5" xfId="14743" xr:uid="{00000000-0005-0000-0000-000005330000}"/>
    <cellStyle name="20% - Accent6 19 3 6" xfId="15349" xr:uid="{00000000-0005-0000-0000-000006330000}"/>
    <cellStyle name="20% - Accent6 19 3 7" xfId="17597" xr:uid="{00000000-0005-0000-0000-000007330000}"/>
    <cellStyle name="20% - Accent6 19 3 8" xfId="22072" xr:uid="{00000000-0005-0000-0000-000008330000}"/>
    <cellStyle name="20% - Accent6 19 3 9" xfId="26789" xr:uid="{00000000-0005-0000-0000-000009330000}"/>
    <cellStyle name="20% - Accent6 19 4" xfId="9395" xr:uid="{00000000-0005-0000-0000-00000A330000}"/>
    <cellStyle name="20% - Accent6 19 4 2" xfId="16920" xr:uid="{00000000-0005-0000-0000-00000B330000}"/>
    <cellStyle name="20% - Accent6 19 4 2 2" xfId="21382" xr:uid="{00000000-0005-0000-0000-00000C330000}"/>
    <cellStyle name="20% - Accent6 19 4 2 2 2" xfId="25814" xr:uid="{00000000-0005-0000-0000-00000D330000}"/>
    <cellStyle name="20% - Accent6 19 4 2 2 3" xfId="30531" xr:uid="{00000000-0005-0000-0000-00000E330000}"/>
    <cellStyle name="20% - Accent6 19 4 2 2 4" xfId="35244" xr:uid="{00000000-0005-0000-0000-00000F330000}"/>
    <cellStyle name="20% - Accent6 19 4 2 3" xfId="19123" xr:uid="{00000000-0005-0000-0000-000010330000}"/>
    <cellStyle name="20% - Accent6 19 4 2 4" xfId="23598" xr:uid="{00000000-0005-0000-0000-000011330000}"/>
    <cellStyle name="20% - Accent6 19 4 2 5" xfId="28315" xr:uid="{00000000-0005-0000-0000-000012330000}"/>
    <cellStyle name="20% - Accent6 19 4 2 6" xfId="33028" xr:uid="{00000000-0005-0000-0000-000013330000}"/>
    <cellStyle name="20% - Accent6 19 4 3" xfId="15729" xr:uid="{00000000-0005-0000-0000-000014330000}"/>
    <cellStyle name="20% - Accent6 19 4 3 2" xfId="20236" xr:uid="{00000000-0005-0000-0000-000015330000}"/>
    <cellStyle name="20% - Accent6 19 4 3 3" xfId="24668" xr:uid="{00000000-0005-0000-0000-000016330000}"/>
    <cellStyle name="20% - Accent6 19 4 3 4" xfId="29385" xr:uid="{00000000-0005-0000-0000-000017330000}"/>
    <cellStyle name="20% - Accent6 19 4 3 5" xfId="34098" xr:uid="{00000000-0005-0000-0000-000018330000}"/>
    <cellStyle name="20% - Accent6 19 4 4" xfId="17977" xr:uid="{00000000-0005-0000-0000-000019330000}"/>
    <cellStyle name="20% - Accent6 19 4 5" xfId="22452" xr:uid="{00000000-0005-0000-0000-00001A330000}"/>
    <cellStyle name="20% - Accent6 19 4 6" xfId="27169" xr:uid="{00000000-0005-0000-0000-00001B330000}"/>
    <cellStyle name="20% - Accent6 19 4 7" xfId="31882" xr:uid="{00000000-0005-0000-0000-00001C330000}"/>
    <cellStyle name="20% - Accent6 19 5" xfId="9469" xr:uid="{00000000-0005-0000-0000-00001D330000}"/>
    <cellStyle name="20% - Accent6 19 5 2" xfId="17132" xr:uid="{00000000-0005-0000-0000-00001E330000}"/>
    <cellStyle name="20% - Accent6 19 5 2 2" xfId="21593" xr:uid="{00000000-0005-0000-0000-00001F330000}"/>
    <cellStyle name="20% - Accent6 19 5 2 2 2" xfId="26025" xr:uid="{00000000-0005-0000-0000-000020330000}"/>
    <cellStyle name="20% - Accent6 19 5 2 2 3" xfId="30742" xr:uid="{00000000-0005-0000-0000-000021330000}"/>
    <cellStyle name="20% - Accent6 19 5 2 2 4" xfId="35455" xr:uid="{00000000-0005-0000-0000-000022330000}"/>
    <cellStyle name="20% - Accent6 19 5 2 3" xfId="19334" xr:uid="{00000000-0005-0000-0000-000023330000}"/>
    <cellStyle name="20% - Accent6 19 5 2 4" xfId="23809" xr:uid="{00000000-0005-0000-0000-000024330000}"/>
    <cellStyle name="20% - Accent6 19 5 2 5" xfId="28526" xr:uid="{00000000-0005-0000-0000-000025330000}"/>
    <cellStyle name="20% - Accent6 19 5 2 6" xfId="33239" xr:uid="{00000000-0005-0000-0000-000026330000}"/>
    <cellStyle name="20% - Accent6 19 5 3" xfId="15942" xr:uid="{00000000-0005-0000-0000-000027330000}"/>
    <cellStyle name="20% - Accent6 19 5 3 2" xfId="20447" xr:uid="{00000000-0005-0000-0000-000028330000}"/>
    <cellStyle name="20% - Accent6 19 5 3 3" xfId="24879" xr:uid="{00000000-0005-0000-0000-000029330000}"/>
    <cellStyle name="20% - Accent6 19 5 3 4" xfId="29596" xr:uid="{00000000-0005-0000-0000-00002A330000}"/>
    <cellStyle name="20% - Accent6 19 5 3 5" xfId="34309" xr:uid="{00000000-0005-0000-0000-00002B330000}"/>
    <cellStyle name="20% - Accent6 19 5 4" xfId="18188" xr:uid="{00000000-0005-0000-0000-00002C330000}"/>
    <cellStyle name="20% - Accent6 19 5 5" xfId="22663" xr:uid="{00000000-0005-0000-0000-00002D330000}"/>
    <cellStyle name="20% - Accent6 19 5 6" xfId="27380" xr:uid="{00000000-0005-0000-0000-00002E330000}"/>
    <cellStyle name="20% - Accent6 19 5 7" xfId="32093" xr:uid="{00000000-0005-0000-0000-00002F330000}"/>
    <cellStyle name="20% - Accent6 19 6" xfId="9540" xr:uid="{00000000-0005-0000-0000-000030330000}"/>
    <cellStyle name="20% - Accent6 19 6 2" xfId="16223" xr:uid="{00000000-0005-0000-0000-000031330000}"/>
    <cellStyle name="20% - Accent6 19 6 2 2" xfId="20686" xr:uid="{00000000-0005-0000-0000-000032330000}"/>
    <cellStyle name="20% - Accent6 19 6 2 3" xfId="25118" xr:uid="{00000000-0005-0000-0000-000033330000}"/>
    <cellStyle name="20% - Accent6 19 6 2 4" xfId="29835" xr:uid="{00000000-0005-0000-0000-000034330000}"/>
    <cellStyle name="20% - Accent6 19 6 2 5" xfId="34548" xr:uid="{00000000-0005-0000-0000-000035330000}"/>
    <cellStyle name="20% - Accent6 19 6 3" xfId="18427" xr:uid="{00000000-0005-0000-0000-000036330000}"/>
    <cellStyle name="20% - Accent6 19 6 4" xfId="22902" xr:uid="{00000000-0005-0000-0000-000037330000}"/>
    <cellStyle name="20% - Accent6 19 6 5" xfId="27619" xr:uid="{00000000-0005-0000-0000-000038330000}"/>
    <cellStyle name="20% - Accent6 19 6 6" xfId="32332" xr:uid="{00000000-0005-0000-0000-000039330000}"/>
    <cellStyle name="20% - Accent6 19 7" xfId="9611" xr:uid="{00000000-0005-0000-0000-00003A330000}"/>
    <cellStyle name="20% - Accent6 19 7 2" xfId="19560" xr:uid="{00000000-0005-0000-0000-00003B330000}"/>
    <cellStyle name="20% - Accent6 19 7 3" xfId="23992" xr:uid="{00000000-0005-0000-0000-00003C330000}"/>
    <cellStyle name="20% - Accent6 19 7 4" xfId="28709" xr:uid="{00000000-0005-0000-0000-00003D330000}"/>
    <cellStyle name="20% - Accent6 19 7 5" xfId="33422" xr:uid="{00000000-0005-0000-0000-00003E330000}"/>
    <cellStyle name="20% - Accent6 19 8" xfId="9682" xr:uid="{00000000-0005-0000-0000-00003F330000}"/>
    <cellStyle name="20% - Accent6 19 8 2" xfId="26296" xr:uid="{00000000-0005-0000-0000-000040330000}"/>
    <cellStyle name="20% - Accent6 19 8 3" xfId="31009" xr:uid="{00000000-0005-0000-0000-000041330000}"/>
    <cellStyle name="20% - Accent6 19 8 4" xfId="35722" xr:uid="{00000000-0005-0000-0000-000042330000}"/>
    <cellStyle name="20% - Accent6 19 9" xfId="9760" xr:uid="{00000000-0005-0000-0000-000043330000}"/>
    <cellStyle name="20% - Accent6 19 9 2" xfId="35989" xr:uid="{00000000-0005-0000-0000-000044330000}"/>
    <cellStyle name="20% - Accent6 2" xfId="88" xr:uid="{00000000-0005-0000-0000-000045330000}"/>
    <cellStyle name="20% - Accent6 2 10" xfId="920" xr:uid="{00000000-0005-0000-0000-000046330000}"/>
    <cellStyle name="20% - Accent6 2 10 2" xfId="35905" xr:uid="{00000000-0005-0000-0000-000047330000}"/>
    <cellStyle name="20% - Accent6 2 11" xfId="992" xr:uid="{00000000-0005-0000-0000-000048330000}"/>
    <cellStyle name="20% - Accent6 2 11 2" xfId="36200" xr:uid="{00000000-0005-0000-0000-000049330000}"/>
    <cellStyle name="20% - Accent6 2 12" xfId="1064" xr:uid="{00000000-0005-0000-0000-00004A330000}"/>
    <cellStyle name="20% - Accent6 2 13" xfId="1136" xr:uid="{00000000-0005-0000-0000-00004B330000}"/>
    <cellStyle name="20% - Accent6 2 14" xfId="1208" xr:uid="{00000000-0005-0000-0000-00004C330000}"/>
    <cellStyle name="20% - Accent6 2 15" xfId="1280" xr:uid="{00000000-0005-0000-0000-00004D330000}"/>
    <cellStyle name="20% - Accent6 2 16" xfId="1352" xr:uid="{00000000-0005-0000-0000-00004E330000}"/>
    <cellStyle name="20% - Accent6 2 17" xfId="1427" xr:uid="{00000000-0005-0000-0000-00004F330000}"/>
    <cellStyle name="20% - Accent6 2 18" xfId="1501" xr:uid="{00000000-0005-0000-0000-000050330000}"/>
    <cellStyle name="20% - Accent6 2 19" xfId="1576" xr:uid="{00000000-0005-0000-0000-000051330000}"/>
    <cellStyle name="20% - Accent6 2 2" xfId="117" xr:uid="{00000000-0005-0000-0000-000052330000}"/>
    <cellStyle name="20% - Accent6 2 2 10" xfId="432" xr:uid="{00000000-0005-0000-0000-000053330000}"/>
    <cellStyle name="20% - Accent6 2 2 11" xfId="475" xr:uid="{00000000-0005-0000-0000-000054330000}"/>
    <cellStyle name="20% - Accent6 2 2 12" xfId="518" xr:uid="{00000000-0005-0000-0000-000055330000}"/>
    <cellStyle name="20% - Accent6 2 2 13" xfId="8647" xr:uid="{00000000-0005-0000-0000-000056330000}"/>
    <cellStyle name="20% - Accent6 2 2 2" xfId="289" xr:uid="{00000000-0005-0000-0000-000057330000}"/>
    <cellStyle name="20% - Accent6 2 2 2 2" xfId="8966" xr:uid="{00000000-0005-0000-0000-000058330000}"/>
    <cellStyle name="20% - Accent6 2 2 3" xfId="304" xr:uid="{00000000-0005-0000-0000-000059330000}"/>
    <cellStyle name="20% - Accent6 2 2 3 2" xfId="10233" xr:uid="{00000000-0005-0000-0000-00005A330000}"/>
    <cellStyle name="20% - Accent6 2 2 4" xfId="319" xr:uid="{00000000-0005-0000-0000-00005B330000}"/>
    <cellStyle name="20% - Accent6 2 2 5" xfId="333" xr:uid="{00000000-0005-0000-0000-00005C330000}"/>
    <cellStyle name="20% - Accent6 2 2 6" xfId="347" xr:uid="{00000000-0005-0000-0000-00005D330000}"/>
    <cellStyle name="20% - Accent6 2 2 7" xfId="361" xr:uid="{00000000-0005-0000-0000-00005E330000}"/>
    <cellStyle name="20% - Accent6 2 2 8" xfId="375" xr:uid="{00000000-0005-0000-0000-00005F330000}"/>
    <cellStyle name="20% - Accent6 2 2 9" xfId="389" xr:uid="{00000000-0005-0000-0000-000060330000}"/>
    <cellStyle name="20% - Accent6 2 20" xfId="1650" xr:uid="{00000000-0005-0000-0000-000061330000}"/>
    <cellStyle name="20% - Accent6 2 21" xfId="1724" xr:uid="{00000000-0005-0000-0000-000062330000}"/>
    <cellStyle name="20% - Accent6 2 22" xfId="1798" xr:uid="{00000000-0005-0000-0000-000063330000}"/>
    <cellStyle name="20% - Accent6 2 23" xfId="1873" xr:uid="{00000000-0005-0000-0000-000064330000}"/>
    <cellStyle name="20% - Accent6 2 24" xfId="1947" xr:uid="{00000000-0005-0000-0000-000065330000}"/>
    <cellStyle name="20% - Accent6 2 25" xfId="2021" xr:uid="{00000000-0005-0000-0000-000066330000}"/>
    <cellStyle name="20% - Accent6 2 26" xfId="2095" xr:uid="{00000000-0005-0000-0000-000067330000}"/>
    <cellStyle name="20% - Accent6 2 27" xfId="2169" xr:uid="{00000000-0005-0000-0000-000068330000}"/>
    <cellStyle name="20% - Accent6 2 28" xfId="2243" xr:uid="{00000000-0005-0000-0000-000069330000}"/>
    <cellStyle name="20% - Accent6 2 29" xfId="2317" xr:uid="{00000000-0005-0000-0000-00006A330000}"/>
    <cellStyle name="20% - Accent6 2 3" xfId="145" xr:uid="{00000000-0005-0000-0000-00006B330000}"/>
    <cellStyle name="20% - Accent6 2 3 2" xfId="8865" xr:uid="{00000000-0005-0000-0000-00006C330000}"/>
    <cellStyle name="20% - Accent6 2 30" xfId="2391" xr:uid="{00000000-0005-0000-0000-00006D330000}"/>
    <cellStyle name="20% - Accent6 2 31" xfId="2465" xr:uid="{00000000-0005-0000-0000-00006E330000}"/>
    <cellStyle name="20% - Accent6 2 32" xfId="2539" xr:uid="{00000000-0005-0000-0000-00006F330000}"/>
    <cellStyle name="20% - Accent6 2 33" xfId="2627" xr:uid="{00000000-0005-0000-0000-000070330000}"/>
    <cellStyle name="20% - Accent6 2 34" xfId="2715" xr:uid="{00000000-0005-0000-0000-000071330000}"/>
    <cellStyle name="20% - Accent6 2 35" xfId="2803" xr:uid="{00000000-0005-0000-0000-000072330000}"/>
    <cellStyle name="20% - Accent6 2 36" xfId="2891" xr:uid="{00000000-0005-0000-0000-000073330000}"/>
    <cellStyle name="20% - Accent6 2 37" xfId="2979" xr:uid="{00000000-0005-0000-0000-000074330000}"/>
    <cellStyle name="20% - Accent6 2 38" xfId="3067" xr:uid="{00000000-0005-0000-0000-000075330000}"/>
    <cellStyle name="20% - Accent6 2 39" xfId="3155" xr:uid="{00000000-0005-0000-0000-000076330000}"/>
    <cellStyle name="20% - Accent6 2 4" xfId="187" xr:uid="{00000000-0005-0000-0000-000077330000}"/>
    <cellStyle name="20% - Accent6 2 4 2" xfId="10161" xr:uid="{00000000-0005-0000-0000-000078330000}"/>
    <cellStyle name="20% - Accent6 2 40" xfId="3243" xr:uid="{00000000-0005-0000-0000-000079330000}"/>
    <cellStyle name="20% - Accent6 2 41" xfId="3331" xr:uid="{00000000-0005-0000-0000-00007A330000}"/>
    <cellStyle name="20% - Accent6 2 42" xfId="3419" xr:uid="{00000000-0005-0000-0000-00007B330000}"/>
    <cellStyle name="20% - Accent6 2 43" xfId="3507" xr:uid="{00000000-0005-0000-0000-00007C330000}"/>
    <cellStyle name="20% - Accent6 2 44" xfId="3610" xr:uid="{00000000-0005-0000-0000-00007D330000}"/>
    <cellStyle name="20% - Accent6 2 45" xfId="3729" xr:uid="{00000000-0005-0000-0000-00007E330000}"/>
    <cellStyle name="20% - Accent6 2 46" xfId="3845" xr:uid="{00000000-0005-0000-0000-00007F330000}"/>
    <cellStyle name="20% - Accent6 2 47" xfId="3961" xr:uid="{00000000-0005-0000-0000-000080330000}"/>
    <cellStyle name="20% - Accent6 2 48" xfId="4077" xr:uid="{00000000-0005-0000-0000-000081330000}"/>
    <cellStyle name="20% - Accent6 2 49" xfId="4193" xr:uid="{00000000-0005-0000-0000-000082330000}"/>
    <cellStyle name="20% - Accent6 2 5" xfId="560" xr:uid="{00000000-0005-0000-0000-000083330000}"/>
    <cellStyle name="20% - Accent6 2 5 10" xfId="12386" xr:uid="{00000000-0005-0000-0000-000084330000}"/>
    <cellStyle name="20% - Accent6 2 5 11" xfId="12668" xr:uid="{00000000-0005-0000-0000-000085330000}"/>
    <cellStyle name="20% - Accent6 2 5 12" xfId="13291" xr:uid="{00000000-0005-0000-0000-000086330000}"/>
    <cellStyle name="20% - Accent6 2 5 13" xfId="13898" xr:uid="{00000000-0005-0000-0000-000087330000}"/>
    <cellStyle name="20% - Accent6 2 5 14" xfId="14504" xr:uid="{00000000-0005-0000-0000-000088330000}"/>
    <cellStyle name="20% - Accent6 2 5 15" xfId="15110" xr:uid="{00000000-0005-0000-0000-000089330000}"/>
    <cellStyle name="20% - Accent6 2 5 16" xfId="17358" xr:uid="{00000000-0005-0000-0000-00008A330000}"/>
    <cellStyle name="20% - Accent6 2 5 17" xfId="21833" xr:uid="{00000000-0005-0000-0000-00008B330000}"/>
    <cellStyle name="20% - Accent6 2 5 18" xfId="26550" xr:uid="{00000000-0005-0000-0000-00008C330000}"/>
    <cellStyle name="20% - Accent6 2 5 19" xfId="31263" xr:uid="{00000000-0005-0000-0000-00008D330000}"/>
    <cellStyle name="20% - Accent6 2 5 2" xfId="10052" xr:uid="{00000000-0005-0000-0000-00008E330000}"/>
    <cellStyle name="20% - Accent6 2 5 2 10" xfId="31559" xr:uid="{00000000-0005-0000-0000-00008F330000}"/>
    <cellStyle name="20% - Accent6 2 5 2 2" xfId="13006" xr:uid="{00000000-0005-0000-0000-000090330000}"/>
    <cellStyle name="20% - Accent6 2 5 2 2 2" xfId="16597" xr:uid="{00000000-0005-0000-0000-000091330000}"/>
    <cellStyle name="20% - Accent6 2 5 2 2 2 2" xfId="21059" xr:uid="{00000000-0005-0000-0000-000092330000}"/>
    <cellStyle name="20% - Accent6 2 5 2 2 2 3" xfId="25491" xr:uid="{00000000-0005-0000-0000-000093330000}"/>
    <cellStyle name="20% - Accent6 2 5 2 2 2 4" xfId="30208" xr:uid="{00000000-0005-0000-0000-000094330000}"/>
    <cellStyle name="20% - Accent6 2 5 2 2 2 5" xfId="34921" xr:uid="{00000000-0005-0000-0000-000095330000}"/>
    <cellStyle name="20% - Accent6 2 5 2 2 3" xfId="18800" xr:uid="{00000000-0005-0000-0000-000096330000}"/>
    <cellStyle name="20% - Accent6 2 5 2 2 4" xfId="23275" xr:uid="{00000000-0005-0000-0000-000097330000}"/>
    <cellStyle name="20% - Accent6 2 5 2 2 5" xfId="27992" xr:uid="{00000000-0005-0000-0000-000098330000}"/>
    <cellStyle name="20% - Accent6 2 5 2 2 6" xfId="32705" xr:uid="{00000000-0005-0000-0000-000099330000}"/>
    <cellStyle name="20% - Accent6 2 5 2 3" xfId="13588" xr:uid="{00000000-0005-0000-0000-00009A330000}"/>
    <cellStyle name="20% - Accent6 2 5 2 3 2" xfId="19913" xr:uid="{00000000-0005-0000-0000-00009B330000}"/>
    <cellStyle name="20% - Accent6 2 5 2 3 3" xfId="24345" xr:uid="{00000000-0005-0000-0000-00009C330000}"/>
    <cellStyle name="20% - Accent6 2 5 2 3 4" xfId="29062" xr:uid="{00000000-0005-0000-0000-00009D330000}"/>
    <cellStyle name="20% - Accent6 2 5 2 3 5" xfId="33775" xr:uid="{00000000-0005-0000-0000-00009E330000}"/>
    <cellStyle name="20% - Accent6 2 5 2 4" xfId="14194" xr:uid="{00000000-0005-0000-0000-00009F330000}"/>
    <cellStyle name="20% - Accent6 2 5 2 5" xfId="14800" xr:uid="{00000000-0005-0000-0000-0000A0330000}"/>
    <cellStyle name="20% - Accent6 2 5 2 6" xfId="15406" xr:uid="{00000000-0005-0000-0000-0000A1330000}"/>
    <cellStyle name="20% - Accent6 2 5 2 7" xfId="17654" xr:uid="{00000000-0005-0000-0000-0000A2330000}"/>
    <cellStyle name="20% - Accent6 2 5 2 8" xfId="22129" xr:uid="{00000000-0005-0000-0000-0000A3330000}"/>
    <cellStyle name="20% - Accent6 2 5 2 9" xfId="26846" xr:uid="{00000000-0005-0000-0000-0000A4330000}"/>
    <cellStyle name="20% - Accent6 2 5 3" xfId="10557" xr:uid="{00000000-0005-0000-0000-0000A5330000}"/>
    <cellStyle name="20% - Accent6 2 5 3 2" xfId="16379" xr:uid="{00000000-0005-0000-0000-0000A6330000}"/>
    <cellStyle name="20% - Accent6 2 5 3 2 2" xfId="20841" xr:uid="{00000000-0005-0000-0000-0000A7330000}"/>
    <cellStyle name="20% - Accent6 2 5 3 2 3" xfId="25273" xr:uid="{00000000-0005-0000-0000-0000A8330000}"/>
    <cellStyle name="20% - Accent6 2 5 3 2 4" xfId="29990" xr:uid="{00000000-0005-0000-0000-0000A9330000}"/>
    <cellStyle name="20% - Accent6 2 5 3 2 5" xfId="34703" xr:uid="{00000000-0005-0000-0000-0000AA330000}"/>
    <cellStyle name="20% - Accent6 2 5 3 3" xfId="18582" xr:uid="{00000000-0005-0000-0000-0000AB330000}"/>
    <cellStyle name="20% - Accent6 2 5 3 4" xfId="23057" xr:uid="{00000000-0005-0000-0000-0000AC330000}"/>
    <cellStyle name="20% - Accent6 2 5 3 5" xfId="27774" xr:uid="{00000000-0005-0000-0000-0000AD330000}"/>
    <cellStyle name="20% - Accent6 2 5 3 6" xfId="32487" xr:uid="{00000000-0005-0000-0000-0000AE330000}"/>
    <cellStyle name="20% - Accent6 2 5 4" xfId="10815" xr:uid="{00000000-0005-0000-0000-0000AF330000}"/>
    <cellStyle name="20% - Accent6 2 5 4 2" xfId="19617" xr:uid="{00000000-0005-0000-0000-0000B0330000}"/>
    <cellStyle name="20% - Accent6 2 5 4 3" xfId="24049" xr:uid="{00000000-0005-0000-0000-0000B1330000}"/>
    <cellStyle name="20% - Accent6 2 5 4 4" xfId="28766" xr:uid="{00000000-0005-0000-0000-0000B2330000}"/>
    <cellStyle name="20% - Accent6 2 5 4 5" xfId="33479" xr:uid="{00000000-0005-0000-0000-0000B3330000}"/>
    <cellStyle name="20% - Accent6 2 5 5" xfId="11069" xr:uid="{00000000-0005-0000-0000-0000B4330000}"/>
    <cellStyle name="20% - Accent6 2 5 6" xfId="11323" xr:uid="{00000000-0005-0000-0000-0000B5330000}"/>
    <cellStyle name="20% - Accent6 2 5 7" xfId="11583" xr:uid="{00000000-0005-0000-0000-0000B6330000}"/>
    <cellStyle name="20% - Accent6 2 5 8" xfId="11844" xr:uid="{00000000-0005-0000-0000-0000B7330000}"/>
    <cellStyle name="20% - Accent6 2 5 9" xfId="12115" xr:uid="{00000000-0005-0000-0000-0000B8330000}"/>
    <cellStyle name="20% - Accent6 2 50" xfId="4309" xr:uid="{00000000-0005-0000-0000-0000B9330000}"/>
    <cellStyle name="20% - Accent6 2 51" xfId="4425" xr:uid="{00000000-0005-0000-0000-0000BA330000}"/>
    <cellStyle name="20% - Accent6 2 52" xfId="4541" xr:uid="{00000000-0005-0000-0000-0000BB330000}"/>
    <cellStyle name="20% - Accent6 2 53" xfId="4671" xr:uid="{00000000-0005-0000-0000-0000BC330000}"/>
    <cellStyle name="20% - Accent6 2 54" xfId="4801" xr:uid="{00000000-0005-0000-0000-0000BD330000}"/>
    <cellStyle name="20% - Accent6 2 55" xfId="4931" xr:uid="{00000000-0005-0000-0000-0000BE330000}"/>
    <cellStyle name="20% - Accent6 2 56" xfId="5061" xr:uid="{00000000-0005-0000-0000-0000BF330000}"/>
    <cellStyle name="20% - Accent6 2 57" xfId="5191" xr:uid="{00000000-0005-0000-0000-0000C0330000}"/>
    <cellStyle name="20% - Accent6 2 58" xfId="5321" xr:uid="{00000000-0005-0000-0000-0000C1330000}"/>
    <cellStyle name="20% - Accent6 2 59" xfId="5451" xr:uid="{00000000-0005-0000-0000-0000C2330000}"/>
    <cellStyle name="20% - Accent6 2 6" xfId="632" xr:uid="{00000000-0005-0000-0000-0000C3330000}"/>
    <cellStyle name="20% - Accent6 2 6 2" xfId="16836" xr:uid="{00000000-0005-0000-0000-0000C4330000}"/>
    <cellStyle name="20% - Accent6 2 6 2 2" xfId="21298" xr:uid="{00000000-0005-0000-0000-0000C5330000}"/>
    <cellStyle name="20% - Accent6 2 6 2 2 2" xfId="25730" xr:uid="{00000000-0005-0000-0000-0000C6330000}"/>
    <cellStyle name="20% - Accent6 2 6 2 2 3" xfId="30447" xr:uid="{00000000-0005-0000-0000-0000C7330000}"/>
    <cellStyle name="20% - Accent6 2 6 2 2 4" xfId="35160" xr:uid="{00000000-0005-0000-0000-0000C8330000}"/>
    <cellStyle name="20% - Accent6 2 6 2 3" xfId="19039" xr:uid="{00000000-0005-0000-0000-0000C9330000}"/>
    <cellStyle name="20% - Accent6 2 6 2 4" xfId="23514" xr:uid="{00000000-0005-0000-0000-0000CA330000}"/>
    <cellStyle name="20% - Accent6 2 6 2 5" xfId="28231" xr:uid="{00000000-0005-0000-0000-0000CB330000}"/>
    <cellStyle name="20% - Accent6 2 6 2 6" xfId="32944" xr:uid="{00000000-0005-0000-0000-0000CC330000}"/>
    <cellStyle name="20% - Accent6 2 6 3" xfId="15645" xr:uid="{00000000-0005-0000-0000-0000CD330000}"/>
    <cellStyle name="20% - Accent6 2 6 3 2" xfId="20152" xr:uid="{00000000-0005-0000-0000-0000CE330000}"/>
    <cellStyle name="20% - Accent6 2 6 3 3" xfId="24584" xr:uid="{00000000-0005-0000-0000-0000CF330000}"/>
    <cellStyle name="20% - Accent6 2 6 3 4" xfId="29301" xr:uid="{00000000-0005-0000-0000-0000D0330000}"/>
    <cellStyle name="20% - Accent6 2 6 3 5" xfId="34014" xr:uid="{00000000-0005-0000-0000-0000D1330000}"/>
    <cellStyle name="20% - Accent6 2 6 4" xfId="17893" xr:uid="{00000000-0005-0000-0000-0000D2330000}"/>
    <cellStyle name="20% - Accent6 2 6 5" xfId="22368" xr:uid="{00000000-0005-0000-0000-0000D3330000}"/>
    <cellStyle name="20% - Accent6 2 6 6" xfId="27085" xr:uid="{00000000-0005-0000-0000-0000D4330000}"/>
    <cellStyle name="20% - Accent6 2 6 7" xfId="31798" xr:uid="{00000000-0005-0000-0000-0000D5330000}"/>
    <cellStyle name="20% - Accent6 2 60" xfId="5581" xr:uid="{00000000-0005-0000-0000-0000D6330000}"/>
    <cellStyle name="20% - Accent6 2 61" xfId="5711" xr:uid="{00000000-0005-0000-0000-0000D7330000}"/>
    <cellStyle name="20% - Accent6 2 62" xfId="5841" xr:uid="{00000000-0005-0000-0000-0000D8330000}"/>
    <cellStyle name="20% - Accent6 2 63" xfId="5971" xr:uid="{00000000-0005-0000-0000-0000D9330000}"/>
    <cellStyle name="20% - Accent6 2 64" xfId="6101" xr:uid="{00000000-0005-0000-0000-0000DA330000}"/>
    <cellStyle name="20% - Accent6 2 65" xfId="6231" xr:uid="{00000000-0005-0000-0000-0000DB330000}"/>
    <cellStyle name="20% - Accent6 2 66" xfId="6361" xr:uid="{00000000-0005-0000-0000-0000DC330000}"/>
    <cellStyle name="20% - Accent6 2 67" xfId="6492" xr:uid="{00000000-0005-0000-0000-0000DD330000}"/>
    <cellStyle name="20% - Accent6 2 68" xfId="6622" xr:uid="{00000000-0005-0000-0000-0000DE330000}"/>
    <cellStyle name="20% - Accent6 2 69" xfId="6752" xr:uid="{00000000-0005-0000-0000-0000DF330000}"/>
    <cellStyle name="20% - Accent6 2 7" xfId="704" xr:uid="{00000000-0005-0000-0000-0000E0330000}"/>
    <cellStyle name="20% - Accent6 2 7 2" xfId="17047" xr:uid="{00000000-0005-0000-0000-0000E1330000}"/>
    <cellStyle name="20% - Accent6 2 7 2 2" xfId="21509" xr:uid="{00000000-0005-0000-0000-0000E2330000}"/>
    <cellStyle name="20% - Accent6 2 7 2 2 2" xfId="25941" xr:uid="{00000000-0005-0000-0000-0000E3330000}"/>
    <cellStyle name="20% - Accent6 2 7 2 2 3" xfId="30658" xr:uid="{00000000-0005-0000-0000-0000E4330000}"/>
    <cellStyle name="20% - Accent6 2 7 2 2 4" xfId="35371" xr:uid="{00000000-0005-0000-0000-0000E5330000}"/>
    <cellStyle name="20% - Accent6 2 7 2 3" xfId="19250" xr:uid="{00000000-0005-0000-0000-0000E6330000}"/>
    <cellStyle name="20% - Accent6 2 7 2 4" xfId="23725" xr:uid="{00000000-0005-0000-0000-0000E7330000}"/>
    <cellStyle name="20% - Accent6 2 7 2 5" xfId="28442" xr:uid="{00000000-0005-0000-0000-0000E8330000}"/>
    <cellStyle name="20% - Accent6 2 7 2 6" xfId="33155" xr:uid="{00000000-0005-0000-0000-0000E9330000}"/>
    <cellStyle name="20% - Accent6 2 7 3" xfId="15857" xr:uid="{00000000-0005-0000-0000-0000EA330000}"/>
    <cellStyle name="20% - Accent6 2 7 3 2" xfId="20363" xr:uid="{00000000-0005-0000-0000-0000EB330000}"/>
    <cellStyle name="20% - Accent6 2 7 3 3" xfId="24795" xr:uid="{00000000-0005-0000-0000-0000EC330000}"/>
    <cellStyle name="20% - Accent6 2 7 3 4" xfId="29512" xr:uid="{00000000-0005-0000-0000-0000ED330000}"/>
    <cellStyle name="20% - Accent6 2 7 3 5" xfId="34225" xr:uid="{00000000-0005-0000-0000-0000EE330000}"/>
    <cellStyle name="20% - Accent6 2 7 4" xfId="18104" xr:uid="{00000000-0005-0000-0000-0000EF330000}"/>
    <cellStyle name="20% - Accent6 2 7 5" xfId="22579" xr:uid="{00000000-0005-0000-0000-0000F0330000}"/>
    <cellStyle name="20% - Accent6 2 7 6" xfId="27296" xr:uid="{00000000-0005-0000-0000-0000F1330000}"/>
    <cellStyle name="20% - Accent6 2 7 7" xfId="32009" xr:uid="{00000000-0005-0000-0000-0000F2330000}"/>
    <cellStyle name="20% - Accent6 2 70" xfId="6882" xr:uid="{00000000-0005-0000-0000-0000F3330000}"/>
    <cellStyle name="20% - Accent6 2 71" xfId="7012" xr:uid="{00000000-0005-0000-0000-0000F4330000}"/>
    <cellStyle name="20% - Accent6 2 72" xfId="7156" xr:uid="{00000000-0005-0000-0000-0000F5330000}"/>
    <cellStyle name="20% - Accent6 2 73" xfId="7301" xr:uid="{00000000-0005-0000-0000-0000F6330000}"/>
    <cellStyle name="20% - Accent6 2 74" xfId="7445" xr:uid="{00000000-0005-0000-0000-0000F7330000}"/>
    <cellStyle name="20% - Accent6 2 75" xfId="7617" xr:uid="{00000000-0005-0000-0000-0000F8330000}"/>
    <cellStyle name="20% - Accent6 2 76" xfId="7789" xr:uid="{00000000-0005-0000-0000-0000F9330000}"/>
    <cellStyle name="20% - Accent6 2 77" xfId="7961" xr:uid="{00000000-0005-0000-0000-0000FA330000}"/>
    <cellStyle name="20% - Accent6 2 78" xfId="8133" xr:uid="{00000000-0005-0000-0000-0000FB330000}"/>
    <cellStyle name="20% - Accent6 2 79" xfId="8305" xr:uid="{00000000-0005-0000-0000-0000FC330000}"/>
    <cellStyle name="20% - Accent6 2 8" xfId="776" xr:uid="{00000000-0005-0000-0000-0000FD330000}"/>
    <cellStyle name="20% - Accent6 2 8 2" xfId="16099" xr:uid="{00000000-0005-0000-0000-0000FE330000}"/>
    <cellStyle name="20% - Accent6 2 8 2 2" xfId="20602" xr:uid="{00000000-0005-0000-0000-0000FF330000}"/>
    <cellStyle name="20% - Accent6 2 8 2 3" xfId="25034" xr:uid="{00000000-0005-0000-0000-000000340000}"/>
    <cellStyle name="20% - Accent6 2 8 2 4" xfId="29751" xr:uid="{00000000-0005-0000-0000-000001340000}"/>
    <cellStyle name="20% - Accent6 2 8 2 5" xfId="34464" xr:uid="{00000000-0005-0000-0000-000002340000}"/>
    <cellStyle name="20% - Accent6 2 8 3" xfId="18343" xr:uid="{00000000-0005-0000-0000-000003340000}"/>
    <cellStyle name="20% - Accent6 2 8 4" xfId="22818" xr:uid="{00000000-0005-0000-0000-000004340000}"/>
    <cellStyle name="20% - Accent6 2 8 5" xfId="27535" xr:uid="{00000000-0005-0000-0000-000005340000}"/>
    <cellStyle name="20% - Accent6 2 8 6" xfId="32248" xr:uid="{00000000-0005-0000-0000-000006340000}"/>
    <cellStyle name="20% - Accent6 2 80" xfId="8546" xr:uid="{00000000-0005-0000-0000-000007340000}"/>
    <cellStyle name="20% - Accent6 2 9" xfId="848" xr:uid="{00000000-0005-0000-0000-000008340000}"/>
    <cellStyle name="20% - Accent6 2 9 2" xfId="26211" xr:uid="{00000000-0005-0000-0000-000009340000}"/>
    <cellStyle name="20% - Accent6 2 9 3" xfId="30925" xr:uid="{00000000-0005-0000-0000-00000A340000}"/>
    <cellStyle name="20% - Accent6 2 9 4" xfId="35638" xr:uid="{00000000-0005-0000-0000-00000B340000}"/>
    <cellStyle name="20% - Accent6 20" xfId="9191" xr:uid="{00000000-0005-0000-0000-00000C340000}"/>
    <cellStyle name="20% - Accent6 20 10" xfId="9845" xr:uid="{00000000-0005-0000-0000-00000D340000}"/>
    <cellStyle name="20% - Accent6 20 10 2" xfId="36298" xr:uid="{00000000-0005-0000-0000-00000E340000}"/>
    <cellStyle name="20% - Accent6 20 11" xfId="9916" xr:uid="{00000000-0005-0000-0000-00000F340000}"/>
    <cellStyle name="20% - Accent6 20 12" xfId="9987" xr:uid="{00000000-0005-0000-0000-000010340000}"/>
    <cellStyle name="20% - Accent6 20 13" xfId="10514" xr:uid="{00000000-0005-0000-0000-000011340000}"/>
    <cellStyle name="20% - Accent6 20 14" xfId="10772" xr:uid="{00000000-0005-0000-0000-000012340000}"/>
    <cellStyle name="20% - Accent6 20 15" xfId="11026" xr:uid="{00000000-0005-0000-0000-000013340000}"/>
    <cellStyle name="20% - Accent6 20 16" xfId="11280" xr:uid="{00000000-0005-0000-0000-000014340000}"/>
    <cellStyle name="20% - Accent6 20 17" xfId="11540" xr:uid="{00000000-0005-0000-0000-000015340000}"/>
    <cellStyle name="20% - Accent6 20 18" xfId="11794" xr:uid="{00000000-0005-0000-0000-000016340000}"/>
    <cellStyle name="20% - Accent6 20 19" xfId="12072" xr:uid="{00000000-0005-0000-0000-000017340000}"/>
    <cellStyle name="20% - Accent6 20 2" xfId="9256" xr:uid="{00000000-0005-0000-0000-000018340000}"/>
    <cellStyle name="20% - Accent6 20 2 10" xfId="12484" xr:uid="{00000000-0005-0000-0000-000019340000}"/>
    <cellStyle name="20% - Accent6 20 2 11" xfId="12766" xr:uid="{00000000-0005-0000-0000-00001A340000}"/>
    <cellStyle name="20% - Accent6 20 2 12" xfId="13389" xr:uid="{00000000-0005-0000-0000-00001B340000}"/>
    <cellStyle name="20% - Accent6 20 2 13" xfId="13996" xr:uid="{00000000-0005-0000-0000-00001C340000}"/>
    <cellStyle name="20% - Accent6 20 2 14" xfId="14602" xr:uid="{00000000-0005-0000-0000-00001D340000}"/>
    <cellStyle name="20% - Accent6 20 2 15" xfId="15208" xr:uid="{00000000-0005-0000-0000-00001E340000}"/>
    <cellStyle name="20% - Accent6 20 2 16" xfId="17456" xr:uid="{00000000-0005-0000-0000-00001F340000}"/>
    <cellStyle name="20% - Accent6 20 2 17" xfId="21931" xr:uid="{00000000-0005-0000-0000-000020340000}"/>
    <cellStyle name="20% - Accent6 20 2 18" xfId="26648" xr:uid="{00000000-0005-0000-0000-000021340000}"/>
    <cellStyle name="20% - Accent6 20 2 19" xfId="31361" xr:uid="{00000000-0005-0000-0000-000022340000}"/>
    <cellStyle name="20% - Accent6 20 2 2" xfId="10395" xr:uid="{00000000-0005-0000-0000-000023340000}"/>
    <cellStyle name="20% - Accent6 20 2 2 10" xfId="31657" xr:uid="{00000000-0005-0000-0000-000024340000}"/>
    <cellStyle name="20% - Accent6 20 2 2 2" xfId="13104" xr:uid="{00000000-0005-0000-0000-000025340000}"/>
    <cellStyle name="20% - Accent6 20 2 2 2 2" xfId="16695" xr:uid="{00000000-0005-0000-0000-000026340000}"/>
    <cellStyle name="20% - Accent6 20 2 2 2 2 2" xfId="21157" xr:uid="{00000000-0005-0000-0000-000027340000}"/>
    <cellStyle name="20% - Accent6 20 2 2 2 2 3" xfId="25589" xr:uid="{00000000-0005-0000-0000-000028340000}"/>
    <cellStyle name="20% - Accent6 20 2 2 2 2 4" xfId="30306" xr:uid="{00000000-0005-0000-0000-000029340000}"/>
    <cellStyle name="20% - Accent6 20 2 2 2 2 5" xfId="35019" xr:uid="{00000000-0005-0000-0000-00002A340000}"/>
    <cellStyle name="20% - Accent6 20 2 2 2 3" xfId="18898" xr:uid="{00000000-0005-0000-0000-00002B340000}"/>
    <cellStyle name="20% - Accent6 20 2 2 2 4" xfId="23373" xr:uid="{00000000-0005-0000-0000-00002C340000}"/>
    <cellStyle name="20% - Accent6 20 2 2 2 5" xfId="28090" xr:uid="{00000000-0005-0000-0000-00002D340000}"/>
    <cellStyle name="20% - Accent6 20 2 2 2 6" xfId="32803" xr:uid="{00000000-0005-0000-0000-00002E340000}"/>
    <cellStyle name="20% - Accent6 20 2 2 3" xfId="13686" xr:uid="{00000000-0005-0000-0000-00002F340000}"/>
    <cellStyle name="20% - Accent6 20 2 2 3 2" xfId="20011" xr:uid="{00000000-0005-0000-0000-000030340000}"/>
    <cellStyle name="20% - Accent6 20 2 2 3 3" xfId="24443" xr:uid="{00000000-0005-0000-0000-000031340000}"/>
    <cellStyle name="20% - Accent6 20 2 2 3 4" xfId="29160" xr:uid="{00000000-0005-0000-0000-000032340000}"/>
    <cellStyle name="20% - Accent6 20 2 2 3 5" xfId="33873" xr:uid="{00000000-0005-0000-0000-000033340000}"/>
    <cellStyle name="20% - Accent6 20 2 2 4" xfId="14292" xr:uid="{00000000-0005-0000-0000-000034340000}"/>
    <cellStyle name="20% - Accent6 20 2 2 5" xfId="14898" xr:uid="{00000000-0005-0000-0000-000035340000}"/>
    <cellStyle name="20% - Accent6 20 2 2 6" xfId="15504" xr:uid="{00000000-0005-0000-0000-000036340000}"/>
    <cellStyle name="20% - Accent6 20 2 2 7" xfId="17752" xr:uid="{00000000-0005-0000-0000-000037340000}"/>
    <cellStyle name="20% - Accent6 20 2 2 8" xfId="22227" xr:uid="{00000000-0005-0000-0000-000038340000}"/>
    <cellStyle name="20% - Accent6 20 2 2 9" xfId="26944" xr:uid="{00000000-0005-0000-0000-000039340000}"/>
    <cellStyle name="20% - Accent6 20 2 3" xfId="10655" xr:uid="{00000000-0005-0000-0000-00003A340000}"/>
    <cellStyle name="20% - Accent6 20 2 3 2" xfId="16477" xr:uid="{00000000-0005-0000-0000-00003B340000}"/>
    <cellStyle name="20% - Accent6 20 2 3 2 2" xfId="20939" xr:uid="{00000000-0005-0000-0000-00003C340000}"/>
    <cellStyle name="20% - Accent6 20 2 3 2 3" xfId="25371" xr:uid="{00000000-0005-0000-0000-00003D340000}"/>
    <cellStyle name="20% - Accent6 20 2 3 2 4" xfId="30088" xr:uid="{00000000-0005-0000-0000-00003E340000}"/>
    <cellStyle name="20% - Accent6 20 2 3 2 5" xfId="34801" xr:uid="{00000000-0005-0000-0000-00003F340000}"/>
    <cellStyle name="20% - Accent6 20 2 3 3" xfId="18680" xr:uid="{00000000-0005-0000-0000-000040340000}"/>
    <cellStyle name="20% - Accent6 20 2 3 4" xfId="23155" xr:uid="{00000000-0005-0000-0000-000041340000}"/>
    <cellStyle name="20% - Accent6 20 2 3 5" xfId="27872" xr:uid="{00000000-0005-0000-0000-000042340000}"/>
    <cellStyle name="20% - Accent6 20 2 3 6" xfId="32585" xr:uid="{00000000-0005-0000-0000-000043340000}"/>
    <cellStyle name="20% - Accent6 20 2 4" xfId="10913" xr:uid="{00000000-0005-0000-0000-000044340000}"/>
    <cellStyle name="20% - Accent6 20 2 4 2" xfId="19715" xr:uid="{00000000-0005-0000-0000-000045340000}"/>
    <cellStyle name="20% - Accent6 20 2 4 3" xfId="24147" xr:uid="{00000000-0005-0000-0000-000046340000}"/>
    <cellStyle name="20% - Accent6 20 2 4 4" xfId="28864" xr:uid="{00000000-0005-0000-0000-000047340000}"/>
    <cellStyle name="20% - Accent6 20 2 4 5" xfId="33577" xr:uid="{00000000-0005-0000-0000-000048340000}"/>
    <cellStyle name="20% - Accent6 20 2 5" xfId="11167" xr:uid="{00000000-0005-0000-0000-000049340000}"/>
    <cellStyle name="20% - Accent6 20 2 6" xfId="11421" xr:uid="{00000000-0005-0000-0000-00004A340000}"/>
    <cellStyle name="20% - Accent6 20 2 7" xfId="11681" xr:uid="{00000000-0005-0000-0000-00004B340000}"/>
    <cellStyle name="20% - Accent6 20 2 8" xfId="11943" xr:uid="{00000000-0005-0000-0000-00004C340000}"/>
    <cellStyle name="20% - Accent6 20 2 9" xfId="12213" xr:uid="{00000000-0005-0000-0000-00004D340000}"/>
    <cellStyle name="20% - Accent6 20 20" xfId="12343" xr:uid="{00000000-0005-0000-0000-00004E340000}"/>
    <cellStyle name="20% - Accent6 20 21" xfId="12625" xr:uid="{00000000-0005-0000-0000-00004F340000}"/>
    <cellStyle name="20% - Accent6 20 22" xfId="13248" xr:uid="{00000000-0005-0000-0000-000050340000}"/>
    <cellStyle name="20% - Accent6 20 23" xfId="13855" xr:uid="{00000000-0005-0000-0000-000051340000}"/>
    <cellStyle name="20% - Accent6 20 24" xfId="14461" xr:uid="{00000000-0005-0000-0000-000052340000}"/>
    <cellStyle name="20% - Accent6 20 25" xfId="15067" xr:uid="{00000000-0005-0000-0000-000053340000}"/>
    <cellStyle name="20% - Accent6 20 26" xfId="17315" xr:uid="{00000000-0005-0000-0000-000054340000}"/>
    <cellStyle name="20% - Accent6 20 27" xfId="21790" xr:uid="{00000000-0005-0000-0000-000055340000}"/>
    <cellStyle name="20% - Accent6 20 28" xfId="26507" xr:uid="{00000000-0005-0000-0000-000056340000}"/>
    <cellStyle name="20% - Accent6 20 29" xfId="31220" xr:uid="{00000000-0005-0000-0000-000057340000}"/>
    <cellStyle name="20% - Accent6 20 3" xfId="9338" xr:uid="{00000000-0005-0000-0000-000058340000}"/>
    <cellStyle name="20% - Accent6 20 3 10" xfId="31516" xr:uid="{00000000-0005-0000-0000-000059340000}"/>
    <cellStyle name="20% - Accent6 20 3 2" xfId="12963" xr:uid="{00000000-0005-0000-0000-00005A340000}"/>
    <cellStyle name="20% - Accent6 20 3 2 2" xfId="16554" xr:uid="{00000000-0005-0000-0000-00005B340000}"/>
    <cellStyle name="20% - Accent6 20 3 2 2 2" xfId="21016" xr:uid="{00000000-0005-0000-0000-00005C340000}"/>
    <cellStyle name="20% - Accent6 20 3 2 2 3" xfId="25448" xr:uid="{00000000-0005-0000-0000-00005D340000}"/>
    <cellStyle name="20% - Accent6 20 3 2 2 4" xfId="30165" xr:uid="{00000000-0005-0000-0000-00005E340000}"/>
    <cellStyle name="20% - Accent6 20 3 2 2 5" xfId="34878" xr:uid="{00000000-0005-0000-0000-00005F340000}"/>
    <cellStyle name="20% - Accent6 20 3 2 3" xfId="18757" xr:uid="{00000000-0005-0000-0000-000060340000}"/>
    <cellStyle name="20% - Accent6 20 3 2 4" xfId="23232" xr:uid="{00000000-0005-0000-0000-000061340000}"/>
    <cellStyle name="20% - Accent6 20 3 2 5" xfId="27949" xr:uid="{00000000-0005-0000-0000-000062340000}"/>
    <cellStyle name="20% - Accent6 20 3 2 6" xfId="32662" xr:uid="{00000000-0005-0000-0000-000063340000}"/>
    <cellStyle name="20% - Accent6 20 3 3" xfId="13545" xr:uid="{00000000-0005-0000-0000-000064340000}"/>
    <cellStyle name="20% - Accent6 20 3 3 2" xfId="19870" xr:uid="{00000000-0005-0000-0000-000065340000}"/>
    <cellStyle name="20% - Accent6 20 3 3 3" xfId="24302" xr:uid="{00000000-0005-0000-0000-000066340000}"/>
    <cellStyle name="20% - Accent6 20 3 3 4" xfId="29019" xr:uid="{00000000-0005-0000-0000-000067340000}"/>
    <cellStyle name="20% - Accent6 20 3 3 5" xfId="33732" xr:uid="{00000000-0005-0000-0000-000068340000}"/>
    <cellStyle name="20% - Accent6 20 3 4" xfId="14151" xr:uid="{00000000-0005-0000-0000-000069340000}"/>
    <cellStyle name="20% - Accent6 20 3 5" xfId="14757" xr:uid="{00000000-0005-0000-0000-00006A340000}"/>
    <cellStyle name="20% - Accent6 20 3 6" xfId="15363" xr:uid="{00000000-0005-0000-0000-00006B340000}"/>
    <cellStyle name="20% - Accent6 20 3 7" xfId="17611" xr:uid="{00000000-0005-0000-0000-00006C340000}"/>
    <cellStyle name="20% - Accent6 20 3 8" xfId="22086" xr:uid="{00000000-0005-0000-0000-00006D340000}"/>
    <cellStyle name="20% - Accent6 20 3 9" xfId="26803" xr:uid="{00000000-0005-0000-0000-00006E340000}"/>
    <cellStyle name="20% - Accent6 20 4" xfId="9409" xr:uid="{00000000-0005-0000-0000-00006F340000}"/>
    <cellStyle name="20% - Accent6 20 4 2" xfId="16934" xr:uid="{00000000-0005-0000-0000-000070340000}"/>
    <cellStyle name="20% - Accent6 20 4 2 2" xfId="21396" xr:uid="{00000000-0005-0000-0000-000071340000}"/>
    <cellStyle name="20% - Accent6 20 4 2 2 2" xfId="25828" xr:uid="{00000000-0005-0000-0000-000072340000}"/>
    <cellStyle name="20% - Accent6 20 4 2 2 3" xfId="30545" xr:uid="{00000000-0005-0000-0000-000073340000}"/>
    <cellStyle name="20% - Accent6 20 4 2 2 4" xfId="35258" xr:uid="{00000000-0005-0000-0000-000074340000}"/>
    <cellStyle name="20% - Accent6 20 4 2 3" xfId="19137" xr:uid="{00000000-0005-0000-0000-000075340000}"/>
    <cellStyle name="20% - Accent6 20 4 2 4" xfId="23612" xr:uid="{00000000-0005-0000-0000-000076340000}"/>
    <cellStyle name="20% - Accent6 20 4 2 5" xfId="28329" xr:uid="{00000000-0005-0000-0000-000077340000}"/>
    <cellStyle name="20% - Accent6 20 4 2 6" xfId="33042" xr:uid="{00000000-0005-0000-0000-000078340000}"/>
    <cellStyle name="20% - Accent6 20 4 3" xfId="15743" xr:uid="{00000000-0005-0000-0000-000079340000}"/>
    <cellStyle name="20% - Accent6 20 4 3 2" xfId="20250" xr:uid="{00000000-0005-0000-0000-00007A340000}"/>
    <cellStyle name="20% - Accent6 20 4 3 3" xfId="24682" xr:uid="{00000000-0005-0000-0000-00007B340000}"/>
    <cellStyle name="20% - Accent6 20 4 3 4" xfId="29399" xr:uid="{00000000-0005-0000-0000-00007C340000}"/>
    <cellStyle name="20% - Accent6 20 4 3 5" xfId="34112" xr:uid="{00000000-0005-0000-0000-00007D340000}"/>
    <cellStyle name="20% - Accent6 20 4 4" xfId="17991" xr:uid="{00000000-0005-0000-0000-00007E340000}"/>
    <cellStyle name="20% - Accent6 20 4 5" xfId="22466" xr:uid="{00000000-0005-0000-0000-00007F340000}"/>
    <cellStyle name="20% - Accent6 20 4 6" xfId="27183" xr:uid="{00000000-0005-0000-0000-000080340000}"/>
    <cellStyle name="20% - Accent6 20 4 7" xfId="31896" xr:uid="{00000000-0005-0000-0000-000081340000}"/>
    <cellStyle name="20% - Accent6 20 5" xfId="9483" xr:uid="{00000000-0005-0000-0000-000082340000}"/>
    <cellStyle name="20% - Accent6 20 5 2" xfId="17146" xr:uid="{00000000-0005-0000-0000-000083340000}"/>
    <cellStyle name="20% - Accent6 20 5 2 2" xfId="21607" xr:uid="{00000000-0005-0000-0000-000084340000}"/>
    <cellStyle name="20% - Accent6 20 5 2 2 2" xfId="26039" xr:uid="{00000000-0005-0000-0000-000085340000}"/>
    <cellStyle name="20% - Accent6 20 5 2 2 3" xfId="30756" xr:uid="{00000000-0005-0000-0000-000086340000}"/>
    <cellStyle name="20% - Accent6 20 5 2 2 4" xfId="35469" xr:uid="{00000000-0005-0000-0000-000087340000}"/>
    <cellStyle name="20% - Accent6 20 5 2 3" xfId="19348" xr:uid="{00000000-0005-0000-0000-000088340000}"/>
    <cellStyle name="20% - Accent6 20 5 2 4" xfId="23823" xr:uid="{00000000-0005-0000-0000-000089340000}"/>
    <cellStyle name="20% - Accent6 20 5 2 5" xfId="28540" xr:uid="{00000000-0005-0000-0000-00008A340000}"/>
    <cellStyle name="20% - Accent6 20 5 2 6" xfId="33253" xr:uid="{00000000-0005-0000-0000-00008B340000}"/>
    <cellStyle name="20% - Accent6 20 5 3" xfId="15956" xr:uid="{00000000-0005-0000-0000-00008C340000}"/>
    <cellStyle name="20% - Accent6 20 5 3 2" xfId="20461" xr:uid="{00000000-0005-0000-0000-00008D340000}"/>
    <cellStyle name="20% - Accent6 20 5 3 3" xfId="24893" xr:uid="{00000000-0005-0000-0000-00008E340000}"/>
    <cellStyle name="20% - Accent6 20 5 3 4" xfId="29610" xr:uid="{00000000-0005-0000-0000-00008F340000}"/>
    <cellStyle name="20% - Accent6 20 5 3 5" xfId="34323" xr:uid="{00000000-0005-0000-0000-000090340000}"/>
    <cellStyle name="20% - Accent6 20 5 4" xfId="18202" xr:uid="{00000000-0005-0000-0000-000091340000}"/>
    <cellStyle name="20% - Accent6 20 5 5" xfId="22677" xr:uid="{00000000-0005-0000-0000-000092340000}"/>
    <cellStyle name="20% - Accent6 20 5 6" xfId="27394" xr:uid="{00000000-0005-0000-0000-000093340000}"/>
    <cellStyle name="20% - Accent6 20 5 7" xfId="32107" xr:uid="{00000000-0005-0000-0000-000094340000}"/>
    <cellStyle name="20% - Accent6 20 6" xfId="9554" xr:uid="{00000000-0005-0000-0000-000095340000}"/>
    <cellStyle name="20% - Accent6 20 6 2" xfId="16237" xr:uid="{00000000-0005-0000-0000-000096340000}"/>
    <cellStyle name="20% - Accent6 20 6 2 2" xfId="20700" xr:uid="{00000000-0005-0000-0000-000097340000}"/>
    <cellStyle name="20% - Accent6 20 6 2 3" xfId="25132" xr:uid="{00000000-0005-0000-0000-000098340000}"/>
    <cellStyle name="20% - Accent6 20 6 2 4" xfId="29849" xr:uid="{00000000-0005-0000-0000-000099340000}"/>
    <cellStyle name="20% - Accent6 20 6 2 5" xfId="34562" xr:uid="{00000000-0005-0000-0000-00009A340000}"/>
    <cellStyle name="20% - Accent6 20 6 3" xfId="18441" xr:uid="{00000000-0005-0000-0000-00009B340000}"/>
    <cellStyle name="20% - Accent6 20 6 4" xfId="22916" xr:uid="{00000000-0005-0000-0000-00009C340000}"/>
    <cellStyle name="20% - Accent6 20 6 5" xfId="27633" xr:uid="{00000000-0005-0000-0000-00009D340000}"/>
    <cellStyle name="20% - Accent6 20 6 6" xfId="32346" xr:uid="{00000000-0005-0000-0000-00009E340000}"/>
    <cellStyle name="20% - Accent6 20 7" xfId="9625" xr:uid="{00000000-0005-0000-0000-00009F340000}"/>
    <cellStyle name="20% - Accent6 20 7 2" xfId="19574" xr:uid="{00000000-0005-0000-0000-0000A0340000}"/>
    <cellStyle name="20% - Accent6 20 7 3" xfId="24006" xr:uid="{00000000-0005-0000-0000-0000A1340000}"/>
    <cellStyle name="20% - Accent6 20 7 4" xfId="28723" xr:uid="{00000000-0005-0000-0000-0000A2340000}"/>
    <cellStyle name="20% - Accent6 20 7 5" xfId="33436" xr:uid="{00000000-0005-0000-0000-0000A3340000}"/>
    <cellStyle name="20% - Accent6 20 8" xfId="9696" xr:uid="{00000000-0005-0000-0000-0000A4340000}"/>
    <cellStyle name="20% - Accent6 20 8 2" xfId="26310" xr:uid="{00000000-0005-0000-0000-0000A5340000}"/>
    <cellStyle name="20% - Accent6 20 8 3" xfId="31023" xr:uid="{00000000-0005-0000-0000-0000A6340000}"/>
    <cellStyle name="20% - Accent6 20 8 4" xfId="35736" xr:uid="{00000000-0005-0000-0000-0000A7340000}"/>
    <cellStyle name="20% - Accent6 20 9" xfId="9774" xr:uid="{00000000-0005-0000-0000-0000A8340000}"/>
    <cellStyle name="20% - Accent6 20 9 2" xfId="36003" xr:uid="{00000000-0005-0000-0000-0000A9340000}"/>
    <cellStyle name="20% - Accent6 21" xfId="9209" xr:uid="{00000000-0005-0000-0000-0000AA340000}"/>
    <cellStyle name="20% - Accent6 21 10" xfId="9859" xr:uid="{00000000-0005-0000-0000-0000AB340000}"/>
    <cellStyle name="20% - Accent6 21 10 2" xfId="36312" xr:uid="{00000000-0005-0000-0000-0000AC340000}"/>
    <cellStyle name="20% - Accent6 21 11" xfId="9930" xr:uid="{00000000-0005-0000-0000-0000AD340000}"/>
    <cellStyle name="20% - Accent6 21 12" xfId="10001" xr:uid="{00000000-0005-0000-0000-0000AE340000}"/>
    <cellStyle name="20% - Accent6 21 13" xfId="10528" xr:uid="{00000000-0005-0000-0000-0000AF340000}"/>
    <cellStyle name="20% - Accent6 21 14" xfId="10786" xr:uid="{00000000-0005-0000-0000-0000B0340000}"/>
    <cellStyle name="20% - Accent6 21 15" xfId="11040" xr:uid="{00000000-0005-0000-0000-0000B1340000}"/>
    <cellStyle name="20% - Accent6 21 16" xfId="11294" xr:uid="{00000000-0005-0000-0000-0000B2340000}"/>
    <cellStyle name="20% - Accent6 21 17" xfId="11554" xr:uid="{00000000-0005-0000-0000-0000B3340000}"/>
    <cellStyle name="20% - Accent6 21 18" xfId="11808" xr:uid="{00000000-0005-0000-0000-0000B4340000}"/>
    <cellStyle name="20% - Accent6 21 19" xfId="12086" xr:uid="{00000000-0005-0000-0000-0000B5340000}"/>
    <cellStyle name="20% - Accent6 21 2" xfId="9274" xr:uid="{00000000-0005-0000-0000-0000B6340000}"/>
    <cellStyle name="20% - Accent6 21 2 10" xfId="12498" xr:uid="{00000000-0005-0000-0000-0000B7340000}"/>
    <cellStyle name="20% - Accent6 21 2 11" xfId="12780" xr:uid="{00000000-0005-0000-0000-0000B8340000}"/>
    <cellStyle name="20% - Accent6 21 2 12" xfId="13403" xr:uid="{00000000-0005-0000-0000-0000B9340000}"/>
    <cellStyle name="20% - Accent6 21 2 13" xfId="14010" xr:uid="{00000000-0005-0000-0000-0000BA340000}"/>
    <cellStyle name="20% - Accent6 21 2 14" xfId="14616" xr:uid="{00000000-0005-0000-0000-0000BB340000}"/>
    <cellStyle name="20% - Accent6 21 2 15" xfId="15222" xr:uid="{00000000-0005-0000-0000-0000BC340000}"/>
    <cellStyle name="20% - Accent6 21 2 16" xfId="17470" xr:uid="{00000000-0005-0000-0000-0000BD340000}"/>
    <cellStyle name="20% - Accent6 21 2 17" xfId="21945" xr:uid="{00000000-0005-0000-0000-0000BE340000}"/>
    <cellStyle name="20% - Accent6 21 2 18" xfId="26662" xr:uid="{00000000-0005-0000-0000-0000BF340000}"/>
    <cellStyle name="20% - Accent6 21 2 19" xfId="31375" xr:uid="{00000000-0005-0000-0000-0000C0340000}"/>
    <cellStyle name="20% - Accent6 21 2 2" xfId="10409" xr:uid="{00000000-0005-0000-0000-0000C1340000}"/>
    <cellStyle name="20% - Accent6 21 2 2 10" xfId="31671" xr:uid="{00000000-0005-0000-0000-0000C2340000}"/>
    <cellStyle name="20% - Accent6 21 2 2 2" xfId="13118" xr:uid="{00000000-0005-0000-0000-0000C3340000}"/>
    <cellStyle name="20% - Accent6 21 2 2 2 2" xfId="16709" xr:uid="{00000000-0005-0000-0000-0000C4340000}"/>
    <cellStyle name="20% - Accent6 21 2 2 2 2 2" xfId="21171" xr:uid="{00000000-0005-0000-0000-0000C5340000}"/>
    <cellStyle name="20% - Accent6 21 2 2 2 2 3" xfId="25603" xr:uid="{00000000-0005-0000-0000-0000C6340000}"/>
    <cellStyle name="20% - Accent6 21 2 2 2 2 4" xfId="30320" xr:uid="{00000000-0005-0000-0000-0000C7340000}"/>
    <cellStyle name="20% - Accent6 21 2 2 2 2 5" xfId="35033" xr:uid="{00000000-0005-0000-0000-0000C8340000}"/>
    <cellStyle name="20% - Accent6 21 2 2 2 3" xfId="18912" xr:uid="{00000000-0005-0000-0000-0000C9340000}"/>
    <cellStyle name="20% - Accent6 21 2 2 2 4" xfId="23387" xr:uid="{00000000-0005-0000-0000-0000CA340000}"/>
    <cellStyle name="20% - Accent6 21 2 2 2 5" xfId="28104" xr:uid="{00000000-0005-0000-0000-0000CB340000}"/>
    <cellStyle name="20% - Accent6 21 2 2 2 6" xfId="32817" xr:uid="{00000000-0005-0000-0000-0000CC340000}"/>
    <cellStyle name="20% - Accent6 21 2 2 3" xfId="13700" xr:uid="{00000000-0005-0000-0000-0000CD340000}"/>
    <cellStyle name="20% - Accent6 21 2 2 3 2" xfId="20025" xr:uid="{00000000-0005-0000-0000-0000CE340000}"/>
    <cellStyle name="20% - Accent6 21 2 2 3 3" xfId="24457" xr:uid="{00000000-0005-0000-0000-0000CF340000}"/>
    <cellStyle name="20% - Accent6 21 2 2 3 4" xfId="29174" xr:uid="{00000000-0005-0000-0000-0000D0340000}"/>
    <cellStyle name="20% - Accent6 21 2 2 3 5" xfId="33887" xr:uid="{00000000-0005-0000-0000-0000D1340000}"/>
    <cellStyle name="20% - Accent6 21 2 2 4" xfId="14306" xr:uid="{00000000-0005-0000-0000-0000D2340000}"/>
    <cellStyle name="20% - Accent6 21 2 2 5" xfId="14912" xr:uid="{00000000-0005-0000-0000-0000D3340000}"/>
    <cellStyle name="20% - Accent6 21 2 2 6" xfId="15518" xr:uid="{00000000-0005-0000-0000-0000D4340000}"/>
    <cellStyle name="20% - Accent6 21 2 2 7" xfId="17766" xr:uid="{00000000-0005-0000-0000-0000D5340000}"/>
    <cellStyle name="20% - Accent6 21 2 2 8" xfId="22241" xr:uid="{00000000-0005-0000-0000-0000D6340000}"/>
    <cellStyle name="20% - Accent6 21 2 2 9" xfId="26958" xr:uid="{00000000-0005-0000-0000-0000D7340000}"/>
    <cellStyle name="20% - Accent6 21 2 3" xfId="10669" xr:uid="{00000000-0005-0000-0000-0000D8340000}"/>
    <cellStyle name="20% - Accent6 21 2 3 2" xfId="16491" xr:uid="{00000000-0005-0000-0000-0000D9340000}"/>
    <cellStyle name="20% - Accent6 21 2 3 2 2" xfId="20953" xr:uid="{00000000-0005-0000-0000-0000DA340000}"/>
    <cellStyle name="20% - Accent6 21 2 3 2 3" xfId="25385" xr:uid="{00000000-0005-0000-0000-0000DB340000}"/>
    <cellStyle name="20% - Accent6 21 2 3 2 4" xfId="30102" xr:uid="{00000000-0005-0000-0000-0000DC340000}"/>
    <cellStyle name="20% - Accent6 21 2 3 2 5" xfId="34815" xr:uid="{00000000-0005-0000-0000-0000DD340000}"/>
    <cellStyle name="20% - Accent6 21 2 3 3" xfId="18694" xr:uid="{00000000-0005-0000-0000-0000DE340000}"/>
    <cellStyle name="20% - Accent6 21 2 3 4" xfId="23169" xr:uid="{00000000-0005-0000-0000-0000DF340000}"/>
    <cellStyle name="20% - Accent6 21 2 3 5" xfId="27886" xr:uid="{00000000-0005-0000-0000-0000E0340000}"/>
    <cellStyle name="20% - Accent6 21 2 3 6" xfId="32599" xr:uid="{00000000-0005-0000-0000-0000E1340000}"/>
    <cellStyle name="20% - Accent6 21 2 4" xfId="10927" xr:uid="{00000000-0005-0000-0000-0000E2340000}"/>
    <cellStyle name="20% - Accent6 21 2 4 2" xfId="19729" xr:uid="{00000000-0005-0000-0000-0000E3340000}"/>
    <cellStyle name="20% - Accent6 21 2 4 3" xfId="24161" xr:uid="{00000000-0005-0000-0000-0000E4340000}"/>
    <cellStyle name="20% - Accent6 21 2 4 4" xfId="28878" xr:uid="{00000000-0005-0000-0000-0000E5340000}"/>
    <cellStyle name="20% - Accent6 21 2 4 5" xfId="33591" xr:uid="{00000000-0005-0000-0000-0000E6340000}"/>
    <cellStyle name="20% - Accent6 21 2 5" xfId="11181" xr:uid="{00000000-0005-0000-0000-0000E7340000}"/>
    <cellStyle name="20% - Accent6 21 2 6" xfId="11435" xr:uid="{00000000-0005-0000-0000-0000E8340000}"/>
    <cellStyle name="20% - Accent6 21 2 7" xfId="11695" xr:uid="{00000000-0005-0000-0000-0000E9340000}"/>
    <cellStyle name="20% - Accent6 21 2 8" xfId="11957" xr:uid="{00000000-0005-0000-0000-0000EA340000}"/>
    <cellStyle name="20% - Accent6 21 2 9" xfId="12227" xr:uid="{00000000-0005-0000-0000-0000EB340000}"/>
    <cellStyle name="20% - Accent6 21 20" xfId="12357" xr:uid="{00000000-0005-0000-0000-0000EC340000}"/>
    <cellStyle name="20% - Accent6 21 21" xfId="12639" xr:uid="{00000000-0005-0000-0000-0000ED340000}"/>
    <cellStyle name="20% - Accent6 21 22" xfId="13262" xr:uid="{00000000-0005-0000-0000-0000EE340000}"/>
    <cellStyle name="20% - Accent6 21 23" xfId="13869" xr:uid="{00000000-0005-0000-0000-0000EF340000}"/>
    <cellStyle name="20% - Accent6 21 24" xfId="14475" xr:uid="{00000000-0005-0000-0000-0000F0340000}"/>
    <cellStyle name="20% - Accent6 21 25" xfId="15081" xr:uid="{00000000-0005-0000-0000-0000F1340000}"/>
    <cellStyle name="20% - Accent6 21 26" xfId="17329" xr:uid="{00000000-0005-0000-0000-0000F2340000}"/>
    <cellStyle name="20% - Accent6 21 27" xfId="21804" xr:uid="{00000000-0005-0000-0000-0000F3340000}"/>
    <cellStyle name="20% - Accent6 21 28" xfId="26521" xr:uid="{00000000-0005-0000-0000-0000F4340000}"/>
    <cellStyle name="20% - Accent6 21 29" xfId="31234" xr:uid="{00000000-0005-0000-0000-0000F5340000}"/>
    <cellStyle name="20% - Accent6 21 3" xfId="9352" xr:uid="{00000000-0005-0000-0000-0000F6340000}"/>
    <cellStyle name="20% - Accent6 21 3 10" xfId="31530" xr:uid="{00000000-0005-0000-0000-0000F7340000}"/>
    <cellStyle name="20% - Accent6 21 3 2" xfId="12977" xr:uid="{00000000-0005-0000-0000-0000F8340000}"/>
    <cellStyle name="20% - Accent6 21 3 2 2" xfId="16568" xr:uid="{00000000-0005-0000-0000-0000F9340000}"/>
    <cellStyle name="20% - Accent6 21 3 2 2 2" xfId="21030" xr:uid="{00000000-0005-0000-0000-0000FA340000}"/>
    <cellStyle name="20% - Accent6 21 3 2 2 3" xfId="25462" xr:uid="{00000000-0005-0000-0000-0000FB340000}"/>
    <cellStyle name="20% - Accent6 21 3 2 2 4" xfId="30179" xr:uid="{00000000-0005-0000-0000-0000FC340000}"/>
    <cellStyle name="20% - Accent6 21 3 2 2 5" xfId="34892" xr:uid="{00000000-0005-0000-0000-0000FD340000}"/>
    <cellStyle name="20% - Accent6 21 3 2 3" xfId="18771" xr:uid="{00000000-0005-0000-0000-0000FE340000}"/>
    <cellStyle name="20% - Accent6 21 3 2 4" xfId="23246" xr:uid="{00000000-0005-0000-0000-0000FF340000}"/>
    <cellStyle name="20% - Accent6 21 3 2 5" xfId="27963" xr:uid="{00000000-0005-0000-0000-000000350000}"/>
    <cellStyle name="20% - Accent6 21 3 2 6" xfId="32676" xr:uid="{00000000-0005-0000-0000-000001350000}"/>
    <cellStyle name="20% - Accent6 21 3 3" xfId="13559" xr:uid="{00000000-0005-0000-0000-000002350000}"/>
    <cellStyle name="20% - Accent6 21 3 3 2" xfId="19884" xr:uid="{00000000-0005-0000-0000-000003350000}"/>
    <cellStyle name="20% - Accent6 21 3 3 3" xfId="24316" xr:uid="{00000000-0005-0000-0000-000004350000}"/>
    <cellStyle name="20% - Accent6 21 3 3 4" xfId="29033" xr:uid="{00000000-0005-0000-0000-000005350000}"/>
    <cellStyle name="20% - Accent6 21 3 3 5" xfId="33746" xr:uid="{00000000-0005-0000-0000-000006350000}"/>
    <cellStyle name="20% - Accent6 21 3 4" xfId="14165" xr:uid="{00000000-0005-0000-0000-000007350000}"/>
    <cellStyle name="20% - Accent6 21 3 5" xfId="14771" xr:uid="{00000000-0005-0000-0000-000008350000}"/>
    <cellStyle name="20% - Accent6 21 3 6" xfId="15377" xr:uid="{00000000-0005-0000-0000-000009350000}"/>
    <cellStyle name="20% - Accent6 21 3 7" xfId="17625" xr:uid="{00000000-0005-0000-0000-00000A350000}"/>
    <cellStyle name="20% - Accent6 21 3 8" xfId="22100" xr:uid="{00000000-0005-0000-0000-00000B350000}"/>
    <cellStyle name="20% - Accent6 21 3 9" xfId="26817" xr:uid="{00000000-0005-0000-0000-00000C350000}"/>
    <cellStyle name="20% - Accent6 21 4" xfId="9423" xr:uid="{00000000-0005-0000-0000-00000D350000}"/>
    <cellStyle name="20% - Accent6 21 4 2" xfId="16948" xr:uid="{00000000-0005-0000-0000-00000E350000}"/>
    <cellStyle name="20% - Accent6 21 4 2 2" xfId="21410" xr:uid="{00000000-0005-0000-0000-00000F350000}"/>
    <cellStyle name="20% - Accent6 21 4 2 2 2" xfId="25842" xr:uid="{00000000-0005-0000-0000-000010350000}"/>
    <cellStyle name="20% - Accent6 21 4 2 2 3" xfId="30559" xr:uid="{00000000-0005-0000-0000-000011350000}"/>
    <cellStyle name="20% - Accent6 21 4 2 2 4" xfId="35272" xr:uid="{00000000-0005-0000-0000-000012350000}"/>
    <cellStyle name="20% - Accent6 21 4 2 3" xfId="19151" xr:uid="{00000000-0005-0000-0000-000013350000}"/>
    <cellStyle name="20% - Accent6 21 4 2 4" xfId="23626" xr:uid="{00000000-0005-0000-0000-000014350000}"/>
    <cellStyle name="20% - Accent6 21 4 2 5" xfId="28343" xr:uid="{00000000-0005-0000-0000-000015350000}"/>
    <cellStyle name="20% - Accent6 21 4 2 6" xfId="33056" xr:uid="{00000000-0005-0000-0000-000016350000}"/>
    <cellStyle name="20% - Accent6 21 4 3" xfId="15757" xr:uid="{00000000-0005-0000-0000-000017350000}"/>
    <cellStyle name="20% - Accent6 21 4 3 2" xfId="20264" xr:uid="{00000000-0005-0000-0000-000018350000}"/>
    <cellStyle name="20% - Accent6 21 4 3 3" xfId="24696" xr:uid="{00000000-0005-0000-0000-000019350000}"/>
    <cellStyle name="20% - Accent6 21 4 3 4" xfId="29413" xr:uid="{00000000-0005-0000-0000-00001A350000}"/>
    <cellStyle name="20% - Accent6 21 4 3 5" xfId="34126" xr:uid="{00000000-0005-0000-0000-00001B350000}"/>
    <cellStyle name="20% - Accent6 21 4 4" xfId="18005" xr:uid="{00000000-0005-0000-0000-00001C350000}"/>
    <cellStyle name="20% - Accent6 21 4 5" xfId="22480" xr:uid="{00000000-0005-0000-0000-00001D350000}"/>
    <cellStyle name="20% - Accent6 21 4 6" xfId="27197" xr:uid="{00000000-0005-0000-0000-00001E350000}"/>
    <cellStyle name="20% - Accent6 21 4 7" xfId="31910" xr:uid="{00000000-0005-0000-0000-00001F350000}"/>
    <cellStyle name="20% - Accent6 21 5" xfId="9497" xr:uid="{00000000-0005-0000-0000-000020350000}"/>
    <cellStyle name="20% - Accent6 21 5 2" xfId="17160" xr:uid="{00000000-0005-0000-0000-000021350000}"/>
    <cellStyle name="20% - Accent6 21 5 2 2" xfId="21621" xr:uid="{00000000-0005-0000-0000-000022350000}"/>
    <cellStyle name="20% - Accent6 21 5 2 2 2" xfId="26053" xr:uid="{00000000-0005-0000-0000-000023350000}"/>
    <cellStyle name="20% - Accent6 21 5 2 2 3" xfId="30770" xr:uid="{00000000-0005-0000-0000-000024350000}"/>
    <cellStyle name="20% - Accent6 21 5 2 2 4" xfId="35483" xr:uid="{00000000-0005-0000-0000-000025350000}"/>
    <cellStyle name="20% - Accent6 21 5 2 3" xfId="19362" xr:uid="{00000000-0005-0000-0000-000026350000}"/>
    <cellStyle name="20% - Accent6 21 5 2 4" xfId="23837" xr:uid="{00000000-0005-0000-0000-000027350000}"/>
    <cellStyle name="20% - Accent6 21 5 2 5" xfId="28554" xr:uid="{00000000-0005-0000-0000-000028350000}"/>
    <cellStyle name="20% - Accent6 21 5 2 6" xfId="33267" xr:uid="{00000000-0005-0000-0000-000029350000}"/>
    <cellStyle name="20% - Accent6 21 5 3" xfId="15970" xr:uid="{00000000-0005-0000-0000-00002A350000}"/>
    <cellStyle name="20% - Accent6 21 5 3 2" xfId="20475" xr:uid="{00000000-0005-0000-0000-00002B350000}"/>
    <cellStyle name="20% - Accent6 21 5 3 3" xfId="24907" xr:uid="{00000000-0005-0000-0000-00002C350000}"/>
    <cellStyle name="20% - Accent6 21 5 3 4" xfId="29624" xr:uid="{00000000-0005-0000-0000-00002D350000}"/>
    <cellStyle name="20% - Accent6 21 5 3 5" xfId="34337" xr:uid="{00000000-0005-0000-0000-00002E350000}"/>
    <cellStyle name="20% - Accent6 21 5 4" xfId="18216" xr:uid="{00000000-0005-0000-0000-00002F350000}"/>
    <cellStyle name="20% - Accent6 21 5 5" xfId="22691" xr:uid="{00000000-0005-0000-0000-000030350000}"/>
    <cellStyle name="20% - Accent6 21 5 6" xfId="27408" xr:uid="{00000000-0005-0000-0000-000031350000}"/>
    <cellStyle name="20% - Accent6 21 5 7" xfId="32121" xr:uid="{00000000-0005-0000-0000-000032350000}"/>
    <cellStyle name="20% - Accent6 21 6" xfId="9568" xr:uid="{00000000-0005-0000-0000-000033350000}"/>
    <cellStyle name="20% - Accent6 21 6 2" xfId="16251" xr:uid="{00000000-0005-0000-0000-000034350000}"/>
    <cellStyle name="20% - Accent6 21 6 2 2" xfId="20714" xr:uid="{00000000-0005-0000-0000-000035350000}"/>
    <cellStyle name="20% - Accent6 21 6 2 3" xfId="25146" xr:uid="{00000000-0005-0000-0000-000036350000}"/>
    <cellStyle name="20% - Accent6 21 6 2 4" xfId="29863" xr:uid="{00000000-0005-0000-0000-000037350000}"/>
    <cellStyle name="20% - Accent6 21 6 2 5" xfId="34576" xr:uid="{00000000-0005-0000-0000-000038350000}"/>
    <cellStyle name="20% - Accent6 21 6 3" xfId="18455" xr:uid="{00000000-0005-0000-0000-000039350000}"/>
    <cellStyle name="20% - Accent6 21 6 4" xfId="22930" xr:uid="{00000000-0005-0000-0000-00003A350000}"/>
    <cellStyle name="20% - Accent6 21 6 5" xfId="27647" xr:uid="{00000000-0005-0000-0000-00003B350000}"/>
    <cellStyle name="20% - Accent6 21 6 6" xfId="32360" xr:uid="{00000000-0005-0000-0000-00003C350000}"/>
    <cellStyle name="20% - Accent6 21 7" xfId="9639" xr:uid="{00000000-0005-0000-0000-00003D350000}"/>
    <cellStyle name="20% - Accent6 21 7 2" xfId="19588" xr:uid="{00000000-0005-0000-0000-00003E350000}"/>
    <cellStyle name="20% - Accent6 21 7 3" xfId="24020" xr:uid="{00000000-0005-0000-0000-00003F350000}"/>
    <cellStyle name="20% - Accent6 21 7 4" xfId="28737" xr:uid="{00000000-0005-0000-0000-000040350000}"/>
    <cellStyle name="20% - Accent6 21 7 5" xfId="33450" xr:uid="{00000000-0005-0000-0000-000041350000}"/>
    <cellStyle name="20% - Accent6 21 8" xfId="9710" xr:uid="{00000000-0005-0000-0000-000042350000}"/>
    <cellStyle name="20% - Accent6 21 8 2" xfId="26324" xr:uid="{00000000-0005-0000-0000-000043350000}"/>
    <cellStyle name="20% - Accent6 21 8 3" xfId="31037" xr:uid="{00000000-0005-0000-0000-000044350000}"/>
    <cellStyle name="20% - Accent6 21 8 4" xfId="35750" xr:uid="{00000000-0005-0000-0000-000045350000}"/>
    <cellStyle name="20% - Accent6 21 9" xfId="9788" xr:uid="{00000000-0005-0000-0000-000046350000}"/>
    <cellStyle name="20% - Accent6 21 9 2" xfId="36017" xr:uid="{00000000-0005-0000-0000-000047350000}"/>
    <cellStyle name="20% - Accent6 22" xfId="9296" xr:uid="{00000000-0005-0000-0000-000048350000}"/>
    <cellStyle name="20% - Accent6 22 10" xfId="9945" xr:uid="{00000000-0005-0000-0000-000049350000}"/>
    <cellStyle name="20% - Accent6 22 10 2" xfId="36327" xr:uid="{00000000-0005-0000-0000-00004A350000}"/>
    <cellStyle name="20% - Accent6 22 11" xfId="10016" xr:uid="{00000000-0005-0000-0000-00004B350000}"/>
    <cellStyle name="20% - Accent6 22 12" xfId="10543" xr:uid="{00000000-0005-0000-0000-00004C350000}"/>
    <cellStyle name="20% - Accent6 22 13" xfId="10801" xr:uid="{00000000-0005-0000-0000-00004D350000}"/>
    <cellStyle name="20% - Accent6 22 14" xfId="11055" xr:uid="{00000000-0005-0000-0000-00004E350000}"/>
    <cellStyle name="20% - Accent6 22 15" xfId="11309" xr:uid="{00000000-0005-0000-0000-00004F350000}"/>
    <cellStyle name="20% - Accent6 22 16" xfId="11569" xr:uid="{00000000-0005-0000-0000-000050350000}"/>
    <cellStyle name="20% - Accent6 22 17" xfId="11823" xr:uid="{00000000-0005-0000-0000-000051350000}"/>
    <cellStyle name="20% - Accent6 22 18" xfId="12101" xr:uid="{00000000-0005-0000-0000-000052350000}"/>
    <cellStyle name="20% - Accent6 22 19" xfId="12372" xr:uid="{00000000-0005-0000-0000-000053350000}"/>
    <cellStyle name="20% - Accent6 22 2" xfId="9367" xr:uid="{00000000-0005-0000-0000-000054350000}"/>
    <cellStyle name="20% - Accent6 22 2 10" xfId="12513" xr:uid="{00000000-0005-0000-0000-000055350000}"/>
    <cellStyle name="20% - Accent6 22 2 11" xfId="12795" xr:uid="{00000000-0005-0000-0000-000056350000}"/>
    <cellStyle name="20% - Accent6 22 2 12" xfId="13418" xr:uid="{00000000-0005-0000-0000-000057350000}"/>
    <cellStyle name="20% - Accent6 22 2 13" xfId="14025" xr:uid="{00000000-0005-0000-0000-000058350000}"/>
    <cellStyle name="20% - Accent6 22 2 14" xfId="14631" xr:uid="{00000000-0005-0000-0000-000059350000}"/>
    <cellStyle name="20% - Accent6 22 2 15" xfId="15237" xr:uid="{00000000-0005-0000-0000-00005A350000}"/>
    <cellStyle name="20% - Accent6 22 2 16" xfId="17485" xr:uid="{00000000-0005-0000-0000-00005B350000}"/>
    <cellStyle name="20% - Accent6 22 2 17" xfId="21960" xr:uid="{00000000-0005-0000-0000-00005C350000}"/>
    <cellStyle name="20% - Accent6 22 2 18" xfId="26677" xr:uid="{00000000-0005-0000-0000-00005D350000}"/>
    <cellStyle name="20% - Accent6 22 2 19" xfId="31390" xr:uid="{00000000-0005-0000-0000-00005E350000}"/>
    <cellStyle name="20% - Accent6 22 2 2" xfId="10424" xr:uid="{00000000-0005-0000-0000-00005F350000}"/>
    <cellStyle name="20% - Accent6 22 2 2 10" xfId="31686" xr:uid="{00000000-0005-0000-0000-000060350000}"/>
    <cellStyle name="20% - Accent6 22 2 2 2" xfId="13133" xr:uid="{00000000-0005-0000-0000-000061350000}"/>
    <cellStyle name="20% - Accent6 22 2 2 2 2" xfId="16724" xr:uid="{00000000-0005-0000-0000-000062350000}"/>
    <cellStyle name="20% - Accent6 22 2 2 2 2 2" xfId="21186" xr:uid="{00000000-0005-0000-0000-000063350000}"/>
    <cellStyle name="20% - Accent6 22 2 2 2 2 3" xfId="25618" xr:uid="{00000000-0005-0000-0000-000064350000}"/>
    <cellStyle name="20% - Accent6 22 2 2 2 2 4" xfId="30335" xr:uid="{00000000-0005-0000-0000-000065350000}"/>
    <cellStyle name="20% - Accent6 22 2 2 2 2 5" xfId="35048" xr:uid="{00000000-0005-0000-0000-000066350000}"/>
    <cellStyle name="20% - Accent6 22 2 2 2 3" xfId="18927" xr:uid="{00000000-0005-0000-0000-000067350000}"/>
    <cellStyle name="20% - Accent6 22 2 2 2 4" xfId="23402" xr:uid="{00000000-0005-0000-0000-000068350000}"/>
    <cellStyle name="20% - Accent6 22 2 2 2 5" xfId="28119" xr:uid="{00000000-0005-0000-0000-000069350000}"/>
    <cellStyle name="20% - Accent6 22 2 2 2 6" xfId="32832" xr:uid="{00000000-0005-0000-0000-00006A350000}"/>
    <cellStyle name="20% - Accent6 22 2 2 3" xfId="13715" xr:uid="{00000000-0005-0000-0000-00006B350000}"/>
    <cellStyle name="20% - Accent6 22 2 2 3 2" xfId="20040" xr:uid="{00000000-0005-0000-0000-00006C350000}"/>
    <cellStyle name="20% - Accent6 22 2 2 3 3" xfId="24472" xr:uid="{00000000-0005-0000-0000-00006D350000}"/>
    <cellStyle name="20% - Accent6 22 2 2 3 4" xfId="29189" xr:uid="{00000000-0005-0000-0000-00006E350000}"/>
    <cellStyle name="20% - Accent6 22 2 2 3 5" xfId="33902" xr:uid="{00000000-0005-0000-0000-00006F350000}"/>
    <cellStyle name="20% - Accent6 22 2 2 4" xfId="14321" xr:uid="{00000000-0005-0000-0000-000070350000}"/>
    <cellStyle name="20% - Accent6 22 2 2 5" xfId="14927" xr:uid="{00000000-0005-0000-0000-000071350000}"/>
    <cellStyle name="20% - Accent6 22 2 2 6" xfId="15533" xr:uid="{00000000-0005-0000-0000-000072350000}"/>
    <cellStyle name="20% - Accent6 22 2 2 7" xfId="17781" xr:uid="{00000000-0005-0000-0000-000073350000}"/>
    <cellStyle name="20% - Accent6 22 2 2 8" xfId="22256" xr:uid="{00000000-0005-0000-0000-000074350000}"/>
    <cellStyle name="20% - Accent6 22 2 2 9" xfId="26973" xr:uid="{00000000-0005-0000-0000-000075350000}"/>
    <cellStyle name="20% - Accent6 22 2 3" xfId="10684" xr:uid="{00000000-0005-0000-0000-000076350000}"/>
    <cellStyle name="20% - Accent6 22 2 3 2" xfId="16506" xr:uid="{00000000-0005-0000-0000-000077350000}"/>
    <cellStyle name="20% - Accent6 22 2 3 2 2" xfId="20968" xr:uid="{00000000-0005-0000-0000-000078350000}"/>
    <cellStyle name="20% - Accent6 22 2 3 2 3" xfId="25400" xr:uid="{00000000-0005-0000-0000-000079350000}"/>
    <cellStyle name="20% - Accent6 22 2 3 2 4" xfId="30117" xr:uid="{00000000-0005-0000-0000-00007A350000}"/>
    <cellStyle name="20% - Accent6 22 2 3 2 5" xfId="34830" xr:uid="{00000000-0005-0000-0000-00007B350000}"/>
    <cellStyle name="20% - Accent6 22 2 3 3" xfId="18709" xr:uid="{00000000-0005-0000-0000-00007C350000}"/>
    <cellStyle name="20% - Accent6 22 2 3 4" xfId="23184" xr:uid="{00000000-0005-0000-0000-00007D350000}"/>
    <cellStyle name="20% - Accent6 22 2 3 5" xfId="27901" xr:uid="{00000000-0005-0000-0000-00007E350000}"/>
    <cellStyle name="20% - Accent6 22 2 3 6" xfId="32614" xr:uid="{00000000-0005-0000-0000-00007F350000}"/>
    <cellStyle name="20% - Accent6 22 2 4" xfId="10942" xr:uid="{00000000-0005-0000-0000-000080350000}"/>
    <cellStyle name="20% - Accent6 22 2 4 2" xfId="19744" xr:uid="{00000000-0005-0000-0000-000081350000}"/>
    <cellStyle name="20% - Accent6 22 2 4 3" xfId="24176" xr:uid="{00000000-0005-0000-0000-000082350000}"/>
    <cellStyle name="20% - Accent6 22 2 4 4" xfId="28893" xr:uid="{00000000-0005-0000-0000-000083350000}"/>
    <cellStyle name="20% - Accent6 22 2 4 5" xfId="33606" xr:uid="{00000000-0005-0000-0000-000084350000}"/>
    <cellStyle name="20% - Accent6 22 2 5" xfId="11196" xr:uid="{00000000-0005-0000-0000-000085350000}"/>
    <cellStyle name="20% - Accent6 22 2 6" xfId="11450" xr:uid="{00000000-0005-0000-0000-000086350000}"/>
    <cellStyle name="20% - Accent6 22 2 7" xfId="11710" xr:uid="{00000000-0005-0000-0000-000087350000}"/>
    <cellStyle name="20% - Accent6 22 2 8" xfId="11972" xr:uid="{00000000-0005-0000-0000-000088350000}"/>
    <cellStyle name="20% - Accent6 22 2 9" xfId="12242" xr:uid="{00000000-0005-0000-0000-000089350000}"/>
    <cellStyle name="20% - Accent6 22 20" xfId="12654" xr:uid="{00000000-0005-0000-0000-00008A350000}"/>
    <cellStyle name="20% - Accent6 22 21" xfId="13277" xr:uid="{00000000-0005-0000-0000-00008B350000}"/>
    <cellStyle name="20% - Accent6 22 22" xfId="13884" xr:uid="{00000000-0005-0000-0000-00008C350000}"/>
    <cellStyle name="20% - Accent6 22 23" xfId="14490" xr:uid="{00000000-0005-0000-0000-00008D350000}"/>
    <cellStyle name="20% - Accent6 22 24" xfId="15096" xr:uid="{00000000-0005-0000-0000-00008E350000}"/>
    <cellStyle name="20% - Accent6 22 25" xfId="17344" xr:uid="{00000000-0005-0000-0000-00008F350000}"/>
    <cellStyle name="20% - Accent6 22 26" xfId="21819" xr:uid="{00000000-0005-0000-0000-000090350000}"/>
    <cellStyle name="20% - Accent6 22 27" xfId="26536" xr:uid="{00000000-0005-0000-0000-000091350000}"/>
    <cellStyle name="20% - Accent6 22 28" xfId="31249" xr:uid="{00000000-0005-0000-0000-000092350000}"/>
    <cellStyle name="20% - Accent6 22 3" xfId="9441" xr:uid="{00000000-0005-0000-0000-000093350000}"/>
    <cellStyle name="20% - Accent6 22 3 10" xfId="31545" xr:uid="{00000000-0005-0000-0000-000094350000}"/>
    <cellStyle name="20% - Accent6 22 3 2" xfId="12992" xr:uid="{00000000-0005-0000-0000-000095350000}"/>
    <cellStyle name="20% - Accent6 22 3 2 2" xfId="16583" xr:uid="{00000000-0005-0000-0000-000096350000}"/>
    <cellStyle name="20% - Accent6 22 3 2 2 2" xfId="21045" xr:uid="{00000000-0005-0000-0000-000097350000}"/>
    <cellStyle name="20% - Accent6 22 3 2 2 3" xfId="25477" xr:uid="{00000000-0005-0000-0000-000098350000}"/>
    <cellStyle name="20% - Accent6 22 3 2 2 4" xfId="30194" xr:uid="{00000000-0005-0000-0000-000099350000}"/>
    <cellStyle name="20% - Accent6 22 3 2 2 5" xfId="34907" xr:uid="{00000000-0005-0000-0000-00009A350000}"/>
    <cellStyle name="20% - Accent6 22 3 2 3" xfId="18786" xr:uid="{00000000-0005-0000-0000-00009B350000}"/>
    <cellStyle name="20% - Accent6 22 3 2 4" xfId="23261" xr:uid="{00000000-0005-0000-0000-00009C350000}"/>
    <cellStyle name="20% - Accent6 22 3 2 5" xfId="27978" xr:uid="{00000000-0005-0000-0000-00009D350000}"/>
    <cellStyle name="20% - Accent6 22 3 2 6" xfId="32691" xr:uid="{00000000-0005-0000-0000-00009E350000}"/>
    <cellStyle name="20% - Accent6 22 3 3" xfId="13574" xr:uid="{00000000-0005-0000-0000-00009F350000}"/>
    <cellStyle name="20% - Accent6 22 3 3 2" xfId="19899" xr:uid="{00000000-0005-0000-0000-0000A0350000}"/>
    <cellStyle name="20% - Accent6 22 3 3 3" xfId="24331" xr:uid="{00000000-0005-0000-0000-0000A1350000}"/>
    <cellStyle name="20% - Accent6 22 3 3 4" xfId="29048" xr:uid="{00000000-0005-0000-0000-0000A2350000}"/>
    <cellStyle name="20% - Accent6 22 3 3 5" xfId="33761" xr:uid="{00000000-0005-0000-0000-0000A3350000}"/>
    <cellStyle name="20% - Accent6 22 3 4" xfId="14180" xr:uid="{00000000-0005-0000-0000-0000A4350000}"/>
    <cellStyle name="20% - Accent6 22 3 5" xfId="14786" xr:uid="{00000000-0005-0000-0000-0000A5350000}"/>
    <cellStyle name="20% - Accent6 22 3 6" xfId="15392" xr:uid="{00000000-0005-0000-0000-0000A6350000}"/>
    <cellStyle name="20% - Accent6 22 3 7" xfId="17640" xr:uid="{00000000-0005-0000-0000-0000A7350000}"/>
    <cellStyle name="20% - Accent6 22 3 8" xfId="22115" xr:uid="{00000000-0005-0000-0000-0000A8350000}"/>
    <cellStyle name="20% - Accent6 22 3 9" xfId="26832" xr:uid="{00000000-0005-0000-0000-0000A9350000}"/>
    <cellStyle name="20% - Accent6 22 4" xfId="9512" xr:uid="{00000000-0005-0000-0000-0000AA350000}"/>
    <cellStyle name="20% - Accent6 22 4 2" xfId="16963" xr:uid="{00000000-0005-0000-0000-0000AB350000}"/>
    <cellStyle name="20% - Accent6 22 4 2 2" xfId="21425" xr:uid="{00000000-0005-0000-0000-0000AC350000}"/>
    <cellStyle name="20% - Accent6 22 4 2 2 2" xfId="25857" xr:uid="{00000000-0005-0000-0000-0000AD350000}"/>
    <cellStyle name="20% - Accent6 22 4 2 2 3" xfId="30574" xr:uid="{00000000-0005-0000-0000-0000AE350000}"/>
    <cellStyle name="20% - Accent6 22 4 2 2 4" xfId="35287" xr:uid="{00000000-0005-0000-0000-0000AF350000}"/>
    <cellStyle name="20% - Accent6 22 4 2 3" xfId="19166" xr:uid="{00000000-0005-0000-0000-0000B0350000}"/>
    <cellStyle name="20% - Accent6 22 4 2 4" xfId="23641" xr:uid="{00000000-0005-0000-0000-0000B1350000}"/>
    <cellStyle name="20% - Accent6 22 4 2 5" xfId="28358" xr:uid="{00000000-0005-0000-0000-0000B2350000}"/>
    <cellStyle name="20% - Accent6 22 4 2 6" xfId="33071" xr:uid="{00000000-0005-0000-0000-0000B3350000}"/>
    <cellStyle name="20% - Accent6 22 4 3" xfId="15772" xr:uid="{00000000-0005-0000-0000-0000B4350000}"/>
    <cellStyle name="20% - Accent6 22 4 3 2" xfId="20279" xr:uid="{00000000-0005-0000-0000-0000B5350000}"/>
    <cellStyle name="20% - Accent6 22 4 3 3" xfId="24711" xr:uid="{00000000-0005-0000-0000-0000B6350000}"/>
    <cellStyle name="20% - Accent6 22 4 3 4" xfId="29428" xr:uid="{00000000-0005-0000-0000-0000B7350000}"/>
    <cellStyle name="20% - Accent6 22 4 3 5" xfId="34141" xr:uid="{00000000-0005-0000-0000-0000B8350000}"/>
    <cellStyle name="20% - Accent6 22 4 4" xfId="18020" xr:uid="{00000000-0005-0000-0000-0000B9350000}"/>
    <cellStyle name="20% - Accent6 22 4 5" xfId="22495" xr:uid="{00000000-0005-0000-0000-0000BA350000}"/>
    <cellStyle name="20% - Accent6 22 4 6" xfId="27212" xr:uid="{00000000-0005-0000-0000-0000BB350000}"/>
    <cellStyle name="20% - Accent6 22 4 7" xfId="31925" xr:uid="{00000000-0005-0000-0000-0000BC350000}"/>
    <cellStyle name="20% - Accent6 22 5" xfId="9583" xr:uid="{00000000-0005-0000-0000-0000BD350000}"/>
    <cellStyle name="20% - Accent6 22 5 2" xfId="17175" xr:uid="{00000000-0005-0000-0000-0000BE350000}"/>
    <cellStyle name="20% - Accent6 22 5 2 2" xfId="21636" xr:uid="{00000000-0005-0000-0000-0000BF350000}"/>
    <cellStyle name="20% - Accent6 22 5 2 2 2" xfId="26068" xr:uid="{00000000-0005-0000-0000-0000C0350000}"/>
    <cellStyle name="20% - Accent6 22 5 2 2 3" xfId="30785" xr:uid="{00000000-0005-0000-0000-0000C1350000}"/>
    <cellStyle name="20% - Accent6 22 5 2 2 4" xfId="35498" xr:uid="{00000000-0005-0000-0000-0000C2350000}"/>
    <cellStyle name="20% - Accent6 22 5 2 3" xfId="19377" xr:uid="{00000000-0005-0000-0000-0000C3350000}"/>
    <cellStyle name="20% - Accent6 22 5 2 4" xfId="23852" xr:uid="{00000000-0005-0000-0000-0000C4350000}"/>
    <cellStyle name="20% - Accent6 22 5 2 5" xfId="28569" xr:uid="{00000000-0005-0000-0000-0000C5350000}"/>
    <cellStyle name="20% - Accent6 22 5 2 6" xfId="33282" xr:uid="{00000000-0005-0000-0000-0000C6350000}"/>
    <cellStyle name="20% - Accent6 22 5 3" xfId="15985" xr:uid="{00000000-0005-0000-0000-0000C7350000}"/>
    <cellStyle name="20% - Accent6 22 5 3 2" xfId="20490" xr:uid="{00000000-0005-0000-0000-0000C8350000}"/>
    <cellStyle name="20% - Accent6 22 5 3 3" xfId="24922" xr:uid="{00000000-0005-0000-0000-0000C9350000}"/>
    <cellStyle name="20% - Accent6 22 5 3 4" xfId="29639" xr:uid="{00000000-0005-0000-0000-0000CA350000}"/>
    <cellStyle name="20% - Accent6 22 5 3 5" xfId="34352" xr:uid="{00000000-0005-0000-0000-0000CB350000}"/>
    <cellStyle name="20% - Accent6 22 5 4" xfId="18231" xr:uid="{00000000-0005-0000-0000-0000CC350000}"/>
    <cellStyle name="20% - Accent6 22 5 5" xfId="22706" xr:uid="{00000000-0005-0000-0000-0000CD350000}"/>
    <cellStyle name="20% - Accent6 22 5 6" xfId="27423" xr:uid="{00000000-0005-0000-0000-0000CE350000}"/>
    <cellStyle name="20% - Accent6 22 5 7" xfId="32136" xr:uid="{00000000-0005-0000-0000-0000CF350000}"/>
    <cellStyle name="20% - Accent6 22 6" xfId="9654" xr:uid="{00000000-0005-0000-0000-0000D0350000}"/>
    <cellStyle name="20% - Accent6 22 6 2" xfId="16266" xr:uid="{00000000-0005-0000-0000-0000D1350000}"/>
    <cellStyle name="20% - Accent6 22 6 2 2" xfId="20729" xr:uid="{00000000-0005-0000-0000-0000D2350000}"/>
    <cellStyle name="20% - Accent6 22 6 2 3" xfId="25161" xr:uid="{00000000-0005-0000-0000-0000D3350000}"/>
    <cellStyle name="20% - Accent6 22 6 2 4" xfId="29878" xr:uid="{00000000-0005-0000-0000-0000D4350000}"/>
    <cellStyle name="20% - Accent6 22 6 2 5" xfId="34591" xr:uid="{00000000-0005-0000-0000-0000D5350000}"/>
    <cellStyle name="20% - Accent6 22 6 3" xfId="18470" xr:uid="{00000000-0005-0000-0000-0000D6350000}"/>
    <cellStyle name="20% - Accent6 22 6 4" xfId="22945" xr:uid="{00000000-0005-0000-0000-0000D7350000}"/>
    <cellStyle name="20% - Accent6 22 6 5" xfId="27662" xr:uid="{00000000-0005-0000-0000-0000D8350000}"/>
    <cellStyle name="20% - Accent6 22 6 6" xfId="32375" xr:uid="{00000000-0005-0000-0000-0000D9350000}"/>
    <cellStyle name="20% - Accent6 22 7" xfId="9725" xr:uid="{00000000-0005-0000-0000-0000DA350000}"/>
    <cellStyle name="20% - Accent6 22 7 2" xfId="19603" xr:uid="{00000000-0005-0000-0000-0000DB350000}"/>
    <cellStyle name="20% - Accent6 22 7 3" xfId="24035" xr:uid="{00000000-0005-0000-0000-0000DC350000}"/>
    <cellStyle name="20% - Accent6 22 7 4" xfId="28752" xr:uid="{00000000-0005-0000-0000-0000DD350000}"/>
    <cellStyle name="20% - Accent6 22 7 5" xfId="33465" xr:uid="{00000000-0005-0000-0000-0000DE350000}"/>
    <cellStyle name="20% - Accent6 22 8" xfId="9803" xr:uid="{00000000-0005-0000-0000-0000DF350000}"/>
    <cellStyle name="20% - Accent6 22 8 2" xfId="26339" xr:uid="{00000000-0005-0000-0000-0000E0350000}"/>
    <cellStyle name="20% - Accent6 22 8 3" xfId="31052" xr:uid="{00000000-0005-0000-0000-0000E1350000}"/>
    <cellStyle name="20% - Accent6 22 8 4" xfId="35765" xr:uid="{00000000-0005-0000-0000-0000E2350000}"/>
    <cellStyle name="20% - Accent6 22 9" xfId="9874" xr:uid="{00000000-0005-0000-0000-0000E3350000}"/>
    <cellStyle name="20% - Accent6 22 9 2" xfId="36032" xr:uid="{00000000-0005-0000-0000-0000E4350000}"/>
    <cellStyle name="20% - Accent6 23" xfId="10106" xr:uid="{00000000-0005-0000-0000-0000E5350000}"/>
    <cellStyle name="20% - Accent6 24" xfId="10438" xr:uid="{00000000-0005-0000-0000-0000E6350000}"/>
    <cellStyle name="20% - Accent6 24 10" xfId="12809" xr:uid="{00000000-0005-0000-0000-0000E7350000}"/>
    <cellStyle name="20% - Accent6 24 11" xfId="13432" xr:uid="{00000000-0005-0000-0000-0000E8350000}"/>
    <cellStyle name="20% - Accent6 24 12" xfId="14039" xr:uid="{00000000-0005-0000-0000-0000E9350000}"/>
    <cellStyle name="20% - Accent6 24 13" xfId="14645" xr:uid="{00000000-0005-0000-0000-0000EA350000}"/>
    <cellStyle name="20% - Accent6 24 14" xfId="15251" xr:uid="{00000000-0005-0000-0000-0000EB350000}"/>
    <cellStyle name="20% - Accent6 24 15" xfId="17499" xr:uid="{00000000-0005-0000-0000-0000EC350000}"/>
    <cellStyle name="20% - Accent6 24 16" xfId="21974" xr:uid="{00000000-0005-0000-0000-0000ED350000}"/>
    <cellStyle name="20% - Accent6 24 17" xfId="26691" xr:uid="{00000000-0005-0000-0000-0000EE350000}"/>
    <cellStyle name="20% - Accent6 24 18" xfId="31404" xr:uid="{00000000-0005-0000-0000-0000EF350000}"/>
    <cellStyle name="20% - Accent6 24 2" xfId="10698" xr:uid="{00000000-0005-0000-0000-0000F0350000}"/>
    <cellStyle name="20% - Accent6 24 2 10" xfId="31700" xr:uid="{00000000-0005-0000-0000-0000F1350000}"/>
    <cellStyle name="20% - Accent6 24 2 2" xfId="13147" xr:uid="{00000000-0005-0000-0000-0000F2350000}"/>
    <cellStyle name="20% - Accent6 24 2 2 2" xfId="16738" xr:uid="{00000000-0005-0000-0000-0000F3350000}"/>
    <cellStyle name="20% - Accent6 24 2 2 2 2" xfId="21200" xr:uid="{00000000-0005-0000-0000-0000F4350000}"/>
    <cellStyle name="20% - Accent6 24 2 2 2 3" xfId="25632" xr:uid="{00000000-0005-0000-0000-0000F5350000}"/>
    <cellStyle name="20% - Accent6 24 2 2 2 4" xfId="30349" xr:uid="{00000000-0005-0000-0000-0000F6350000}"/>
    <cellStyle name="20% - Accent6 24 2 2 2 5" xfId="35062" xr:uid="{00000000-0005-0000-0000-0000F7350000}"/>
    <cellStyle name="20% - Accent6 24 2 2 3" xfId="18941" xr:uid="{00000000-0005-0000-0000-0000F8350000}"/>
    <cellStyle name="20% - Accent6 24 2 2 4" xfId="23416" xr:uid="{00000000-0005-0000-0000-0000F9350000}"/>
    <cellStyle name="20% - Accent6 24 2 2 5" xfId="28133" xr:uid="{00000000-0005-0000-0000-0000FA350000}"/>
    <cellStyle name="20% - Accent6 24 2 2 6" xfId="32846" xr:uid="{00000000-0005-0000-0000-0000FB350000}"/>
    <cellStyle name="20% - Accent6 24 2 3" xfId="13729" xr:uid="{00000000-0005-0000-0000-0000FC350000}"/>
    <cellStyle name="20% - Accent6 24 2 3 2" xfId="20054" xr:uid="{00000000-0005-0000-0000-0000FD350000}"/>
    <cellStyle name="20% - Accent6 24 2 3 3" xfId="24486" xr:uid="{00000000-0005-0000-0000-0000FE350000}"/>
    <cellStyle name="20% - Accent6 24 2 3 4" xfId="29203" xr:uid="{00000000-0005-0000-0000-0000FF350000}"/>
    <cellStyle name="20% - Accent6 24 2 3 5" xfId="33916" xr:uid="{00000000-0005-0000-0000-000000360000}"/>
    <cellStyle name="20% - Accent6 24 2 4" xfId="14335" xr:uid="{00000000-0005-0000-0000-000001360000}"/>
    <cellStyle name="20% - Accent6 24 2 5" xfId="14941" xr:uid="{00000000-0005-0000-0000-000002360000}"/>
    <cellStyle name="20% - Accent6 24 2 6" xfId="15547" xr:uid="{00000000-0005-0000-0000-000003360000}"/>
    <cellStyle name="20% - Accent6 24 2 7" xfId="17795" xr:uid="{00000000-0005-0000-0000-000004360000}"/>
    <cellStyle name="20% - Accent6 24 2 8" xfId="22270" xr:uid="{00000000-0005-0000-0000-000005360000}"/>
    <cellStyle name="20% - Accent6 24 2 9" xfId="26987" xr:uid="{00000000-0005-0000-0000-000006360000}"/>
    <cellStyle name="20% - Accent6 24 3" xfId="10956" xr:uid="{00000000-0005-0000-0000-000007360000}"/>
    <cellStyle name="20% - Accent6 24 3 2" xfId="16977" xr:uid="{00000000-0005-0000-0000-000008360000}"/>
    <cellStyle name="20% - Accent6 24 3 2 2" xfId="21439" xr:uid="{00000000-0005-0000-0000-000009360000}"/>
    <cellStyle name="20% - Accent6 24 3 2 2 2" xfId="25871" xr:uid="{00000000-0005-0000-0000-00000A360000}"/>
    <cellStyle name="20% - Accent6 24 3 2 2 3" xfId="30588" xr:uid="{00000000-0005-0000-0000-00000B360000}"/>
    <cellStyle name="20% - Accent6 24 3 2 2 4" xfId="35301" xr:uid="{00000000-0005-0000-0000-00000C360000}"/>
    <cellStyle name="20% - Accent6 24 3 2 3" xfId="19180" xr:uid="{00000000-0005-0000-0000-00000D360000}"/>
    <cellStyle name="20% - Accent6 24 3 2 4" xfId="23655" xr:uid="{00000000-0005-0000-0000-00000E360000}"/>
    <cellStyle name="20% - Accent6 24 3 2 5" xfId="28372" xr:uid="{00000000-0005-0000-0000-00000F360000}"/>
    <cellStyle name="20% - Accent6 24 3 2 6" xfId="33085" xr:uid="{00000000-0005-0000-0000-000010360000}"/>
    <cellStyle name="20% - Accent6 24 3 3" xfId="15786" xr:uid="{00000000-0005-0000-0000-000011360000}"/>
    <cellStyle name="20% - Accent6 24 3 3 2" xfId="20293" xr:uid="{00000000-0005-0000-0000-000012360000}"/>
    <cellStyle name="20% - Accent6 24 3 3 3" xfId="24725" xr:uid="{00000000-0005-0000-0000-000013360000}"/>
    <cellStyle name="20% - Accent6 24 3 3 4" xfId="29442" xr:uid="{00000000-0005-0000-0000-000014360000}"/>
    <cellStyle name="20% - Accent6 24 3 3 5" xfId="34155" xr:uid="{00000000-0005-0000-0000-000015360000}"/>
    <cellStyle name="20% - Accent6 24 3 4" xfId="18034" xr:uid="{00000000-0005-0000-0000-000016360000}"/>
    <cellStyle name="20% - Accent6 24 3 5" xfId="22509" xr:uid="{00000000-0005-0000-0000-000017360000}"/>
    <cellStyle name="20% - Accent6 24 3 6" xfId="27226" xr:uid="{00000000-0005-0000-0000-000018360000}"/>
    <cellStyle name="20% - Accent6 24 3 7" xfId="31939" xr:uid="{00000000-0005-0000-0000-000019360000}"/>
    <cellStyle name="20% - Accent6 24 4" xfId="11210" xr:uid="{00000000-0005-0000-0000-00001A360000}"/>
    <cellStyle name="20% - Accent6 24 4 2" xfId="17189" xr:uid="{00000000-0005-0000-0000-00001B360000}"/>
    <cellStyle name="20% - Accent6 24 4 2 2" xfId="21650" xr:uid="{00000000-0005-0000-0000-00001C360000}"/>
    <cellStyle name="20% - Accent6 24 4 2 2 2" xfId="26082" xr:uid="{00000000-0005-0000-0000-00001D360000}"/>
    <cellStyle name="20% - Accent6 24 4 2 2 3" xfId="30799" xr:uid="{00000000-0005-0000-0000-00001E360000}"/>
    <cellStyle name="20% - Accent6 24 4 2 2 4" xfId="35512" xr:uid="{00000000-0005-0000-0000-00001F360000}"/>
    <cellStyle name="20% - Accent6 24 4 2 3" xfId="19391" xr:uid="{00000000-0005-0000-0000-000020360000}"/>
    <cellStyle name="20% - Accent6 24 4 2 4" xfId="23866" xr:uid="{00000000-0005-0000-0000-000021360000}"/>
    <cellStyle name="20% - Accent6 24 4 2 5" xfId="28583" xr:uid="{00000000-0005-0000-0000-000022360000}"/>
    <cellStyle name="20% - Accent6 24 4 2 6" xfId="33296" xr:uid="{00000000-0005-0000-0000-000023360000}"/>
    <cellStyle name="20% - Accent6 24 4 3" xfId="15999" xr:uid="{00000000-0005-0000-0000-000024360000}"/>
    <cellStyle name="20% - Accent6 24 4 3 2" xfId="20504" xr:uid="{00000000-0005-0000-0000-000025360000}"/>
    <cellStyle name="20% - Accent6 24 4 3 3" xfId="24936" xr:uid="{00000000-0005-0000-0000-000026360000}"/>
    <cellStyle name="20% - Accent6 24 4 3 4" xfId="29653" xr:uid="{00000000-0005-0000-0000-000027360000}"/>
    <cellStyle name="20% - Accent6 24 4 3 5" xfId="34366" xr:uid="{00000000-0005-0000-0000-000028360000}"/>
    <cellStyle name="20% - Accent6 24 4 4" xfId="18245" xr:uid="{00000000-0005-0000-0000-000029360000}"/>
    <cellStyle name="20% - Accent6 24 4 5" xfId="22720" xr:uid="{00000000-0005-0000-0000-00002A360000}"/>
    <cellStyle name="20% - Accent6 24 4 6" xfId="27437" xr:uid="{00000000-0005-0000-0000-00002B360000}"/>
    <cellStyle name="20% - Accent6 24 4 7" xfId="32150" xr:uid="{00000000-0005-0000-0000-00002C360000}"/>
    <cellStyle name="20% - Accent6 24 5" xfId="11464" xr:uid="{00000000-0005-0000-0000-00002D360000}"/>
    <cellStyle name="20% - Accent6 24 5 2" xfId="16280" xr:uid="{00000000-0005-0000-0000-00002E360000}"/>
    <cellStyle name="20% - Accent6 24 5 2 2" xfId="20743" xr:uid="{00000000-0005-0000-0000-00002F360000}"/>
    <cellStyle name="20% - Accent6 24 5 2 3" xfId="25175" xr:uid="{00000000-0005-0000-0000-000030360000}"/>
    <cellStyle name="20% - Accent6 24 5 2 4" xfId="29892" xr:uid="{00000000-0005-0000-0000-000031360000}"/>
    <cellStyle name="20% - Accent6 24 5 2 5" xfId="34605" xr:uid="{00000000-0005-0000-0000-000032360000}"/>
    <cellStyle name="20% - Accent6 24 5 3" xfId="18484" xr:uid="{00000000-0005-0000-0000-000033360000}"/>
    <cellStyle name="20% - Accent6 24 5 4" xfId="22959" xr:uid="{00000000-0005-0000-0000-000034360000}"/>
    <cellStyle name="20% - Accent6 24 5 5" xfId="27676" xr:uid="{00000000-0005-0000-0000-000035360000}"/>
    <cellStyle name="20% - Accent6 24 5 6" xfId="32389" xr:uid="{00000000-0005-0000-0000-000036360000}"/>
    <cellStyle name="20% - Accent6 24 6" xfId="11724" xr:uid="{00000000-0005-0000-0000-000037360000}"/>
    <cellStyle name="20% - Accent6 24 6 2" xfId="19758" xr:uid="{00000000-0005-0000-0000-000038360000}"/>
    <cellStyle name="20% - Accent6 24 6 3" xfId="24190" xr:uid="{00000000-0005-0000-0000-000039360000}"/>
    <cellStyle name="20% - Accent6 24 6 4" xfId="28907" xr:uid="{00000000-0005-0000-0000-00003A360000}"/>
    <cellStyle name="20% - Accent6 24 6 5" xfId="33620" xr:uid="{00000000-0005-0000-0000-00003B360000}"/>
    <cellStyle name="20% - Accent6 24 7" xfId="11986" xr:uid="{00000000-0005-0000-0000-00003C360000}"/>
    <cellStyle name="20% - Accent6 24 7 2" xfId="26353" xr:uid="{00000000-0005-0000-0000-00003D360000}"/>
    <cellStyle name="20% - Accent6 24 7 3" xfId="31066" xr:uid="{00000000-0005-0000-0000-00003E360000}"/>
    <cellStyle name="20% - Accent6 24 7 4" xfId="35779" xr:uid="{00000000-0005-0000-0000-00003F360000}"/>
    <cellStyle name="20% - Accent6 24 8" xfId="12256" xr:uid="{00000000-0005-0000-0000-000040360000}"/>
    <cellStyle name="20% - Accent6 24 8 2" xfId="36046" xr:uid="{00000000-0005-0000-0000-000041360000}"/>
    <cellStyle name="20% - Accent6 24 9" xfId="12527" xr:uid="{00000000-0005-0000-0000-000042360000}"/>
    <cellStyle name="20% - Accent6 24 9 2" xfId="36341" xr:uid="{00000000-0005-0000-0000-000043360000}"/>
    <cellStyle name="20% - Accent6 25" xfId="10452" xr:uid="{00000000-0005-0000-0000-000044360000}"/>
    <cellStyle name="20% - Accent6 25 10" xfId="12823" xr:uid="{00000000-0005-0000-0000-000045360000}"/>
    <cellStyle name="20% - Accent6 25 11" xfId="13446" xr:uid="{00000000-0005-0000-0000-000046360000}"/>
    <cellStyle name="20% - Accent6 25 12" xfId="14053" xr:uid="{00000000-0005-0000-0000-000047360000}"/>
    <cellStyle name="20% - Accent6 25 13" xfId="14659" xr:uid="{00000000-0005-0000-0000-000048360000}"/>
    <cellStyle name="20% - Accent6 25 14" xfId="15265" xr:uid="{00000000-0005-0000-0000-000049360000}"/>
    <cellStyle name="20% - Accent6 25 15" xfId="17513" xr:uid="{00000000-0005-0000-0000-00004A360000}"/>
    <cellStyle name="20% - Accent6 25 16" xfId="21988" xr:uid="{00000000-0005-0000-0000-00004B360000}"/>
    <cellStyle name="20% - Accent6 25 17" xfId="26705" xr:uid="{00000000-0005-0000-0000-00004C360000}"/>
    <cellStyle name="20% - Accent6 25 18" xfId="31418" xr:uid="{00000000-0005-0000-0000-00004D360000}"/>
    <cellStyle name="20% - Accent6 25 2" xfId="10712" xr:uid="{00000000-0005-0000-0000-00004E360000}"/>
    <cellStyle name="20% - Accent6 25 2 10" xfId="31714" xr:uid="{00000000-0005-0000-0000-00004F360000}"/>
    <cellStyle name="20% - Accent6 25 2 2" xfId="13161" xr:uid="{00000000-0005-0000-0000-000050360000}"/>
    <cellStyle name="20% - Accent6 25 2 2 2" xfId="16752" xr:uid="{00000000-0005-0000-0000-000051360000}"/>
    <cellStyle name="20% - Accent6 25 2 2 2 2" xfId="21214" xr:uid="{00000000-0005-0000-0000-000052360000}"/>
    <cellStyle name="20% - Accent6 25 2 2 2 3" xfId="25646" xr:uid="{00000000-0005-0000-0000-000053360000}"/>
    <cellStyle name="20% - Accent6 25 2 2 2 4" xfId="30363" xr:uid="{00000000-0005-0000-0000-000054360000}"/>
    <cellStyle name="20% - Accent6 25 2 2 2 5" xfId="35076" xr:uid="{00000000-0005-0000-0000-000055360000}"/>
    <cellStyle name="20% - Accent6 25 2 2 3" xfId="18955" xr:uid="{00000000-0005-0000-0000-000056360000}"/>
    <cellStyle name="20% - Accent6 25 2 2 4" xfId="23430" xr:uid="{00000000-0005-0000-0000-000057360000}"/>
    <cellStyle name="20% - Accent6 25 2 2 5" xfId="28147" xr:uid="{00000000-0005-0000-0000-000058360000}"/>
    <cellStyle name="20% - Accent6 25 2 2 6" xfId="32860" xr:uid="{00000000-0005-0000-0000-000059360000}"/>
    <cellStyle name="20% - Accent6 25 2 3" xfId="13743" xr:uid="{00000000-0005-0000-0000-00005A360000}"/>
    <cellStyle name="20% - Accent6 25 2 3 2" xfId="20068" xr:uid="{00000000-0005-0000-0000-00005B360000}"/>
    <cellStyle name="20% - Accent6 25 2 3 3" xfId="24500" xr:uid="{00000000-0005-0000-0000-00005C360000}"/>
    <cellStyle name="20% - Accent6 25 2 3 4" xfId="29217" xr:uid="{00000000-0005-0000-0000-00005D360000}"/>
    <cellStyle name="20% - Accent6 25 2 3 5" xfId="33930" xr:uid="{00000000-0005-0000-0000-00005E360000}"/>
    <cellStyle name="20% - Accent6 25 2 4" xfId="14349" xr:uid="{00000000-0005-0000-0000-00005F360000}"/>
    <cellStyle name="20% - Accent6 25 2 5" xfId="14955" xr:uid="{00000000-0005-0000-0000-000060360000}"/>
    <cellStyle name="20% - Accent6 25 2 6" xfId="15561" xr:uid="{00000000-0005-0000-0000-000061360000}"/>
    <cellStyle name="20% - Accent6 25 2 7" xfId="17809" xr:uid="{00000000-0005-0000-0000-000062360000}"/>
    <cellStyle name="20% - Accent6 25 2 8" xfId="22284" xr:uid="{00000000-0005-0000-0000-000063360000}"/>
    <cellStyle name="20% - Accent6 25 2 9" xfId="27001" xr:uid="{00000000-0005-0000-0000-000064360000}"/>
    <cellStyle name="20% - Accent6 25 3" xfId="10970" xr:uid="{00000000-0005-0000-0000-000065360000}"/>
    <cellStyle name="20% - Accent6 25 3 2" xfId="16991" xr:uid="{00000000-0005-0000-0000-000066360000}"/>
    <cellStyle name="20% - Accent6 25 3 2 2" xfId="21453" xr:uid="{00000000-0005-0000-0000-000067360000}"/>
    <cellStyle name="20% - Accent6 25 3 2 2 2" xfId="25885" xr:uid="{00000000-0005-0000-0000-000068360000}"/>
    <cellStyle name="20% - Accent6 25 3 2 2 3" xfId="30602" xr:uid="{00000000-0005-0000-0000-000069360000}"/>
    <cellStyle name="20% - Accent6 25 3 2 2 4" xfId="35315" xr:uid="{00000000-0005-0000-0000-00006A360000}"/>
    <cellStyle name="20% - Accent6 25 3 2 3" xfId="19194" xr:uid="{00000000-0005-0000-0000-00006B360000}"/>
    <cellStyle name="20% - Accent6 25 3 2 4" xfId="23669" xr:uid="{00000000-0005-0000-0000-00006C360000}"/>
    <cellStyle name="20% - Accent6 25 3 2 5" xfId="28386" xr:uid="{00000000-0005-0000-0000-00006D360000}"/>
    <cellStyle name="20% - Accent6 25 3 2 6" xfId="33099" xr:uid="{00000000-0005-0000-0000-00006E360000}"/>
    <cellStyle name="20% - Accent6 25 3 3" xfId="15800" xr:uid="{00000000-0005-0000-0000-00006F360000}"/>
    <cellStyle name="20% - Accent6 25 3 3 2" xfId="20307" xr:uid="{00000000-0005-0000-0000-000070360000}"/>
    <cellStyle name="20% - Accent6 25 3 3 3" xfId="24739" xr:uid="{00000000-0005-0000-0000-000071360000}"/>
    <cellStyle name="20% - Accent6 25 3 3 4" xfId="29456" xr:uid="{00000000-0005-0000-0000-000072360000}"/>
    <cellStyle name="20% - Accent6 25 3 3 5" xfId="34169" xr:uid="{00000000-0005-0000-0000-000073360000}"/>
    <cellStyle name="20% - Accent6 25 3 4" xfId="18048" xr:uid="{00000000-0005-0000-0000-000074360000}"/>
    <cellStyle name="20% - Accent6 25 3 5" xfId="22523" xr:uid="{00000000-0005-0000-0000-000075360000}"/>
    <cellStyle name="20% - Accent6 25 3 6" xfId="27240" xr:uid="{00000000-0005-0000-0000-000076360000}"/>
    <cellStyle name="20% - Accent6 25 3 7" xfId="31953" xr:uid="{00000000-0005-0000-0000-000077360000}"/>
    <cellStyle name="20% - Accent6 25 4" xfId="11224" xr:uid="{00000000-0005-0000-0000-000078360000}"/>
    <cellStyle name="20% - Accent6 25 4 2" xfId="17203" xr:uid="{00000000-0005-0000-0000-000079360000}"/>
    <cellStyle name="20% - Accent6 25 4 2 2" xfId="21664" xr:uid="{00000000-0005-0000-0000-00007A360000}"/>
    <cellStyle name="20% - Accent6 25 4 2 2 2" xfId="26096" xr:uid="{00000000-0005-0000-0000-00007B360000}"/>
    <cellStyle name="20% - Accent6 25 4 2 2 3" xfId="30813" xr:uid="{00000000-0005-0000-0000-00007C360000}"/>
    <cellStyle name="20% - Accent6 25 4 2 2 4" xfId="35526" xr:uid="{00000000-0005-0000-0000-00007D360000}"/>
    <cellStyle name="20% - Accent6 25 4 2 3" xfId="19405" xr:uid="{00000000-0005-0000-0000-00007E360000}"/>
    <cellStyle name="20% - Accent6 25 4 2 4" xfId="23880" xr:uid="{00000000-0005-0000-0000-00007F360000}"/>
    <cellStyle name="20% - Accent6 25 4 2 5" xfId="28597" xr:uid="{00000000-0005-0000-0000-000080360000}"/>
    <cellStyle name="20% - Accent6 25 4 2 6" xfId="33310" xr:uid="{00000000-0005-0000-0000-000081360000}"/>
    <cellStyle name="20% - Accent6 25 4 3" xfId="16013" xr:uid="{00000000-0005-0000-0000-000082360000}"/>
    <cellStyle name="20% - Accent6 25 4 3 2" xfId="20518" xr:uid="{00000000-0005-0000-0000-000083360000}"/>
    <cellStyle name="20% - Accent6 25 4 3 3" xfId="24950" xr:uid="{00000000-0005-0000-0000-000084360000}"/>
    <cellStyle name="20% - Accent6 25 4 3 4" xfId="29667" xr:uid="{00000000-0005-0000-0000-000085360000}"/>
    <cellStyle name="20% - Accent6 25 4 3 5" xfId="34380" xr:uid="{00000000-0005-0000-0000-000086360000}"/>
    <cellStyle name="20% - Accent6 25 4 4" xfId="18259" xr:uid="{00000000-0005-0000-0000-000087360000}"/>
    <cellStyle name="20% - Accent6 25 4 5" xfId="22734" xr:uid="{00000000-0005-0000-0000-000088360000}"/>
    <cellStyle name="20% - Accent6 25 4 6" xfId="27451" xr:uid="{00000000-0005-0000-0000-000089360000}"/>
    <cellStyle name="20% - Accent6 25 4 7" xfId="32164" xr:uid="{00000000-0005-0000-0000-00008A360000}"/>
    <cellStyle name="20% - Accent6 25 5" xfId="11478" xr:uid="{00000000-0005-0000-0000-00008B360000}"/>
    <cellStyle name="20% - Accent6 25 5 2" xfId="16294" xr:uid="{00000000-0005-0000-0000-00008C360000}"/>
    <cellStyle name="20% - Accent6 25 5 2 2" xfId="20757" xr:uid="{00000000-0005-0000-0000-00008D360000}"/>
    <cellStyle name="20% - Accent6 25 5 2 3" xfId="25189" xr:uid="{00000000-0005-0000-0000-00008E360000}"/>
    <cellStyle name="20% - Accent6 25 5 2 4" xfId="29906" xr:uid="{00000000-0005-0000-0000-00008F360000}"/>
    <cellStyle name="20% - Accent6 25 5 2 5" xfId="34619" xr:uid="{00000000-0005-0000-0000-000090360000}"/>
    <cellStyle name="20% - Accent6 25 5 3" xfId="18498" xr:uid="{00000000-0005-0000-0000-000091360000}"/>
    <cellStyle name="20% - Accent6 25 5 4" xfId="22973" xr:uid="{00000000-0005-0000-0000-000092360000}"/>
    <cellStyle name="20% - Accent6 25 5 5" xfId="27690" xr:uid="{00000000-0005-0000-0000-000093360000}"/>
    <cellStyle name="20% - Accent6 25 5 6" xfId="32403" xr:uid="{00000000-0005-0000-0000-000094360000}"/>
    <cellStyle name="20% - Accent6 25 6" xfId="11738" xr:uid="{00000000-0005-0000-0000-000095360000}"/>
    <cellStyle name="20% - Accent6 25 6 2" xfId="19772" xr:uid="{00000000-0005-0000-0000-000096360000}"/>
    <cellStyle name="20% - Accent6 25 6 3" xfId="24204" xr:uid="{00000000-0005-0000-0000-000097360000}"/>
    <cellStyle name="20% - Accent6 25 6 4" xfId="28921" xr:uid="{00000000-0005-0000-0000-000098360000}"/>
    <cellStyle name="20% - Accent6 25 6 5" xfId="33634" xr:uid="{00000000-0005-0000-0000-000099360000}"/>
    <cellStyle name="20% - Accent6 25 7" xfId="12000" xr:uid="{00000000-0005-0000-0000-00009A360000}"/>
    <cellStyle name="20% - Accent6 25 7 2" xfId="26367" xr:uid="{00000000-0005-0000-0000-00009B360000}"/>
    <cellStyle name="20% - Accent6 25 7 3" xfId="31080" xr:uid="{00000000-0005-0000-0000-00009C360000}"/>
    <cellStyle name="20% - Accent6 25 7 4" xfId="35793" xr:uid="{00000000-0005-0000-0000-00009D360000}"/>
    <cellStyle name="20% - Accent6 25 8" xfId="12270" xr:uid="{00000000-0005-0000-0000-00009E360000}"/>
    <cellStyle name="20% - Accent6 25 8 2" xfId="36060" xr:uid="{00000000-0005-0000-0000-00009F360000}"/>
    <cellStyle name="20% - Accent6 25 9" xfId="12541" xr:uid="{00000000-0005-0000-0000-0000A0360000}"/>
    <cellStyle name="20% - Accent6 25 9 2" xfId="36355" xr:uid="{00000000-0005-0000-0000-0000A1360000}"/>
    <cellStyle name="20% - Accent6 26" xfId="10466" xr:uid="{00000000-0005-0000-0000-0000A2360000}"/>
    <cellStyle name="20% - Accent6 26 10" xfId="12837" xr:uid="{00000000-0005-0000-0000-0000A3360000}"/>
    <cellStyle name="20% - Accent6 26 11" xfId="13460" xr:uid="{00000000-0005-0000-0000-0000A4360000}"/>
    <cellStyle name="20% - Accent6 26 12" xfId="14067" xr:uid="{00000000-0005-0000-0000-0000A5360000}"/>
    <cellStyle name="20% - Accent6 26 13" xfId="14673" xr:uid="{00000000-0005-0000-0000-0000A6360000}"/>
    <cellStyle name="20% - Accent6 26 14" xfId="15279" xr:uid="{00000000-0005-0000-0000-0000A7360000}"/>
    <cellStyle name="20% - Accent6 26 15" xfId="17527" xr:uid="{00000000-0005-0000-0000-0000A8360000}"/>
    <cellStyle name="20% - Accent6 26 16" xfId="22002" xr:uid="{00000000-0005-0000-0000-0000A9360000}"/>
    <cellStyle name="20% - Accent6 26 17" xfId="26719" xr:uid="{00000000-0005-0000-0000-0000AA360000}"/>
    <cellStyle name="20% - Accent6 26 18" xfId="31432" xr:uid="{00000000-0005-0000-0000-0000AB360000}"/>
    <cellStyle name="20% - Accent6 26 2" xfId="10726" xr:uid="{00000000-0005-0000-0000-0000AC360000}"/>
    <cellStyle name="20% - Accent6 26 2 10" xfId="31728" xr:uid="{00000000-0005-0000-0000-0000AD360000}"/>
    <cellStyle name="20% - Accent6 26 2 2" xfId="13175" xr:uid="{00000000-0005-0000-0000-0000AE360000}"/>
    <cellStyle name="20% - Accent6 26 2 2 2" xfId="16766" xr:uid="{00000000-0005-0000-0000-0000AF360000}"/>
    <cellStyle name="20% - Accent6 26 2 2 2 2" xfId="21228" xr:uid="{00000000-0005-0000-0000-0000B0360000}"/>
    <cellStyle name="20% - Accent6 26 2 2 2 3" xfId="25660" xr:uid="{00000000-0005-0000-0000-0000B1360000}"/>
    <cellStyle name="20% - Accent6 26 2 2 2 4" xfId="30377" xr:uid="{00000000-0005-0000-0000-0000B2360000}"/>
    <cellStyle name="20% - Accent6 26 2 2 2 5" xfId="35090" xr:uid="{00000000-0005-0000-0000-0000B3360000}"/>
    <cellStyle name="20% - Accent6 26 2 2 3" xfId="18969" xr:uid="{00000000-0005-0000-0000-0000B4360000}"/>
    <cellStyle name="20% - Accent6 26 2 2 4" xfId="23444" xr:uid="{00000000-0005-0000-0000-0000B5360000}"/>
    <cellStyle name="20% - Accent6 26 2 2 5" xfId="28161" xr:uid="{00000000-0005-0000-0000-0000B6360000}"/>
    <cellStyle name="20% - Accent6 26 2 2 6" xfId="32874" xr:uid="{00000000-0005-0000-0000-0000B7360000}"/>
    <cellStyle name="20% - Accent6 26 2 3" xfId="13757" xr:uid="{00000000-0005-0000-0000-0000B8360000}"/>
    <cellStyle name="20% - Accent6 26 2 3 2" xfId="20082" xr:uid="{00000000-0005-0000-0000-0000B9360000}"/>
    <cellStyle name="20% - Accent6 26 2 3 3" xfId="24514" xr:uid="{00000000-0005-0000-0000-0000BA360000}"/>
    <cellStyle name="20% - Accent6 26 2 3 4" xfId="29231" xr:uid="{00000000-0005-0000-0000-0000BB360000}"/>
    <cellStyle name="20% - Accent6 26 2 3 5" xfId="33944" xr:uid="{00000000-0005-0000-0000-0000BC360000}"/>
    <cellStyle name="20% - Accent6 26 2 4" xfId="14363" xr:uid="{00000000-0005-0000-0000-0000BD360000}"/>
    <cellStyle name="20% - Accent6 26 2 5" xfId="14969" xr:uid="{00000000-0005-0000-0000-0000BE360000}"/>
    <cellStyle name="20% - Accent6 26 2 6" xfId="15575" xr:uid="{00000000-0005-0000-0000-0000BF360000}"/>
    <cellStyle name="20% - Accent6 26 2 7" xfId="17823" xr:uid="{00000000-0005-0000-0000-0000C0360000}"/>
    <cellStyle name="20% - Accent6 26 2 8" xfId="22298" xr:uid="{00000000-0005-0000-0000-0000C1360000}"/>
    <cellStyle name="20% - Accent6 26 2 9" xfId="27015" xr:uid="{00000000-0005-0000-0000-0000C2360000}"/>
    <cellStyle name="20% - Accent6 26 3" xfId="10984" xr:uid="{00000000-0005-0000-0000-0000C3360000}"/>
    <cellStyle name="20% - Accent6 26 3 2" xfId="17005" xr:uid="{00000000-0005-0000-0000-0000C4360000}"/>
    <cellStyle name="20% - Accent6 26 3 2 2" xfId="21467" xr:uid="{00000000-0005-0000-0000-0000C5360000}"/>
    <cellStyle name="20% - Accent6 26 3 2 2 2" xfId="25899" xr:uid="{00000000-0005-0000-0000-0000C6360000}"/>
    <cellStyle name="20% - Accent6 26 3 2 2 3" xfId="30616" xr:uid="{00000000-0005-0000-0000-0000C7360000}"/>
    <cellStyle name="20% - Accent6 26 3 2 2 4" xfId="35329" xr:uid="{00000000-0005-0000-0000-0000C8360000}"/>
    <cellStyle name="20% - Accent6 26 3 2 3" xfId="19208" xr:uid="{00000000-0005-0000-0000-0000C9360000}"/>
    <cellStyle name="20% - Accent6 26 3 2 4" xfId="23683" xr:uid="{00000000-0005-0000-0000-0000CA360000}"/>
    <cellStyle name="20% - Accent6 26 3 2 5" xfId="28400" xr:uid="{00000000-0005-0000-0000-0000CB360000}"/>
    <cellStyle name="20% - Accent6 26 3 2 6" xfId="33113" xr:uid="{00000000-0005-0000-0000-0000CC360000}"/>
    <cellStyle name="20% - Accent6 26 3 3" xfId="15814" xr:uid="{00000000-0005-0000-0000-0000CD360000}"/>
    <cellStyle name="20% - Accent6 26 3 3 2" xfId="20321" xr:uid="{00000000-0005-0000-0000-0000CE360000}"/>
    <cellStyle name="20% - Accent6 26 3 3 3" xfId="24753" xr:uid="{00000000-0005-0000-0000-0000CF360000}"/>
    <cellStyle name="20% - Accent6 26 3 3 4" xfId="29470" xr:uid="{00000000-0005-0000-0000-0000D0360000}"/>
    <cellStyle name="20% - Accent6 26 3 3 5" xfId="34183" xr:uid="{00000000-0005-0000-0000-0000D1360000}"/>
    <cellStyle name="20% - Accent6 26 3 4" xfId="18062" xr:uid="{00000000-0005-0000-0000-0000D2360000}"/>
    <cellStyle name="20% - Accent6 26 3 5" xfId="22537" xr:uid="{00000000-0005-0000-0000-0000D3360000}"/>
    <cellStyle name="20% - Accent6 26 3 6" xfId="27254" xr:uid="{00000000-0005-0000-0000-0000D4360000}"/>
    <cellStyle name="20% - Accent6 26 3 7" xfId="31967" xr:uid="{00000000-0005-0000-0000-0000D5360000}"/>
    <cellStyle name="20% - Accent6 26 4" xfId="11238" xr:uid="{00000000-0005-0000-0000-0000D6360000}"/>
    <cellStyle name="20% - Accent6 26 4 2" xfId="17217" xr:uid="{00000000-0005-0000-0000-0000D7360000}"/>
    <cellStyle name="20% - Accent6 26 4 2 2" xfId="21678" xr:uid="{00000000-0005-0000-0000-0000D8360000}"/>
    <cellStyle name="20% - Accent6 26 4 2 2 2" xfId="26110" xr:uid="{00000000-0005-0000-0000-0000D9360000}"/>
    <cellStyle name="20% - Accent6 26 4 2 2 3" xfId="30827" xr:uid="{00000000-0005-0000-0000-0000DA360000}"/>
    <cellStyle name="20% - Accent6 26 4 2 2 4" xfId="35540" xr:uid="{00000000-0005-0000-0000-0000DB360000}"/>
    <cellStyle name="20% - Accent6 26 4 2 3" xfId="19419" xr:uid="{00000000-0005-0000-0000-0000DC360000}"/>
    <cellStyle name="20% - Accent6 26 4 2 4" xfId="23894" xr:uid="{00000000-0005-0000-0000-0000DD360000}"/>
    <cellStyle name="20% - Accent6 26 4 2 5" xfId="28611" xr:uid="{00000000-0005-0000-0000-0000DE360000}"/>
    <cellStyle name="20% - Accent6 26 4 2 6" xfId="33324" xr:uid="{00000000-0005-0000-0000-0000DF360000}"/>
    <cellStyle name="20% - Accent6 26 4 3" xfId="16027" xr:uid="{00000000-0005-0000-0000-0000E0360000}"/>
    <cellStyle name="20% - Accent6 26 4 3 2" xfId="20532" xr:uid="{00000000-0005-0000-0000-0000E1360000}"/>
    <cellStyle name="20% - Accent6 26 4 3 3" xfId="24964" xr:uid="{00000000-0005-0000-0000-0000E2360000}"/>
    <cellStyle name="20% - Accent6 26 4 3 4" xfId="29681" xr:uid="{00000000-0005-0000-0000-0000E3360000}"/>
    <cellStyle name="20% - Accent6 26 4 3 5" xfId="34394" xr:uid="{00000000-0005-0000-0000-0000E4360000}"/>
    <cellStyle name="20% - Accent6 26 4 4" xfId="18273" xr:uid="{00000000-0005-0000-0000-0000E5360000}"/>
    <cellStyle name="20% - Accent6 26 4 5" xfId="22748" xr:uid="{00000000-0005-0000-0000-0000E6360000}"/>
    <cellStyle name="20% - Accent6 26 4 6" xfId="27465" xr:uid="{00000000-0005-0000-0000-0000E7360000}"/>
    <cellStyle name="20% - Accent6 26 4 7" xfId="32178" xr:uid="{00000000-0005-0000-0000-0000E8360000}"/>
    <cellStyle name="20% - Accent6 26 5" xfId="11492" xr:uid="{00000000-0005-0000-0000-0000E9360000}"/>
    <cellStyle name="20% - Accent6 26 5 2" xfId="16308" xr:uid="{00000000-0005-0000-0000-0000EA360000}"/>
    <cellStyle name="20% - Accent6 26 5 2 2" xfId="20771" xr:uid="{00000000-0005-0000-0000-0000EB360000}"/>
    <cellStyle name="20% - Accent6 26 5 2 3" xfId="25203" xr:uid="{00000000-0005-0000-0000-0000EC360000}"/>
    <cellStyle name="20% - Accent6 26 5 2 4" xfId="29920" xr:uid="{00000000-0005-0000-0000-0000ED360000}"/>
    <cellStyle name="20% - Accent6 26 5 2 5" xfId="34633" xr:uid="{00000000-0005-0000-0000-0000EE360000}"/>
    <cellStyle name="20% - Accent6 26 5 3" xfId="18512" xr:uid="{00000000-0005-0000-0000-0000EF360000}"/>
    <cellStyle name="20% - Accent6 26 5 4" xfId="22987" xr:uid="{00000000-0005-0000-0000-0000F0360000}"/>
    <cellStyle name="20% - Accent6 26 5 5" xfId="27704" xr:uid="{00000000-0005-0000-0000-0000F1360000}"/>
    <cellStyle name="20% - Accent6 26 5 6" xfId="32417" xr:uid="{00000000-0005-0000-0000-0000F2360000}"/>
    <cellStyle name="20% - Accent6 26 6" xfId="11752" xr:uid="{00000000-0005-0000-0000-0000F3360000}"/>
    <cellStyle name="20% - Accent6 26 6 2" xfId="19786" xr:uid="{00000000-0005-0000-0000-0000F4360000}"/>
    <cellStyle name="20% - Accent6 26 6 3" xfId="24218" xr:uid="{00000000-0005-0000-0000-0000F5360000}"/>
    <cellStyle name="20% - Accent6 26 6 4" xfId="28935" xr:uid="{00000000-0005-0000-0000-0000F6360000}"/>
    <cellStyle name="20% - Accent6 26 6 5" xfId="33648" xr:uid="{00000000-0005-0000-0000-0000F7360000}"/>
    <cellStyle name="20% - Accent6 26 7" xfId="12014" xr:uid="{00000000-0005-0000-0000-0000F8360000}"/>
    <cellStyle name="20% - Accent6 26 7 2" xfId="26381" xr:uid="{00000000-0005-0000-0000-0000F9360000}"/>
    <cellStyle name="20% - Accent6 26 7 3" xfId="31094" xr:uid="{00000000-0005-0000-0000-0000FA360000}"/>
    <cellStyle name="20% - Accent6 26 7 4" xfId="35807" xr:uid="{00000000-0005-0000-0000-0000FB360000}"/>
    <cellStyle name="20% - Accent6 26 8" xfId="12284" xr:uid="{00000000-0005-0000-0000-0000FC360000}"/>
    <cellStyle name="20% - Accent6 26 8 2" xfId="36074" xr:uid="{00000000-0005-0000-0000-0000FD360000}"/>
    <cellStyle name="20% - Accent6 26 9" xfId="12555" xr:uid="{00000000-0005-0000-0000-0000FE360000}"/>
    <cellStyle name="20% - Accent6 26 9 2" xfId="36369" xr:uid="{00000000-0005-0000-0000-0000FF360000}"/>
    <cellStyle name="20% - Accent6 27" xfId="12298" xr:uid="{00000000-0005-0000-0000-000000370000}"/>
    <cellStyle name="20% - Accent6 27 10" xfId="26733" xr:uid="{00000000-0005-0000-0000-000001370000}"/>
    <cellStyle name="20% - Accent6 27 11" xfId="31446" xr:uid="{00000000-0005-0000-0000-000002370000}"/>
    <cellStyle name="20% - Accent6 27 2" xfId="12569" xr:uid="{00000000-0005-0000-0000-000003370000}"/>
    <cellStyle name="20% - Accent6 27 2 10" xfId="31742" xr:uid="{00000000-0005-0000-0000-000004370000}"/>
    <cellStyle name="20% - Accent6 27 2 2" xfId="13189" xr:uid="{00000000-0005-0000-0000-000005370000}"/>
    <cellStyle name="20% - Accent6 27 2 2 2" xfId="16780" xr:uid="{00000000-0005-0000-0000-000006370000}"/>
    <cellStyle name="20% - Accent6 27 2 2 2 2" xfId="21242" xr:uid="{00000000-0005-0000-0000-000007370000}"/>
    <cellStyle name="20% - Accent6 27 2 2 2 3" xfId="25674" xr:uid="{00000000-0005-0000-0000-000008370000}"/>
    <cellStyle name="20% - Accent6 27 2 2 2 4" xfId="30391" xr:uid="{00000000-0005-0000-0000-000009370000}"/>
    <cellStyle name="20% - Accent6 27 2 2 2 5" xfId="35104" xr:uid="{00000000-0005-0000-0000-00000A370000}"/>
    <cellStyle name="20% - Accent6 27 2 2 3" xfId="18983" xr:uid="{00000000-0005-0000-0000-00000B370000}"/>
    <cellStyle name="20% - Accent6 27 2 2 4" xfId="23458" xr:uid="{00000000-0005-0000-0000-00000C370000}"/>
    <cellStyle name="20% - Accent6 27 2 2 5" xfId="28175" xr:uid="{00000000-0005-0000-0000-00000D370000}"/>
    <cellStyle name="20% - Accent6 27 2 2 6" xfId="32888" xr:uid="{00000000-0005-0000-0000-00000E370000}"/>
    <cellStyle name="20% - Accent6 27 2 3" xfId="13771" xr:uid="{00000000-0005-0000-0000-00000F370000}"/>
    <cellStyle name="20% - Accent6 27 2 3 2" xfId="20096" xr:uid="{00000000-0005-0000-0000-000010370000}"/>
    <cellStyle name="20% - Accent6 27 2 3 3" xfId="24528" xr:uid="{00000000-0005-0000-0000-000011370000}"/>
    <cellStyle name="20% - Accent6 27 2 3 4" xfId="29245" xr:uid="{00000000-0005-0000-0000-000012370000}"/>
    <cellStyle name="20% - Accent6 27 2 3 5" xfId="33958" xr:uid="{00000000-0005-0000-0000-000013370000}"/>
    <cellStyle name="20% - Accent6 27 2 4" xfId="14377" xr:uid="{00000000-0005-0000-0000-000014370000}"/>
    <cellStyle name="20% - Accent6 27 2 5" xfId="14983" xr:uid="{00000000-0005-0000-0000-000015370000}"/>
    <cellStyle name="20% - Accent6 27 2 6" xfId="15589" xr:uid="{00000000-0005-0000-0000-000016370000}"/>
    <cellStyle name="20% - Accent6 27 2 7" xfId="17837" xr:uid="{00000000-0005-0000-0000-000017370000}"/>
    <cellStyle name="20% - Accent6 27 2 8" xfId="22312" xr:uid="{00000000-0005-0000-0000-000018370000}"/>
    <cellStyle name="20% - Accent6 27 2 9" xfId="27029" xr:uid="{00000000-0005-0000-0000-000019370000}"/>
    <cellStyle name="20% - Accent6 27 3" xfId="12851" xr:uid="{00000000-0005-0000-0000-00001A370000}"/>
    <cellStyle name="20% - Accent6 27 3 2" xfId="17019" xr:uid="{00000000-0005-0000-0000-00001B370000}"/>
    <cellStyle name="20% - Accent6 27 3 2 2" xfId="21481" xr:uid="{00000000-0005-0000-0000-00001C370000}"/>
    <cellStyle name="20% - Accent6 27 3 2 2 2" xfId="25913" xr:uid="{00000000-0005-0000-0000-00001D370000}"/>
    <cellStyle name="20% - Accent6 27 3 2 2 3" xfId="30630" xr:uid="{00000000-0005-0000-0000-00001E370000}"/>
    <cellStyle name="20% - Accent6 27 3 2 2 4" xfId="35343" xr:uid="{00000000-0005-0000-0000-00001F370000}"/>
    <cellStyle name="20% - Accent6 27 3 2 3" xfId="19222" xr:uid="{00000000-0005-0000-0000-000020370000}"/>
    <cellStyle name="20% - Accent6 27 3 2 4" xfId="23697" xr:uid="{00000000-0005-0000-0000-000021370000}"/>
    <cellStyle name="20% - Accent6 27 3 2 5" xfId="28414" xr:uid="{00000000-0005-0000-0000-000022370000}"/>
    <cellStyle name="20% - Accent6 27 3 2 6" xfId="33127" xr:uid="{00000000-0005-0000-0000-000023370000}"/>
    <cellStyle name="20% - Accent6 27 3 3" xfId="15829" xr:uid="{00000000-0005-0000-0000-000024370000}"/>
    <cellStyle name="20% - Accent6 27 3 3 2" xfId="20335" xr:uid="{00000000-0005-0000-0000-000025370000}"/>
    <cellStyle name="20% - Accent6 27 3 3 3" xfId="24767" xr:uid="{00000000-0005-0000-0000-000026370000}"/>
    <cellStyle name="20% - Accent6 27 3 3 4" xfId="29484" xr:uid="{00000000-0005-0000-0000-000027370000}"/>
    <cellStyle name="20% - Accent6 27 3 3 5" xfId="34197" xr:uid="{00000000-0005-0000-0000-000028370000}"/>
    <cellStyle name="20% - Accent6 27 3 4" xfId="18076" xr:uid="{00000000-0005-0000-0000-000029370000}"/>
    <cellStyle name="20% - Accent6 27 3 5" xfId="22551" xr:uid="{00000000-0005-0000-0000-00002A370000}"/>
    <cellStyle name="20% - Accent6 27 3 6" xfId="27268" xr:uid="{00000000-0005-0000-0000-00002B370000}"/>
    <cellStyle name="20% - Accent6 27 3 7" xfId="31981" xr:uid="{00000000-0005-0000-0000-00002C370000}"/>
    <cellStyle name="20% - Accent6 27 4" xfId="13474" xr:uid="{00000000-0005-0000-0000-00002D370000}"/>
    <cellStyle name="20% - Accent6 27 4 2" xfId="17231" xr:uid="{00000000-0005-0000-0000-00002E370000}"/>
    <cellStyle name="20% - Accent6 27 4 2 2" xfId="21692" xr:uid="{00000000-0005-0000-0000-00002F370000}"/>
    <cellStyle name="20% - Accent6 27 4 2 2 2" xfId="26124" xr:uid="{00000000-0005-0000-0000-000030370000}"/>
    <cellStyle name="20% - Accent6 27 4 2 2 3" xfId="30841" xr:uid="{00000000-0005-0000-0000-000031370000}"/>
    <cellStyle name="20% - Accent6 27 4 2 2 4" xfId="35554" xr:uid="{00000000-0005-0000-0000-000032370000}"/>
    <cellStyle name="20% - Accent6 27 4 2 3" xfId="19433" xr:uid="{00000000-0005-0000-0000-000033370000}"/>
    <cellStyle name="20% - Accent6 27 4 2 4" xfId="23908" xr:uid="{00000000-0005-0000-0000-000034370000}"/>
    <cellStyle name="20% - Accent6 27 4 2 5" xfId="28625" xr:uid="{00000000-0005-0000-0000-000035370000}"/>
    <cellStyle name="20% - Accent6 27 4 2 6" xfId="33338" xr:uid="{00000000-0005-0000-0000-000036370000}"/>
    <cellStyle name="20% - Accent6 27 4 3" xfId="16041" xr:uid="{00000000-0005-0000-0000-000037370000}"/>
    <cellStyle name="20% - Accent6 27 4 3 2" xfId="20546" xr:uid="{00000000-0005-0000-0000-000038370000}"/>
    <cellStyle name="20% - Accent6 27 4 3 3" xfId="24978" xr:uid="{00000000-0005-0000-0000-000039370000}"/>
    <cellStyle name="20% - Accent6 27 4 3 4" xfId="29695" xr:uid="{00000000-0005-0000-0000-00003A370000}"/>
    <cellStyle name="20% - Accent6 27 4 3 5" xfId="34408" xr:uid="{00000000-0005-0000-0000-00003B370000}"/>
    <cellStyle name="20% - Accent6 27 4 4" xfId="18287" xr:uid="{00000000-0005-0000-0000-00003C370000}"/>
    <cellStyle name="20% - Accent6 27 4 5" xfId="22762" xr:uid="{00000000-0005-0000-0000-00003D370000}"/>
    <cellStyle name="20% - Accent6 27 4 6" xfId="27479" xr:uid="{00000000-0005-0000-0000-00003E370000}"/>
    <cellStyle name="20% - Accent6 27 4 7" xfId="32192" xr:uid="{00000000-0005-0000-0000-00003F370000}"/>
    <cellStyle name="20% - Accent6 27 5" xfId="14081" xr:uid="{00000000-0005-0000-0000-000040370000}"/>
    <cellStyle name="20% - Accent6 27 5 2" xfId="16323" xr:uid="{00000000-0005-0000-0000-000041370000}"/>
    <cellStyle name="20% - Accent6 27 5 2 2" xfId="20785" xr:uid="{00000000-0005-0000-0000-000042370000}"/>
    <cellStyle name="20% - Accent6 27 5 2 3" xfId="25217" xr:uid="{00000000-0005-0000-0000-000043370000}"/>
    <cellStyle name="20% - Accent6 27 5 2 4" xfId="29934" xr:uid="{00000000-0005-0000-0000-000044370000}"/>
    <cellStyle name="20% - Accent6 27 5 2 5" xfId="34647" xr:uid="{00000000-0005-0000-0000-000045370000}"/>
    <cellStyle name="20% - Accent6 27 5 3" xfId="18526" xr:uid="{00000000-0005-0000-0000-000046370000}"/>
    <cellStyle name="20% - Accent6 27 5 4" xfId="23001" xr:uid="{00000000-0005-0000-0000-000047370000}"/>
    <cellStyle name="20% - Accent6 27 5 5" xfId="27718" xr:uid="{00000000-0005-0000-0000-000048370000}"/>
    <cellStyle name="20% - Accent6 27 5 6" xfId="32431" xr:uid="{00000000-0005-0000-0000-000049370000}"/>
    <cellStyle name="20% - Accent6 27 6" xfId="14687" xr:uid="{00000000-0005-0000-0000-00004A370000}"/>
    <cellStyle name="20% - Accent6 27 6 2" xfId="19800" xr:uid="{00000000-0005-0000-0000-00004B370000}"/>
    <cellStyle name="20% - Accent6 27 6 3" xfId="24232" xr:uid="{00000000-0005-0000-0000-00004C370000}"/>
    <cellStyle name="20% - Accent6 27 6 4" xfId="28949" xr:uid="{00000000-0005-0000-0000-00004D370000}"/>
    <cellStyle name="20% - Accent6 27 6 5" xfId="33662" xr:uid="{00000000-0005-0000-0000-00004E370000}"/>
    <cellStyle name="20% - Accent6 27 7" xfId="15293" xr:uid="{00000000-0005-0000-0000-00004F370000}"/>
    <cellStyle name="20% - Accent6 27 7 2" xfId="26395" xr:uid="{00000000-0005-0000-0000-000050370000}"/>
    <cellStyle name="20% - Accent6 27 7 3" xfId="31108" xr:uid="{00000000-0005-0000-0000-000051370000}"/>
    <cellStyle name="20% - Accent6 27 7 4" xfId="35821" xr:uid="{00000000-0005-0000-0000-000052370000}"/>
    <cellStyle name="20% - Accent6 27 8" xfId="17541" xr:uid="{00000000-0005-0000-0000-000053370000}"/>
    <cellStyle name="20% - Accent6 27 8 2" xfId="36088" xr:uid="{00000000-0005-0000-0000-000054370000}"/>
    <cellStyle name="20% - Accent6 27 9" xfId="22016" xr:uid="{00000000-0005-0000-0000-000055370000}"/>
    <cellStyle name="20% - Accent6 27 9 2" xfId="36383" xr:uid="{00000000-0005-0000-0000-000056370000}"/>
    <cellStyle name="20% - Accent6 28" xfId="12583" xr:uid="{00000000-0005-0000-0000-000057370000}"/>
    <cellStyle name="20% - Accent6 28 10" xfId="26747" xr:uid="{00000000-0005-0000-0000-000058370000}"/>
    <cellStyle name="20% - Accent6 28 11" xfId="31460" xr:uid="{00000000-0005-0000-0000-000059370000}"/>
    <cellStyle name="20% - Accent6 28 2" xfId="13206" xr:uid="{00000000-0005-0000-0000-00005A370000}"/>
    <cellStyle name="20% - Accent6 28 2 2" xfId="13785" xr:uid="{00000000-0005-0000-0000-00005B370000}"/>
    <cellStyle name="20% - Accent6 28 2 2 2" xfId="16794" xr:uid="{00000000-0005-0000-0000-00005C370000}"/>
    <cellStyle name="20% - Accent6 28 2 2 2 2" xfId="21256" xr:uid="{00000000-0005-0000-0000-00005D370000}"/>
    <cellStyle name="20% - Accent6 28 2 2 2 3" xfId="25688" xr:uid="{00000000-0005-0000-0000-00005E370000}"/>
    <cellStyle name="20% - Accent6 28 2 2 2 4" xfId="30405" xr:uid="{00000000-0005-0000-0000-00005F370000}"/>
    <cellStyle name="20% - Accent6 28 2 2 2 5" xfId="35118" xr:uid="{00000000-0005-0000-0000-000060370000}"/>
    <cellStyle name="20% - Accent6 28 2 2 3" xfId="18997" xr:uid="{00000000-0005-0000-0000-000061370000}"/>
    <cellStyle name="20% - Accent6 28 2 2 4" xfId="23472" xr:uid="{00000000-0005-0000-0000-000062370000}"/>
    <cellStyle name="20% - Accent6 28 2 2 5" xfId="28189" xr:uid="{00000000-0005-0000-0000-000063370000}"/>
    <cellStyle name="20% - Accent6 28 2 2 6" xfId="32902" xr:uid="{00000000-0005-0000-0000-000064370000}"/>
    <cellStyle name="20% - Accent6 28 2 3" xfId="14391" xr:uid="{00000000-0005-0000-0000-000065370000}"/>
    <cellStyle name="20% - Accent6 28 2 3 2" xfId="20110" xr:uid="{00000000-0005-0000-0000-000066370000}"/>
    <cellStyle name="20% - Accent6 28 2 3 3" xfId="24542" xr:uid="{00000000-0005-0000-0000-000067370000}"/>
    <cellStyle name="20% - Accent6 28 2 3 4" xfId="29259" xr:uid="{00000000-0005-0000-0000-000068370000}"/>
    <cellStyle name="20% - Accent6 28 2 3 5" xfId="33972" xr:uid="{00000000-0005-0000-0000-000069370000}"/>
    <cellStyle name="20% - Accent6 28 2 4" xfId="14997" xr:uid="{00000000-0005-0000-0000-00006A370000}"/>
    <cellStyle name="20% - Accent6 28 2 5" xfId="15603" xr:uid="{00000000-0005-0000-0000-00006B370000}"/>
    <cellStyle name="20% - Accent6 28 2 6" xfId="17851" xr:uid="{00000000-0005-0000-0000-00006C370000}"/>
    <cellStyle name="20% - Accent6 28 2 7" xfId="22326" xr:uid="{00000000-0005-0000-0000-00006D370000}"/>
    <cellStyle name="20% - Accent6 28 2 8" xfId="27043" xr:uid="{00000000-0005-0000-0000-00006E370000}"/>
    <cellStyle name="20% - Accent6 28 2 9" xfId="31756" xr:uid="{00000000-0005-0000-0000-00006F370000}"/>
    <cellStyle name="20% - Accent6 28 3" xfId="12865" xr:uid="{00000000-0005-0000-0000-000070370000}"/>
    <cellStyle name="20% - Accent6 28 3 2" xfId="17033" xr:uid="{00000000-0005-0000-0000-000071370000}"/>
    <cellStyle name="20% - Accent6 28 3 2 2" xfId="21495" xr:uid="{00000000-0005-0000-0000-000072370000}"/>
    <cellStyle name="20% - Accent6 28 3 2 2 2" xfId="25927" xr:uid="{00000000-0005-0000-0000-000073370000}"/>
    <cellStyle name="20% - Accent6 28 3 2 2 3" xfId="30644" xr:uid="{00000000-0005-0000-0000-000074370000}"/>
    <cellStyle name="20% - Accent6 28 3 2 2 4" xfId="35357" xr:uid="{00000000-0005-0000-0000-000075370000}"/>
    <cellStyle name="20% - Accent6 28 3 2 3" xfId="19236" xr:uid="{00000000-0005-0000-0000-000076370000}"/>
    <cellStyle name="20% - Accent6 28 3 2 4" xfId="23711" xr:uid="{00000000-0005-0000-0000-000077370000}"/>
    <cellStyle name="20% - Accent6 28 3 2 5" xfId="28428" xr:uid="{00000000-0005-0000-0000-000078370000}"/>
    <cellStyle name="20% - Accent6 28 3 2 6" xfId="33141" xr:uid="{00000000-0005-0000-0000-000079370000}"/>
    <cellStyle name="20% - Accent6 28 3 3" xfId="15843" xr:uid="{00000000-0005-0000-0000-00007A370000}"/>
    <cellStyle name="20% - Accent6 28 3 3 2" xfId="20349" xr:uid="{00000000-0005-0000-0000-00007B370000}"/>
    <cellStyle name="20% - Accent6 28 3 3 3" xfId="24781" xr:uid="{00000000-0005-0000-0000-00007C370000}"/>
    <cellStyle name="20% - Accent6 28 3 3 4" xfId="29498" xr:uid="{00000000-0005-0000-0000-00007D370000}"/>
    <cellStyle name="20% - Accent6 28 3 3 5" xfId="34211" xr:uid="{00000000-0005-0000-0000-00007E370000}"/>
    <cellStyle name="20% - Accent6 28 3 4" xfId="18090" xr:uid="{00000000-0005-0000-0000-00007F370000}"/>
    <cellStyle name="20% - Accent6 28 3 5" xfId="22565" xr:uid="{00000000-0005-0000-0000-000080370000}"/>
    <cellStyle name="20% - Accent6 28 3 6" xfId="27282" xr:uid="{00000000-0005-0000-0000-000081370000}"/>
    <cellStyle name="20% - Accent6 28 3 7" xfId="31995" xr:uid="{00000000-0005-0000-0000-000082370000}"/>
    <cellStyle name="20% - Accent6 28 4" xfId="13488" xr:uid="{00000000-0005-0000-0000-000083370000}"/>
    <cellStyle name="20% - Accent6 28 4 2" xfId="17245" xr:uid="{00000000-0005-0000-0000-000084370000}"/>
    <cellStyle name="20% - Accent6 28 4 2 2" xfId="21706" xr:uid="{00000000-0005-0000-0000-000085370000}"/>
    <cellStyle name="20% - Accent6 28 4 2 2 2" xfId="26138" xr:uid="{00000000-0005-0000-0000-000086370000}"/>
    <cellStyle name="20% - Accent6 28 4 2 2 3" xfId="30855" xr:uid="{00000000-0005-0000-0000-000087370000}"/>
    <cellStyle name="20% - Accent6 28 4 2 2 4" xfId="35568" xr:uid="{00000000-0005-0000-0000-000088370000}"/>
    <cellStyle name="20% - Accent6 28 4 2 3" xfId="19447" xr:uid="{00000000-0005-0000-0000-000089370000}"/>
    <cellStyle name="20% - Accent6 28 4 2 4" xfId="23922" xr:uid="{00000000-0005-0000-0000-00008A370000}"/>
    <cellStyle name="20% - Accent6 28 4 2 5" xfId="28639" xr:uid="{00000000-0005-0000-0000-00008B370000}"/>
    <cellStyle name="20% - Accent6 28 4 2 6" xfId="33352" xr:uid="{00000000-0005-0000-0000-00008C370000}"/>
    <cellStyle name="20% - Accent6 28 4 3" xfId="16055" xr:uid="{00000000-0005-0000-0000-00008D370000}"/>
    <cellStyle name="20% - Accent6 28 4 3 2" xfId="20560" xr:uid="{00000000-0005-0000-0000-00008E370000}"/>
    <cellStyle name="20% - Accent6 28 4 3 3" xfId="24992" xr:uid="{00000000-0005-0000-0000-00008F370000}"/>
    <cellStyle name="20% - Accent6 28 4 3 4" xfId="29709" xr:uid="{00000000-0005-0000-0000-000090370000}"/>
    <cellStyle name="20% - Accent6 28 4 3 5" xfId="34422" xr:uid="{00000000-0005-0000-0000-000091370000}"/>
    <cellStyle name="20% - Accent6 28 4 4" xfId="18301" xr:uid="{00000000-0005-0000-0000-000092370000}"/>
    <cellStyle name="20% - Accent6 28 4 5" xfId="22776" xr:uid="{00000000-0005-0000-0000-000093370000}"/>
    <cellStyle name="20% - Accent6 28 4 6" xfId="27493" xr:uid="{00000000-0005-0000-0000-000094370000}"/>
    <cellStyle name="20% - Accent6 28 4 7" xfId="32206" xr:uid="{00000000-0005-0000-0000-000095370000}"/>
    <cellStyle name="20% - Accent6 28 5" xfId="14095" xr:uid="{00000000-0005-0000-0000-000096370000}"/>
    <cellStyle name="20% - Accent6 28 5 2" xfId="16337" xr:uid="{00000000-0005-0000-0000-000097370000}"/>
    <cellStyle name="20% - Accent6 28 5 2 2" xfId="20799" xr:uid="{00000000-0005-0000-0000-000098370000}"/>
    <cellStyle name="20% - Accent6 28 5 2 3" xfId="25231" xr:uid="{00000000-0005-0000-0000-000099370000}"/>
    <cellStyle name="20% - Accent6 28 5 2 4" xfId="29948" xr:uid="{00000000-0005-0000-0000-00009A370000}"/>
    <cellStyle name="20% - Accent6 28 5 2 5" xfId="34661" xr:uid="{00000000-0005-0000-0000-00009B370000}"/>
    <cellStyle name="20% - Accent6 28 5 3" xfId="18540" xr:uid="{00000000-0005-0000-0000-00009C370000}"/>
    <cellStyle name="20% - Accent6 28 5 4" xfId="23015" xr:uid="{00000000-0005-0000-0000-00009D370000}"/>
    <cellStyle name="20% - Accent6 28 5 5" xfId="27732" xr:uid="{00000000-0005-0000-0000-00009E370000}"/>
    <cellStyle name="20% - Accent6 28 5 6" xfId="32445" xr:uid="{00000000-0005-0000-0000-00009F370000}"/>
    <cellStyle name="20% - Accent6 28 6" xfId="14701" xr:uid="{00000000-0005-0000-0000-0000A0370000}"/>
    <cellStyle name="20% - Accent6 28 6 2" xfId="19814" xr:uid="{00000000-0005-0000-0000-0000A1370000}"/>
    <cellStyle name="20% - Accent6 28 6 3" xfId="24246" xr:uid="{00000000-0005-0000-0000-0000A2370000}"/>
    <cellStyle name="20% - Accent6 28 6 4" xfId="28963" xr:uid="{00000000-0005-0000-0000-0000A3370000}"/>
    <cellStyle name="20% - Accent6 28 6 5" xfId="33676" xr:uid="{00000000-0005-0000-0000-0000A4370000}"/>
    <cellStyle name="20% - Accent6 28 7" xfId="15307" xr:uid="{00000000-0005-0000-0000-0000A5370000}"/>
    <cellStyle name="20% - Accent6 28 7 2" xfId="26409" xr:uid="{00000000-0005-0000-0000-0000A6370000}"/>
    <cellStyle name="20% - Accent6 28 7 3" xfId="31122" xr:uid="{00000000-0005-0000-0000-0000A7370000}"/>
    <cellStyle name="20% - Accent6 28 7 4" xfId="35835" xr:uid="{00000000-0005-0000-0000-0000A8370000}"/>
    <cellStyle name="20% - Accent6 28 8" xfId="17555" xr:uid="{00000000-0005-0000-0000-0000A9370000}"/>
    <cellStyle name="20% - Accent6 28 8 2" xfId="36102" xr:uid="{00000000-0005-0000-0000-0000AA370000}"/>
    <cellStyle name="20% - Accent6 28 9" xfId="22030" xr:uid="{00000000-0005-0000-0000-0000AB370000}"/>
    <cellStyle name="20% - Accent6 28 9 2" xfId="36397" xr:uid="{00000000-0005-0000-0000-0000AC370000}"/>
    <cellStyle name="20% - Accent6 29" xfId="12887" xr:uid="{00000000-0005-0000-0000-0000AD370000}"/>
    <cellStyle name="20% - Accent6 29 2" xfId="16069" xr:uid="{00000000-0005-0000-0000-0000AE370000}"/>
    <cellStyle name="20% - Accent6 29 2 2" xfId="17259" xr:uid="{00000000-0005-0000-0000-0000AF370000}"/>
    <cellStyle name="20% - Accent6 29 2 2 2" xfId="21720" xr:uid="{00000000-0005-0000-0000-0000B0370000}"/>
    <cellStyle name="20% - Accent6 29 2 2 2 2" xfId="26152" xr:uid="{00000000-0005-0000-0000-0000B1370000}"/>
    <cellStyle name="20% - Accent6 29 2 2 2 3" xfId="30869" xr:uid="{00000000-0005-0000-0000-0000B2370000}"/>
    <cellStyle name="20% - Accent6 29 2 2 2 4" xfId="35582" xr:uid="{00000000-0005-0000-0000-0000B3370000}"/>
    <cellStyle name="20% - Accent6 29 2 2 3" xfId="19461" xr:uid="{00000000-0005-0000-0000-0000B4370000}"/>
    <cellStyle name="20% - Accent6 29 2 2 4" xfId="23936" xr:uid="{00000000-0005-0000-0000-0000B5370000}"/>
    <cellStyle name="20% - Accent6 29 2 2 5" xfId="28653" xr:uid="{00000000-0005-0000-0000-0000B6370000}"/>
    <cellStyle name="20% - Accent6 29 2 2 6" xfId="33366" xr:uid="{00000000-0005-0000-0000-0000B7370000}"/>
    <cellStyle name="20% - Accent6 29 2 3" xfId="20574" xr:uid="{00000000-0005-0000-0000-0000B8370000}"/>
    <cellStyle name="20% - Accent6 29 2 3 2" xfId="25006" xr:uid="{00000000-0005-0000-0000-0000B9370000}"/>
    <cellStyle name="20% - Accent6 29 2 3 3" xfId="29723" xr:uid="{00000000-0005-0000-0000-0000BA370000}"/>
    <cellStyle name="20% - Accent6 29 2 3 4" xfId="34436" xr:uid="{00000000-0005-0000-0000-0000BB370000}"/>
    <cellStyle name="20% - Accent6 29 2 4" xfId="18315" xr:uid="{00000000-0005-0000-0000-0000BC370000}"/>
    <cellStyle name="20% - Accent6 29 2 5" xfId="22790" xr:uid="{00000000-0005-0000-0000-0000BD370000}"/>
    <cellStyle name="20% - Accent6 29 2 6" xfId="27507" xr:uid="{00000000-0005-0000-0000-0000BE370000}"/>
    <cellStyle name="20% - Accent6 29 2 7" xfId="32220" xr:uid="{00000000-0005-0000-0000-0000BF370000}"/>
    <cellStyle name="20% - Accent6 29 3" xfId="16351" xr:uid="{00000000-0005-0000-0000-0000C0370000}"/>
    <cellStyle name="20% - Accent6 29 3 2" xfId="20813" xr:uid="{00000000-0005-0000-0000-0000C1370000}"/>
    <cellStyle name="20% - Accent6 29 3 2 2" xfId="25245" xr:uid="{00000000-0005-0000-0000-0000C2370000}"/>
    <cellStyle name="20% - Accent6 29 3 2 3" xfId="29962" xr:uid="{00000000-0005-0000-0000-0000C3370000}"/>
    <cellStyle name="20% - Accent6 29 3 2 4" xfId="34675" xr:uid="{00000000-0005-0000-0000-0000C4370000}"/>
    <cellStyle name="20% - Accent6 29 3 3" xfId="18554" xr:uid="{00000000-0005-0000-0000-0000C5370000}"/>
    <cellStyle name="20% - Accent6 29 3 4" xfId="23029" xr:uid="{00000000-0005-0000-0000-0000C6370000}"/>
    <cellStyle name="20% - Accent6 29 3 5" xfId="27746" xr:uid="{00000000-0005-0000-0000-0000C7370000}"/>
    <cellStyle name="20% - Accent6 29 3 6" xfId="32459" xr:uid="{00000000-0005-0000-0000-0000C8370000}"/>
    <cellStyle name="20% - Accent6 29 4" xfId="26423" xr:uid="{00000000-0005-0000-0000-0000C9370000}"/>
    <cellStyle name="20% - Accent6 29 4 2" xfId="31136" xr:uid="{00000000-0005-0000-0000-0000CA370000}"/>
    <cellStyle name="20% - Accent6 29 4 3" xfId="35849" xr:uid="{00000000-0005-0000-0000-0000CB370000}"/>
    <cellStyle name="20% - Accent6 29 5" xfId="36116" xr:uid="{00000000-0005-0000-0000-0000CC370000}"/>
    <cellStyle name="20% - Accent6 29 6" xfId="36411" xr:uid="{00000000-0005-0000-0000-0000CD370000}"/>
    <cellStyle name="20% - Accent6 3" xfId="103" xr:uid="{00000000-0005-0000-0000-0000CE370000}"/>
    <cellStyle name="20% - Accent6 3 10" xfId="934" xr:uid="{00000000-0005-0000-0000-0000CF370000}"/>
    <cellStyle name="20% - Accent6 3 10 2" xfId="36214" xr:uid="{00000000-0005-0000-0000-0000D0370000}"/>
    <cellStyle name="20% - Accent6 3 11" xfId="1006" xr:uid="{00000000-0005-0000-0000-0000D1370000}"/>
    <cellStyle name="20% - Accent6 3 12" xfId="1078" xr:uid="{00000000-0005-0000-0000-0000D2370000}"/>
    <cellStyle name="20% - Accent6 3 13" xfId="1150" xr:uid="{00000000-0005-0000-0000-0000D3370000}"/>
    <cellStyle name="20% - Accent6 3 14" xfId="1222" xr:uid="{00000000-0005-0000-0000-0000D4370000}"/>
    <cellStyle name="20% - Accent6 3 15" xfId="1294" xr:uid="{00000000-0005-0000-0000-0000D5370000}"/>
    <cellStyle name="20% - Accent6 3 16" xfId="1366" xr:uid="{00000000-0005-0000-0000-0000D6370000}"/>
    <cellStyle name="20% - Accent6 3 17" xfId="1441" xr:uid="{00000000-0005-0000-0000-0000D7370000}"/>
    <cellStyle name="20% - Accent6 3 18" xfId="1515" xr:uid="{00000000-0005-0000-0000-0000D8370000}"/>
    <cellStyle name="20% - Accent6 3 19" xfId="1590" xr:uid="{00000000-0005-0000-0000-0000D9370000}"/>
    <cellStyle name="20% - Accent6 3 2" xfId="131" xr:uid="{00000000-0005-0000-0000-0000DA370000}"/>
    <cellStyle name="20% - Accent6 3 2 2" xfId="8880" xr:uid="{00000000-0005-0000-0000-0000DB370000}"/>
    <cellStyle name="20% - Accent6 3 20" xfId="1664" xr:uid="{00000000-0005-0000-0000-0000DC370000}"/>
    <cellStyle name="20% - Accent6 3 21" xfId="1738" xr:uid="{00000000-0005-0000-0000-0000DD370000}"/>
    <cellStyle name="20% - Accent6 3 22" xfId="1812" xr:uid="{00000000-0005-0000-0000-0000DE370000}"/>
    <cellStyle name="20% - Accent6 3 23" xfId="1887" xr:uid="{00000000-0005-0000-0000-0000DF370000}"/>
    <cellStyle name="20% - Accent6 3 24" xfId="1961" xr:uid="{00000000-0005-0000-0000-0000E0370000}"/>
    <cellStyle name="20% - Accent6 3 25" xfId="2035" xr:uid="{00000000-0005-0000-0000-0000E1370000}"/>
    <cellStyle name="20% - Accent6 3 26" xfId="2109" xr:uid="{00000000-0005-0000-0000-0000E2370000}"/>
    <cellStyle name="20% - Accent6 3 27" xfId="2183" xr:uid="{00000000-0005-0000-0000-0000E3370000}"/>
    <cellStyle name="20% - Accent6 3 28" xfId="2257" xr:uid="{00000000-0005-0000-0000-0000E4370000}"/>
    <cellStyle name="20% - Accent6 3 29" xfId="2331" xr:uid="{00000000-0005-0000-0000-0000E5370000}"/>
    <cellStyle name="20% - Accent6 3 3" xfId="159" xr:uid="{00000000-0005-0000-0000-0000E6370000}"/>
    <cellStyle name="20% - Accent6 3 3 2" xfId="10175" xr:uid="{00000000-0005-0000-0000-0000E7370000}"/>
    <cellStyle name="20% - Accent6 3 30" xfId="2405" xr:uid="{00000000-0005-0000-0000-0000E8370000}"/>
    <cellStyle name="20% - Accent6 3 31" xfId="2479" xr:uid="{00000000-0005-0000-0000-0000E9370000}"/>
    <cellStyle name="20% - Accent6 3 32" xfId="2553" xr:uid="{00000000-0005-0000-0000-0000EA370000}"/>
    <cellStyle name="20% - Accent6 3 33" xfId="2641" xr:uid="{00000000-0005-0000-0000-0000EB370000}"/>
    <cellStyle name="20% - Accent6 3 34" xfId="2729" xr:uid="{00000000-0005-0000-0000-0000EC370000}"/>
    <cellStyle name="20% - Accent6 3 35" xfId="2817" xr:uid="{00000000-0005-0000-0000-0000ED370000}"/>
    <cellStyle name="20% - Accent6 3 36" xfId="2905" xr:uid="{00000000-0005-0000-0000-0000EE370000}"/>
    <cellStyle name="20% - Accent6 3 37" xfId="2993" xr:uid="{00000000-0005-0000-0000-0000EF370000}"/>
    <cellStyle name="20% - Accent6 3 38" xfId="3081" xr:uid="{00000000-0005-0000-0000-0000F0370000}"/>
    <cellStyle name="20% - Accent6 3 39" xfId="3169" xr:uid="{00000000-0005-0000-0000-0000F1370000}"/>
    <cellStyle name="20% - Accent6 3 4" xfId="201" xr:uid="{00000000-0005-0000-0000-0000F2370000}"/>
    <cellStyle name="20% - Accent6 3 4 10" xfId="12400" xr:uid="{00000000-0005-0000-0000-0000F3370000}"/>
    <cellStyle name="20% - Accent6 3 4 11" xfId="12682" xr:uid="{00000000-0005-0000-0000-0000F4370000}"/>
    <cellStyle name="20% - Accent6 3 4 12" xfId="13305" xr:uid="{00000000-0005-0000-0000-0000F5370000}"/>
    <cellStyle name="20% - Accent6 3 4 13" xfId="13912" xr:uid="{00000000-0005-0000-0000-0000F6370000}"/>
    <cellStyle name="20% - Accent6 3 4 14" xfId="14518" xr:uid="{00000000-0005-0000-0000-0000F7370000}"/>
    <cellStyle name="20% - Accent6 3 4 15" xfId="15124" xr:uid="{00000000-0005-0000-0000-0000F8370000}"/>
    <cellStyle name="20% - Accent6 3 4 16" xfId="17372" xr:uid="{00000000-0005-0000-0000-0000F9370000}"/>
    <cellStyle name="20% - Accent6 3 4 17" xfId="21847" xr:uid="{00000000-0005-0000-0000-0000FA370000}"/>
    <cellStyle name="20% - Accent6 3 4 18" xfId="26564" xr:uid="{00000000-0005-0000-0000-0000FB370000}"/>
    <cellStyle name="20% - Accent6 3 4 19" xfId="31277" xr:uid="{00000000-0005-0000-0000-0000FC370000}"/>
    <cellStyle name="20% - Accent6 3 4 2" xfId="10067" xr:uid="{00000000-0005-0000-0000-0000FD370000}"/>
    <cellStyle name="20% - Accent6 3 4 2 10" xfId="31573" xr:uid="{00000000-0005-0000-0000-0000FE370000}"/>
    <cellStyle name="20% - Accent6 3 4 2 2" xfId="13020" xr:uid="{00000000-0005-0000-0000-0000FF370000}"/>
    <cellStyle name="20% - Accent6 3 4 2 2 2" xfId="16611" xr:uid="{00000000-0005-0000-0000-000000380000}"/>
    <cellStyle name="20% - Accent6 3 4 2 2 2 2" xfId="21073" xr:uid="{00000000-0005-0000-0000-000001380000}"/>
    <cellStyle name="20% - Accent6 3 4 2 2 2 3" xfId="25505" xr:uid="{00000000-0005-0000-0000-000002380000}"/>
    <cellStyle name="20% - Accent6 3 4 2 2 2 4" xfId="30222" xr:uid="{00000000-0005-0000-0000-000003380000}"/>
    <cellStyle name="20% - Accent6 3 4 2 2 2 5" xfId="34935" xr:uid="{00000000-0005-0000-0000-000004380000}"/>
    <cellStyle name="20% - Accent6 3 4 2 2 3" xfId="18814" xr:uid="{00000000-0005-0000-0000-000005380000}"/>
    <cellStyle name="20% - Accent6 3 4 2 2 4" xfId="23289" xr:uid="{00000000-0005-0000-0000-000006380000}"/>
    <cellStyle name="20% - Accent6 3 4 2 2 5" xfId="28006" xr:uid="{00000000-0005-0000-0000-000007380000}"/>
    <cellStyle name="20% - Accent6 3 4 2 2 6" xfId="32719" xr:uid="{00000000-0005-0000-0000-000008380000}"/>
    <cellStyle name="20% - Accent6 3 4 2 3" xfId="13602" xr:uid="{00000000-0005-0000-0000-000009380000}"/>
    <cellStyle name="20% - Accent6 3 4 2 3 2" xfId="19927" xr:uid="{00000000-0005-0000-0000-00000A380000}"/>
    <cellStyle name="20% - Accent6 3 4 2 3 3" xfId="24359" xr:uid="{00000000-0005-0000-0000-00000B380000}"/>
    <cellStyle name="20% - Accent6 3 4 2 3 4" xfId="29076" xr:uid="{00000000-0005-0000-0000-00000C380000}"/>
    <cellStyle name="20% - Accent6 3 4 2 3 5" xfId="33789" xr:uid="{00000000-0005-0000-0000-00000D380000}"/>
    <cellStyle name="20% - Accent6 3 4 2 4" xfId="14208" xr:uid="{00000000-0005-0000-0000-00000E380000}"/>
    <cellStyle name="20% - Accent6 3 4 2 5" xfId="14814" xr:uid="{00000000-0005-0000-0000-00000F380000}"/>
    <cellStyle name="20% - Accent6 3 4 2 6" xfId="15420" xr:uid="{00000000-0005-0000-0000-000010380000}"/>
    <cellStyle name="20% - Accent6 3 4 2 7" xfId="17668" xr:uid="{00000000-0005-0000-0000-000011380000}"/>
    <cellStyle name="20% - Accent6 3 4 2 8" xfId="22143" xr:uid="{00000000-0005-0000-0000-000012380000}"/>
    <cellStyle name="20% - Accent6 3 4 2 9" xfId="26860" xr:uid="{00000000-0005-0000-0000-000013380000}"/>
    <cellStyle name="20% - Accent6 3 4 3" xfId="10571" xr:uid="{00000000-0005-0000-0000-000014380000}"/>
    <cellStyle name="20% - Accent6 3 4 3 2" xfId="16393" xr:uid="{00000000-0005-0000-0000-000015380000}"/>
    <cellStyle name="20% - Accent6 3 4 3 2 2" xfId="20855" xr:uid="{00000000-0005-0000-0000-000016380000}"/>
    <cellStyle name="20% - Accent6 3 4 3 2 3" xfId="25287" xr:uid="{00000000-0005-0000-0000-000017380000}"/>
    <cellStyle name="20% - Accent6 3 4 3 2 4" xfId="30004" xr:uid="{00000000-0005-0000-0000-000018380000}"/>
    <cellStyle name="20% - Accent6 3 4 3 2 5" xfId="34717" xr:uid="{00000000-0005-0000-0000-000019380000}"/>
    <cellStyle name="20% - Accent6 3 4 3 3" xfId="18596" xr:uid="{00000000-0005-0000-0000-00001A380000}"/>
    <cellStyle name="20% - Accent6 3 4 3 4" xfId="23071" xr:uid="{00000000-0005-0000-0000-00001B380000}"/>
    <cellStyle name="20% - Accent6 3 4 3 5" xfId="27788" xr:uid="{00000000-0005-0000-0000-00001C380000}"/>
    <cellStyle name="20% - Accent6 3 4 3 6" xfId="32501" xr:uid="{00000000-0005-0000-0000-00001D380000}"/>
    <cellStyle name="20% - Accent6 3 4 4" xfId="10829" xr:uid="{00000000-0005-0000-0000-00001E380000}"/>
    <cellStyle name="20% - Accent6 3 4 4 2" xfId="19631" xr:uid="{00000000-0005-0000-0000-00001F380000}"/>
    <cellStyle name="20% - Accent6 3 4 4 3" xfId="24063" xr:uid="{00000000-0005-0000-0000-000020380000}"/>
    <cellStyle name="20% - Accent6 3 4 4 4" xfId="28780" xr:uid="{00000000-0005-0000-0000-000021380000}"/>
    <cellStyle name="20% - Accent6 3 4 4 5" xfId="33493" xr:uid="{00000000-0005-0000-0000-000022380000}"/>
    <cellStyle name="20% - Accent6 3 4 5" xfId="11083" xr:uid="{00000000-0005-0000-0000-000023380000}"/>
    <cellStyle name="20% - Accent6 3 4 6" xfId="11337" xr:uid="{00000000-0005-0000-0000-000024380000}"/>
    <cellStyle name="20% - Accent6 3 4 7" xfId="11597" xr:uid="{00000000-0005-0000-0000-000025380000}"/>
    <cellStyle name="20% - Accent6 3 4 8" xfId="11858" xr:uid="{00000000-0005-0000-0000-000026380000}"/>
    <cellStyle name="20% - Accent6 3 4 9" xfId="12129" xr:uid="{00000000-0005-0000-0000-000027380000}"/>
    <cellStyle name="20% - Accent6 3 40" xfId="3257" xr:uid="{00000000-0005-0000-0000-000028380000}"/>
    <cellStyle name="20% - Accent6 3 41" xfId="3345" xr:uid="{00000000-0005-0000-0000-000029380000}"/>
    <cellStyle name="20% - Accent6 3 42" xfId="3433" xr:uid="{00000000-0005-0000-0000-00002A380000}"/>
    <cellStyle name="20% - Accent6 3 43" xfId="3521" xr:uid="{00000000-0005-0000-0000-00002B380000}"/>
    <cellStyle name="20% - Accent6 3 44" xfId="3624" xr:uid="{00000000-0005-0000-0000-00002C380000}"/>
    <cellStyle name="20% - Accent6 3 45" xfId="3743" xr:uid="{00000000-0005-0000-0000-00002D380000}"/>
    <cellStyle name="20% - Accent6 3 46" xfId="3859" xr:uid="{00000000-0005-0000-0000-00002E380000}"/>
    <cellStyle name="20% - Accent6 3 47" xfId="3975" xr:uid="{00000000-0005-0000-0000-00002F380000}"/>
    <cellStyle name="20% - Accent6 3 48" xfId="4091" xr:uid="{00000000-0005-0000-0000-000030380000}"/>
    <cellStyle name="20% - Accent6 3 49" xfId="4207" xr:uid="{00000000-0005-0000-0000-000031380000}"/>
    <cellStyle name="20% - Accent6 3 5" xfId="574" xr:uid="{00000000-0005-0000-0000-000032380000}"/>
    <cellStyle name="20% - Accent6 3 5 2" xfId="16850" xr:uid="{00000000-0005-0000-0000-000033380000}"/>
    <cellStyle name="20% - Accent6 3 5 2 2" xfId="21312" xr:uid="{00000000-0005-0000-0000-000034380000}"/>
    <cellStyle name="20% - Accent6 3 5 2 2 2" xfId="25744" xr:uid="{00000000-0005-0000-0000-000035380000}"/>
    <cellStyle name="20% - Accent6 3 5 2 2 3" xfId="30461" xr:uid="{00000000-0005-0000-0000-000036380000}"/>
    <cellStyle name="20% - Accent6 3 5 2 2 4" xfId="35174" xr:uid="{00000000-0005-0000-0000-000037380000}"/>
    <cellStyle name="20% - Accent6 3 5 2 3" xfId="19053" xr:uid="{00000000-0005-0000-0000-000038380000}"/>
    <cellStyle name="20% - Accent6 3 5 2 4" xfId="23528" xr:uid="{00000000-0005-0000-0000-000039380000}"/>
    <cellStyle name="20% - Accent6 3 5 2 5" xfId="28245" xr:uid="{00000000-0005-0000-0000-00003A380000}"/>
    <cellStyle name="20% - Accent6 3 5 2 6" xfId="32958" xr:uid="{00000000-0005-0000-0000-00003B380000}"/>
    <cellStyle name="20% - Accent6 3 5 3" xfId="15659" xr:uid="{00000000-0005-0000-0000-00003C380000}"/>
    <cellStyle name="20% - Accent6 3 5 3 2" xfId="20166" xr:uid="{00000000-0005-0000-0000-00003D380000}"/>
    <cellStyle name="20% - Accent6 3 5 3 3" xfId="24598" xr:uid="{00000000-0005-0000-0000-00003E380000}"/>
    <cellStyle name="20% - Accent6 3 5 3 4" xfId="29315" xr:uid="{00000000-0005-0000-0000-00003F380000}"/>
    <cellStyle name="20% - Accent6 3 5 3 5" xfId="34028" xr:uid="{00000000-0005-0000-0000-000040380000}"/>
    <cellStyle name="20% - Accent6 3 5 4" xfId="17907" xr:uid="{00000000-0005-0000-0000-000041380000}"/>
    <cellStyle name="20% - Accent6 3 5 5" xfId="22382" xr:uid="{00000000-0005-0000-0000-000042380000}"/>
    <cellStyle name="20% - Accent6 3 5 6" xfId="27099" xr:uid="{00000000-0005-0000-0000-000043380000}"/>
    <cellStyle name="20% - Accent6 3 5 7" xfId="31812" xr:uid="{00000000-0005-0000-0000-000044380000}"/>
    <cellStyle name="20% - Accent6 3 50" xfId="4323" xr:uid="{00000000-0005-0000-0000-000045380000}"/>
    <cellStyle name="20% - Accent6 3 51" xfId="4439" xr:uid="{00000000-0005-0000-0000-000046380000}"/>
    <cellStyle name="20% - Accent6 3 52" xfId="4555" xr:uid="{00000000-0005-0000-0000-000047380000}"/>
    <cellStyle name="20% - Accent6 3 53" xfId="4685" xr:uid="{00000000-0005-0000-0000-000048380000}"/>
    <cellStyle name="20% - Accent6 3 54" xfId="4815" xr:uid="{00000000-0005-0000-0000-000049380000}"/>
    <cellStyle name="20% - Accent6 3 55" xfId="4945" xr:uid="{00000000-0005-0000-0000-00004A380000}"/>
    <cellStyle name="20% - Accent6 3 56" xfId="5075" xr:uid="{00000000-0005-0000-0000-00004B380000}"/>
    <cellStyle name="20% - Accent6 3 57" xfId="5205" xr:uid="{00000000-0005-0000-0000-00004C380000}"/>
    <cellStyle name="20% - Accent6 3 58" xfId="5335" xr:uid="{00000000-0005-0000-0000-00004D380000}"/>
    <cellStyle name="20% - Accent6 3 59" xfId="5465" xr:uid="{00000000-0005-0000-0000-00004E380000}"/>
    <cellStyle name="20% - Accent6 3 6" xfId="646" xr:uid="{00000000-0005-0000-0000-00004F380000}"/>
    <cellStyle name="20% - Accent6 3 6 2" xfId="17061" xr:uid="{00000000-0005-0000-0000-000050380000}"/>
    <cellStyle name="20% - Accent6 3 6 2 2" xfId="21523" xr:uid="{00000000-0005-0000-0000-000051380000}"/>
    <cellStyle name="20% - Accent6 3 6 2 2 2" xfId="25955" xr:uid="{00000000-0005-0000-0000-000052380000}"/>
    <cellStyle name="20% - Accent6 3 6 2 2 3" xfId="30672" xr:uid="{00000000-0005-0000-0000-000053380000}"/>
    <cellStyle name="20% - Accent6 3 6 2 2 4" xfId="35385" xr:uid="{00000000-0005-0000-0000-000054380000}"/>
    <cellStyle name="20% - Accent6 3 6 2 3" xfId="19264" xr:uid="{00000000-0005-0000-0000-000055380000}"/>
    <cellStyle name="20% - Accent6 3 6 2 4" xfId="23739" xr:uid="{00000000-0005-0000-0000-000056380000}"/>
    <cellStyle name="20% - Accent6 3 6 2 5" xfId="28456" xr:uid="{00000000-0005-0000-0000-000057380000}"/>
    <cellStyle name="20% - Accent6 3 6 2 6" xfId="33169" xr:uid="{00000000-0005-0000-0000-000058380000}"/>
    <cellStyle name="20% - Accent6 3 6 3" xfId="15871" xr:uid="{00000000-0005-0000-0000-000059380000}"/>
    <cellStyle name="20% - Accent6 3 6 3 2" xfId="20377" xr:uid="{00000000-0005-0000-0000-00005A380000}"/>
    <cellStyle name="20% - Accent6 3 6 3 3" xfId="24809" xr:uid="{00000000-0005-0000-0000-00005B380000}"/>
    <cellStyle name="20% - Accent6 3 6 3 4" xfId="29526" xr:uid="{00000000-0005-0000-0000-00005C380000}"/>
    <cellStyle name="20% - Accent6 3 6 3 5" xfId="34239" xr:uid="{00000000-0005-0000-0000-00005D380000}"/>
    <cellStyle name="20% - Accent6 3 6 4" xfId="18118" xr:uid="{00000000-0005-0000-0000-00005E380000}"/>
    <cellStyle name="20% - Accent6 3 6 5" xfId="22593" xr:uid="{00000000-0005-0000-0000-00005F380000}"/>
    <cellStyle name="20% - Accent6 3 6 6" xfId="27310" xr:uid="{00000000-0005-0000-0000-000060380000}"/>
    <cellStyle name="20% - Accent6 3 6 7" xfId="32023" xr:uid="{00000000-0005-0000-0000-000061380000}"/>
    <cellStyle name="20% - Accent6 3 60" xfId="5595" xr:uid="{00000000-0005-0000-0000-000062380000}"/>
    <cellStyle name="20% - Accent6 3 61" xfId="5725" xr:uid="{00000000-0005-0000-0000-000063380000}"/>
    <cellStyle name="20% - Accent6 3 62" xfId="5855" xr:uid="{00000000-0005-0000-0000-000064380000}"/>
    <cellStyle name="20% - Accent6 3 63" xfId="5985" xr:uid="{00000000-0005-0000-0000-000065380000}"/>
    <cellStyle name="20% - Accent6 3 64" xfId="6115" xr:uid="{00000000-0005-0000-0000-000066380000}"/>
    <cellStyle name="20% - Accent6 3 65" xfId="6245" xr:uid="{00000000-0005-0000-0000-000067380000}"/>
    <cellStyle name="20% - Accent6 3 66" xfId="6375" xr:uid="{00000000-0005-0000-0000-000068380000}"/>
    <cellStyle name="20% - Accent6 3 67" xfId="6506" xr:uid="{00000000-0005-0000-0000-000069380000}"/>
    <cellStyle name="20% - Accent6 3 68" xfId="6636" xr:uid="{00000000-0005-0000-0000-00006A380000}"/>
    <cellStyle name="20% - Accent6 3 69" xfId="6766" xr:uid="{00000000-0005-0000-0000-00006B380000}"/>
    <cellStyle name="20% - Accent6 3 7" xfId="718" xr:uid="{00000000-0005-0000-0000-00006C380000}"/>
    <cellStyle name="20% - Accent6 3 7 2" xfId="16113" xr:uid="{00000000-0005-0000-0000-00006D380000}"/>
    <cellStyle name="20% - Accent6 3 7 2 2" xfId="20616" xr:uid="{00000000-0005-0000-0000-00006E380000}"/>
    <cellStyle name="20% - Accent6 3 7 2 3" xfId="25048" xr:uid="{00000000-0005-0000-0000-00006F380000}"/>
    <cellStyle name="20% - Accent6 3 7 2 4" xfId="29765" xr:uid="{00000000-0005-0000-0000-000070380000}"/>
    <cellStyle name="20% - Accent6 3 7 2 5" xfId="34478" xr:uid="{00000000-0005-0000-0000-000071380000}"/>
    <cellStyle name="20% - Accent6 3 7 3" xfId="18357" xr:uid="{00000000-0005-0000-0000-000072380000}"/>
    <cellStyle name="20% - Accent6 3 7 4" xfId="22832" xr:uid="{00000000-0005-0000-0000-000073380000}"/>
    <cellStyle name="20% - Accent6 3 7 5" xfId="27549" xr:uid="{00000000-0005-0000-0000-000074380000}"/>
    <cellStyle name="20% - Accent6 3 7 6" xfId="32262" xr:uid="{00000000-0005-0000-0000-000075380000}"/>
    <cellStyle name="20% - Accent6 3 70" xfId="6896" xr:uid="{00000000-0005-0000-0000-000076380000}"/>
    <cellStyle name="20% - Accent6 3 71" xfId="7026" xr:uid="{00000000-0005-0000-0000-000077380000}"/>
    <cellStyle name="20% - Accent6 3 72" xfId="7170" xr:uid="{00000000-0005-0000-0000-000078380000}"/>
    <cellStyle name="20% - Accent6 3 73" xfId="7315" xr:uid="{00000000-0005-0000-0000-000079380000}"/>
    <cellStyle name="20% - Accent6 3 74" xfId="7459" xr:uid="{00000000-0005-0000-0000-00007A380000}"/>
    <cellStyle name="20% - Accent6 3 75" xfId="7631" xr:uid="{00000000-0005-0000-0000-00007B380000}"/>
    <cellStyle name="20% - Accent6 3 76" xfId="7803" xr:uid="{00000000-0005-0000-0000-00007C380000}"/>
    <cellStyle name="20% - Accent6 3 77" xfId="7975" xr:uid="{00000000-0005-0000-0000-00007D380000}"/>
    <cellStyle name="20% - Accent6 3 78" xfId="8147" xr:uid="{00000000-0005-0000-0000-00007E380000}"/>
    <cellStyle name="20% - Accent6 3 79" xfId="8319" xr:uid="{00000000-0005-0000-0000-00007F380000}"/>
    <cellStyle name="20% - Accent6 3 8" xfId="790" xr:uid="{00000000-0005-0000-0000-000080380000}"/>
    <cellStyle name="20% - Accent6 3 8 2" xfId="26225" xr:uid="{00000000-0005-0000-0000-000081380000}"/>
    <cellStyle name="20% - Accent6 3 8 3" xfId="30939" xr:uid="{00000000-0005-0000-0000-000082380000}"/>
    <cellStyle name="20% - Accent6 3 8 4" xfId="35652" xr:uid="{00000000-0005-0000-0000-000083380000}"/>
    <cellStyle name="20% - Accent6 3 80" xfId="8561" xr:uid="{00000000-0005-0000-0000-000084380000}"/>
    <cellStyle name="20% - Accent6 3 9" xfId="862" xr:uid="{00000000-0005-0000-0000-000085380000}"/>
    <cellStyle name="20% - Accent6 3 9 2" xfId="35919" xr:uid="{00000000-0005-0000-0000-000086380000}"/>
    <cellStyle name="20% - Accent6 30" xfId="12879" xr:uid="{00000000-0005-0000-0000-000087380000}"/>
    <cellStyle name="20% - Accent6 30 2" xfId="13502" xr:uid="{00000000-0005-0000-0000-000088380000}"/>
    <cellStyle name="20% - Accent6 30 2 2" xfId="16365" xr:uid="{00000000-0005-0000-0000-000089380000}"/>
    <cellStyle name="20% - Accent6 30 2 2 2" xfId="20827" xr:uid="{00000000-0005-0000-0000-00008A380000}"/>
    <cellStyle name="20% - Accent6 30 2 2 3" xfId="25259" xr:uid="{00000000-0005-0000-0000-00008B380000}"/>
    <cellStyle name="20% - Accent6 30 2 2 4" xfId="29976" xr:uid="{00000000-0005-0000-0000-00008C380000}"/>
    <cellStyle name="20% - Accent6 30 2 2 5" xfId="34689" xr:uid="{00000000-0005-0000-0000-00008D380000}"/>
    <cellStyle name="20% - Accent6 30 2 3" xfId="18568" xr:uid="{00000000-0005-0000-0000-00008E380000}"/>
    <cellStyle name="20% - Accent6 30 2 4" xfId="23043" xr:uid="{00000000-0005-0000-0000-00008F380000}"/>
    <cellStyle name="20% - Accent6 30 2 5" xfId="27760" xr:uid="{00000000-0005-0000-0000-000090380000}"/>
    <cellStyle name="20% - Accent6 30 2 6" xfId="32473" xr:uid="{00000000-0005-0000-0000-000091380000}"/>
    <cellStyle name="20% - Accent6 30 3" xfId="14109" xr:uid="{00000000-0005-0000-0000-000092380000}"/>
    <cellStyle name="20% - Accent6 30 3 2" xfId="19828" xr:uid="{00000000-0005-0000-0000-000093380000}"/>
    <cellStyle name="20% - Accent6 30 3 3" xfId="24260" xr:uid="{00000000-0005-0000-0000-000094380000}"/>
    <cellStyle name="20% - Accent6 30 3 4" xfId="28977" xr:uid="{00000000-0005-0000-0000-000095380000}"/>
    <cellStyle name="20% - Accent6 30 3 5" xfId="33690" xr:uid="{00000000-0005-0000-0000-000096380000}"/>
    <cellStyle name="20% - Accent6 30 4" xfId="14715" xr:uid="{00000000-0005-0000-0000-000097380000}"/>
    <cellStyle name="20% - Accent6 30 4 2" xfId="26437" xr:uid="{00000000-0005-0000-0000-000098380000}"/>
    <cellStyle name="20% - Accent6 30 4 3" xfId="31150" xr:uid="{00000000-0005-0000-0000-000099380000}"/>
    <cellStyle name="20% - Accent6 30 4 4" xfId="35863" xr:uid="{00000000-0005-0000-0000-00009A380000}"/>
    <cellStyle name="20% - Accent6 30 5" xfId="15321" xr:uid="{00000000-0005-0000-0000-00009B380000}"/>
    <cellStyle name="20% - Accent6 30 5 2" xfId="36130" xr:uid="{00000000-0005-0000-0000-00009C380000}"/>
    <cellStyle name="20% - Accent6 30 6" xfId="17569" xr:uid="{00000000-0005-0000-0000-00009D380000}"/>
    <cellStyle name="20% - Accent6 30 6 2" xfId="36425" xr:uid="{00000000-0005-0000-0000-00009E380000}"/>
    <cellStyle name="20% - Accent6 30 7" xfId="22044" xr:uid="{00000000-0005-0000-0000-00009F380000}"/>
    <cellStyle name="20% - Accent6 30 8" xfId="26761" xr:uid="{00000000-0005-0000-0000-0000A0380000}"/>
    <cellStyle name="20% - Accent6 30 9" xfId="31474" xr:uid="{00000000-0005-0000-0000-0000A1380000}"/>
    <cellStyle name="20% - Accent6 31" xfId="13799" xr:uid="{00000000-0005-0000-0000-0000A2380000}"/>
    <cellStyle name="20% - Accent6 31 2" xfId="14405" xr:uid="{00000000-0005-0000-0000-0000A3380000}"/>
    <cellStyle name="20% - Accent6 31 2 2" xfId="16808" xr:uid="{00000000-0005-0000-0000-0000A4380000}"/>
    <cellStyle name="20% - Accent6 31 2 2 2" xfId="21270" xr:uid="{00000000-0005-0000-0000-0000A5380000}"/>
    <cellStyle name="20% - Accent6 31 2 2 3" xfId="25702" xr:uid="{00000000-0005-0000-0000-0000A6380000}"/>
    <cellStyle name="20% - Accent6 31 2 2 4" xfId="30419" xr:uid="{00000000-0005-0000-0000-0000A7380000}"/>
    <cellStyle name="20% - Accent6 31 2 2 5" xfId="35132" xr:uid="{00000000-0005-0000-0000-0000A8380000}"/>
    <cellStyle name="20% - Accent6 31 2 3" xfId="19011" xr:uid="{00000000-0005-0000-0000-0000A9380000}"/>
    <cellStyle name="20% - Accent6 31 2 4" xfId="23486" xr:uid="{00000000-0005-0000-0000-0000AA380000}"/>
    <cellStyle name="20% - Accent6 31 2 5" xfId="28203" xr:uid="{00000000-0005-0000-0000-0000AB380000}"/>
    <cellStyle name="20% - Accent6 31 2 6" xfId="32916" xr:uid="{00000000-0005-0000-0000-0000AC380000}"/>
    <cellStyle name="20% - Accent6 31 3" xfId="15011" xr:uid="{00000000-0005-0000-0000-0000AD380000}"/>
    <cellStyle name="20% - Accent6 31 3 2" xfId="20124" xr:uid="{00000000-0005-0000-0000-0000AE380000}"/>
    <cellStyle name="20% - Accent6 31 3 3" xfId="24556" xr:uid="{00000000-0005-0000-0000-0000AF380000}"/>
    <cellStyle name="20% - Accent6 31 3 4" xfId="29273" xr:uid="{00000000-0005-0000-0000-0000B0380000}"/>
    <cellStyle name="20% - Accent6 31 3 5" xfId="33986" xr:uid="{00000000-0005-0000-0000-0000B1380000}"/>
    <cellStyle name="20% - Accent6 31 4" xfId="15617" xr:uid="{00000000-0005-0000-0000-0000B2380000}"/>
    <cellStyle name="20% - Accent6 31 4 2" xfId="26451" xr:uid="{00000000-0005-0000-0000-0000B3380000}"/>
    <cellStyle name="20% - Accent6 31 4 3" xfId="31164" xr:uid="{00000000-0005-0000-0000-0000B4380000}"/>
    <cellStyle name="20% - Accent6 31 4 4" xfId="35877" xr:uid="{00000000-0005-0000-0000-0000B5380000}"/>
    <cellStyle name="20% - Accent6 31 5" xfId="17865" xr:uid="{00000000-0005-0000-0000-0000B6380000}"/>
    <cellStyle name="20% - Accent6 31 5 2" xfId="36144" xr:uid="{00000000-0005-0000-0000-0000B7380000}"/>
    <cellStyle name="20% - Accent6 31 6" xfId="22340" xr:uid="{00000000-0005-0000-0000-0000B8380000}"/>
    <cellStyle name="20% - Accent6 31 6 2" xfId="36439" xr:uid="{00000000-0005-0000-0000-0000B9380000}"/>
    <cellStyle name="20% - Accent6 31 7" xfId="27057" xr:uid="{00000000-0005-0000-0000-0000BA380000}"/>
    <cellStyle name="20% - Accent6 31 8" xfId="31770" xr:uid="{00000000-0005-0000-0000-0000BB380000}"/>
    <cellStyle name="20% - Accent6 32" xfId="13813" xr:uid="{00000000-0005-0000-0000-0000BC380000}"/>
    <cellStyle name="20% - Accent6 32 2" xfId="14419" xr:uid="{00000000-0005-0000-0000-0000BD380000}"/>
    <cellStyle name="20% - Accent6 32 2 2" xfId="16822" xr:uid="{00000000-0005-0000-0000-0000BE380000}"/>
    <cellStyle name="20% - Accent6 32 2 2 2" xfId="21284" xr:uid="{00000000-0005-0000-0000-0000BF380000}"/>
    <cellStyle name="20% - Accent6 32 2 2 3" xfId="25716" xr:uid="{00000000-0005-0000-0000-0000C0380000}"/>
    <cellStyle name="20% - Accent6 32 2 2 4" xfId="30433" xr:uid="{00000000-0005-0000-0000-0000C1380000}"/>
    <cellStyle name="20% - Accent6 32 2 2 5" xfId="35146" xr:uid="{00000000-0005-0000-0000-0000C2380000}"/>
    <cellStyle name="20% - Accent6 32 2 3" xfId="19025" xr:uid="{00000000-0005-0000-0000-0000C3380000}"/>
    <cellStyle name="20% - Accent6 32 2 4" xfId="23500" xr:uid="{00000000-0005-0000-0000-0000C4380000}"/>
    <cellStyle name="20% - Accent6 32 2 5" xfId="28217" xr:uid="{00000000-0005-0000-0000-0000C5380000}"/>
    <cellStyle name="20% - Accent6 32 2 6" xfId="32930" xr:uid="{00000000-0005-0000-0000-0000C6380000}"/>
    <cellStyle name="20% - Accent6 32 3" xfId="15025" xr:uid="{00000000-0005-0000-0000-0000C7380000}"/>
    <cellStyle name="20% - Accent6 32 3 2" xfId="20138" xr:uid="{00000000-0005-0000-0000-0000C8380000}"/>
    <cellStyle name="20% - Accent6 32 3 3" xfId="24570" xr:uid="{00000000-0005-0000-0000-0000C9380000}"/>
    <cellStyle name="20% - Accent6 32 3 4" xfId="29287" xr:uid="{00000000-0005-0000-0000-0000CA380000}"/>
    <cellStyle name="20% - Accent6 32 3 5" xfId="34000" xr:uid="{00000000-0005-0000-0000-0000CB380000}"/>
    <cellStyle name="20% - Accent6 32 4" xfId="15631" xr:uid="{00000000-0005-0000-0000-0000CC380000}"/>
    <cellStyle name="20% - Accent6 32 4 2" xfId="26465" xr:uid="{00000000-0005-0000-0000-0000CD380000}"/>
    <cellStyle name="20% - Accent6 32 4 3" xfId="31178" xr:uid="{00000000-0005-0000-0000-0000CE380000}"/>
    <cellStyle name="20% - Accent6 32 4 4" xfId="35891" xr:uid="{00000000-0005-0000-0000-0000CF380000}"/>
    <cellStyle name="20% - Accent6 32 5" xfId="17879" xr:uid="{00000000-0005-0000-0000-0000D0380000}"/>
    <cellStyle name="20% - Accent6 32 5 2" xfId="36158" xr:uid="{00000000-0005-0000-0000-0000D1380000}"/>
    <cellStyle name="20% - Accent6 32 6" xfId="22354" xr:uid="{00000000-0005-0000-0000-0000D2380000}"/>
    <cellStyle name="20% - Accent6 32 6 2" xfId="36453" xr:uid="{00000000-0005-0000-0000-0000D3380000}"/>
    <cellStyle name="20% - Accent6 32 7" xfId="27071" xr:uid="{00000000-0005-0000-0000-0000D4380000}"/>
    <cellStyle name="20% - Accent6 32 8" xfId="31784" xr:uid="{00000000-0005-0000-0000-0000D5380000}"/>
    <cellStyle name="20% - Accent6 33" xfId="16083" xr:uid="{00000000-0005-0000-0000-0000D6380000}"/>
    <cellStyle name="20% - Accent6 33 2" xfId="17273" xr:uid="{00000000-0005-0000-0000-0000D7380000}"/>
    <cellStyle name="20% - Accent6 33 2 2" xfId="21734" xr:uid="{00000000-0005-0000-0000-0000D8380000}"/>
    <cellStyle name="20% - Accent6 33 2 2 2" xfId="26166" xr:uid="{00000000-0005-0000-0000-0000D9380000}"/>
    <cellStyle name="20% - Accent6 33 2 2 3" xfId="30883" xr:uid="{00000000-0005-0000-0000-0000DA380000}"/>
    <cellStyle name="20% - Accent6 33 2 2 4" xfId="35596" xr:uid="{00000000-0005-0000-0000-0000DB380000}"/>
    <cellStyle name="20% - Accent6 33 2 3" xfId="19475" xr:uid="{00000000-0005-0000-0000-0000DC380000}"/>
    <cellStyle name="20% - Accent6 33 2 4" xfId="23950" xr:uid="{00000000-0005-0000-0000-0000DD380000}"/>
    <cellStyle name="20% - Accent6 33 2 5" xfId="28667" xr:uid="{00000000-0005-0000-0000-0000DE380000}"/>
    <cellStyle name="20% - Accent6 33 2 6" xfId="33380" xr:uid="{00000000-0005-0000-0000-0000DF380000}"/>
    <cellStyle name="20% - Accent6 33 3" xfId="20588" xr:uid="{00000000-0005-0000-0000-0000E0380000}"/>
    <cellStyle name="20% - Accent6 33 3 2" xfId="25020" xr:uid="{00000000-0005-0000-0000-0000E1380000}"/>
    <cellStyle name="20% - Accent6 33 3 3" xfId="29737" xr:uid="{00000000-0005-0000-0000-0000E2380000}"/>
    <cellStyle name="20% - Accent6 33 3 4" xfId="34450" xr:uid="{00000000-0005-0000-0000-0000E3380000}"/>
    <cellStyle name="20% - Accent6 33 4" xfId="18329" xr:uid="{00000000-0005-0000-0000-0000E4380000}"/>
    <cellStyle name="20% - Accent6 33 4 2" xfId="36172" xr:uid="{00000000-0005-0000-0000-0000E5380000}"/>
    <cellStyle name="20% - Accent6 33 5" xfId="22804" xr:uid="{00000000-0005-0000-0000-0000E6380000}"/>
    <cellStyle name="20% - Accent6 33 5 2" xfId="36467" xr:uid="{00000000-0005-0000-0000-0000E7380000}"/>
    <cellStyle name="20% - Accent6 33 6" xfId="27521" xr:uid="{00000000-0005-0000-0000-0000E8380000}"/>
    <cellStyle name="20% - Accent6 33 7" xfId="32234" xr:uid="{00000000-0005-0000-0000-0000E9380000}"/>
    <cellStyle name="20% - Accent6 34" xfId="16087" xr:uid="{00000000-0005-0000-0000-0000EA380000}"/>
    <cellStyle name="20% - Accent6 34 2" xfId="36186" xr:uid="{00000000-0005-0000-0000-0000EB380000}"/>
    <cellStyle name="20% - Accent6 34 3" xfId="36481" xr:uid="{00000000-0005-0000-0000-0000EC380000}"/>
    <cellStyle name="20% - Accent6 35" xfId="19489" xr:uid="{00000000-0005-0000-0000-0000ED380000}"/>
    <cellStyle name="20% - Accent6 35 2" xfId="23964" xr:uid="{00000000-0005-0000-0000-0000EE380000}"/>
    <cellStyle name="20% - Accent6 35 2 2" xfId="36495" xr:uid="{00000000-0005-0000-0000-0000EF380000}"/>
    <cellStyle name="20% - Accent6 35 3" xfId="28681" xr:uid="{00000000-0005-0000-0000-0000F0380000}"/>
    <cellStyle name="20% - Accent6 35 4" xfId="33394" xr:uid="{00000000-0005-0000-0000-0000F1380000}"/>
    <cellStyle name="20% - Accent6 36" xfId="19497" xr:uid="{00000000-0005-0000-0000-0000F2380000}"/>
    <cellStyle name="20% - Accent6 37" xfId="21748" xr:uid="{00000000-0005-0000-0000-0000F3380000}"/>
    <cellStyle name="20% - Accent6 37 2" xfId="26180" xr:uid="{00000000-0005-0000-0000-0000F4380000}"/>
    <cellStyle name="20% - Accent6 37 3" xfId="30897" xr:uid="{00000000-0005-0000-0000-0000F5380000}"/>
    <cellStyle name="20% - Accent6 37 4" xfId="35610" xr:uid="{00000000-0005-0000-0000-0000F6380000}"/>
    <cellStyle name="20% - Accent6 38" xfId="26197" xr:uid="{00000000-0005-0000-0000-0000F7380000}"/>
    <cellStyle name="20% - Accent6 38 2" xfId="30911" xr:uid="{00000000-0005-0000-0000-0000F8380000}"/>
    <cellStyle name="20% - Accent6 38 3" xfId="35624" xr:uid="{00000000-0005-0000-0000-0000F9380000}"/>
    <cellStyle name="20% - Accent6 39" xfId="36509" xr:uid="{00000000-0005-0000-0000-0000FA380000}"/>
    <cellStyle name="20% - Accent6 4" xfId="173" xr:uid="{00000000-0005-0000-0000-0000FB380000}"/>
    <cellStyle name="20% - Accent6 4 10" xfId="1092" xr:uid="{00000000-0005-0000-0000-0000FC380000}"/>
    <cellStyle name="20% - Accent6 4 10 2" xfId="36228" xr:uid="{00000000-0005-0000-0000-0000FD380000}"/>
    <cellStyle name="20% - Accent6 4 11" xfId="1164" xr:uid="{00000000-0005-0000-0000-0000FE380000}"/>
    <cellStyle name="20% - Accent6 4 12" xfId="1236" xr:uid="{00000000-0005-0000-0000-0000FF380000}"/>
    <cellStyle name="20% - Accent6 4 13" xfId="1308" xr:uid="{00000000-0005-0000-0000-000000390000}"/>
    <cellStyle name="20% - Accent6 4 14" xfId="1380" xr:uid="{00000000-0005-0000-0000-000001390000}"/>
    <cellStyle name="20% - Accent6 4 15" xfId="1455" xr:uid="{00000000-0005-0000-0000-000002390000}"/>
    <cellStyle name="20% - Accent6 4 16" xfId="1529" xr:uid="{00000000-0005-0000-0000-000003390000}"/>
    <cellStyle name="20% - Accent6 4 17" xfId="1604" xr:uid="{00000000-0005-0000-0000-000004390000}"/>
    <cellStyle name="20% - Accent6 4 18" xfId="1678" xr:uid="{00000000-0005-0000-0000-000005390000}"/>
    <cellStyle name="20% - Accent6 4 19" xfId="1752" xr:uid="{00000000-0005-0000-0000-000006390000}"/>
    <cellStyle name="20% - Accent6 4 2" xfId="215" xr:uid="{00000000-0005-0000-0000-000007390000}"/>
    <cellStyle name="20% - Accent6 4 2 2" xfId="8894" xr:uid="{00000000-0005-0000-0000-000008390000}"/>
    <cellStyle name="20% - Accent6 4 20" xfId="1826" xr:uid="{00000000-0005-0000-0000-000009390000}"/>
    <cellStyle name="20% - Accent6 4 21" xfId="1901" xr:uid="{00000000-0005-0000-0000-00000A390000}"/>
    <cellStyle name="20% - Accent6 4 22" xfId="1975" xr:uid="{00000000-0005-0000-0000-00000B390000}"/>
    <cellStyle name="20% - Accent6 4 23" xfId="2049" xr:uid="{00000000-0005-0000-0000-00000C390000}"/>
    <cellStyle name="20% - Accent6 4 24" xfId="2123" xr:uid="{00000000-0005-0000-0000-00000D390000}"/>
    <cellStyle name="20% - Accent6 4 25" xfId="2197" xr:uid="{00000000-0005-0000-0000-00000E390000}"/>
    <cellStyle name="20% - Accent6 4 26" xfId="2271" xr:uid="{00000000-0005-0000-0000-00000F390000}"/>
    <cellStyle name="20% - Accent6 4 27" xfId="2345" xr:uid="{00000000-0005-0000-0000-000010390000}"/>
    <cellStyle name="20% - Accent6 4 28" xfId="2419" xr:uid="{00000000-0005-0000-0000-000011390000}"/>
    <cellStyle name="20% - Accent6 4 29" xfId="2493" xr:uid="{00000000-0005-0000-0000-000012390000}"/>
    <cellStyle name="20% - Accent6 4 3" xfId="588" xr:uid="{00000000-0005-0000-0000-000013390000}"/>
    <cellStyle name="20% - Accent6 4 3 2" xfId="10189" xr:uid="{00000000-0005-0000-0000-000014390000}"/>
    <cellStyle name="20% - Accent6 4 30" xfId="2567" xr:uid="{00000000-0005-0000-0000-000015390000}"/>
    <cellStyle name="20% - Accent6 4 31" xfId="2655" xr:uid="{00000000-0005-0000-0000-000016390000}"/>
    <cellStyle name="20% - Accent6 4 32" xfId="2743" xr:uid="{00000000-0005-0000-0000-000017390000}"/>
    <cellStyle name="20% - Accent6 4 33" xfId="2831" xr:uid="{00000000-0005-0000-0000-000018390000}"/>
    <cellStyle name="20% - Accent6 4 34" xfId="2919" xr:uid="{00000000-0005-0000-0000-000019390000}"/>
    <cellStyle name="20% - Accent6 4 35" xfId="3007" xr:uid="{00000000-0005-0000-0000-00001A390000}"/>
    <cellStyle name="20% - Accent6 4 36" xfId="3095" xr:uid="{00000000-0005-0000-0000-00001B390000}"/>
    <cellStyle name="20% - Accent6 4 37" xfId="3183" xr:uid="{00000000-0005-0000-0000-00001C390000}"/>
    <cellStyle name="20% - Accent6 4 38" xfId="3271" xr:uid="{00000000-0005-0000-0000-00001D390000}"/>
    <cellStyle name="20% - Accent6 4 39" xfId="3359" xr:uid="{00000000-0005-0000-0000-00001E390000}"/>
    <cellStyle name="20% - Accent6 4 4" xfId="660" xr:uid="{00000000-0005-0000-0000-00001F390000}"/>
    <cellStyle name="20% - Accent6 4 4 10" xfId="12414" xr:uid="{00000000-0005-0000-0000-000020390000}"/>
    <cellStyle name="20% - Accent6 4 4 11" xfId="12696" xr:uid="{00000000-0005-0000-0000-000021390000}"/>
    <cellStyle name="20% - Accent6 4 4 12" xfId="13319" xr:uid="{00000000-0005-0000-0000-000022390000}"/>
    <cellStyle name="20% - Accent6 4 4 13" xfId="13926" xr:uid="{00000000-0005-0000-0000-000023390000}"/>
    <cellStyle name="20% - Accent6 4 4 14" xfId="14532" xr:uid="{00000000-0005-0000-0000-000024390000}"/>
    <cellStyle name="20% - Accent6 4 4 15" xfId="15138" xr:uid="{00000000-0005-0000-0000-000025390000}"/>
    <cellStyle name="20% - Accent6 4 4 16" xfId="17386" xr:uid="{00000000-0005-0000-0000-000026390000}"/>
    <cellStyle name="20% - Accent6 4 4 17" xfId="21861" xr:uid="{00000000-0005-0000-0000-000027390000}"/>
    <cellStyle name="20% - Accent6 4 4 18" xfId="26578" xr:uid="{00000000-0005-0000-0000-000028390000}"/>
    <cellStyle name="20% - Accent6 4 4 19" xfId="31291" xr:uid="{00000000-0005-0000-0000-000029390000}"/>
    <cellStyle name="20% - Accent6 4 4 2" xfId="10081" xr:uid="{00000000-0005-0000-0000-00002A390000}"/>
    <cellStyle name="20% - Accent6 4 4 2 10" xfId="31587" xr:uid="{00000000-0005-0000-0000-00002B390000}"/>
    <cellStyle name="20% - Accent6 4 4 2 2" xfId="13034" xr:uid="{00000000-0005-0000-0000-00002C390000}"/>
    <cellStyle name="20% - Accent6 4 4 2 2 2" xfId="16625" xr:uid="{00000000-0005-0000-0000-00002D390000}"/>
    <cellStyle name="20% - Accent6 4 4 2 2 2 2" xfId="21087" xr:uid="{00000000-0005-0000-0000-00002E390000}"/>
    <cellStyle name="20% - Accent6 4 4 2 2 2 3" xfId="25519" xr:uid="{00000000-0005-0000-0000-00002F390000}"/>
    <cellStyle name="20% - Accent6 4 4 2 2 2 4" xfId="30236" xr:uid="{00000000-0005-0000-0000-000030390000}"/>
    <cellStyle name="20% - Accent6 4 4 2 2 2 5" xfId="34949" xr:uid="{00000000-0005-0000-0000-000031390000}"/>
    <cellStyle name="20% - Accent6 4 4 2 2 3" xfId="18828" xr:uid="{00000000-0005-0000-0000-000032390000}"/>
    <cellStyle name="20% - Accent6 4 4 2 2 4" xfId="23303" xr:uid="{00000000-0005-0000-0000-000033390000}"/>
    <cellStyle name="20% - Accent6 4 4 2 2 5" xfId="28020" xr:uid="{00000000-0005-0000-0000-000034390000}"/>
    <cellStyle name="20% - Accent6 4 4 2 2 6" xfId="32733" xr:uid="{00000000-0005-0000-0000-000035390000}"/>
    <cellStyle name="20% - Accent6 4 4 2 3" xfId="13616" xr:uid="{00000000-0005-0000-0000-000036390000}"/>
    <cellStyle name="20% - Accent6 4 4 2 3 2" xfId="19941" xr:uid="{00000000-0005-0000-0000-000037390000}"/>
    <cellStyle name="20% - Accent6 4 4 2 3 3" xfId="24373" xr:uid="{00000000-0005-0000-0000-000038390000}"/>
    <cellStyle name="20% - Accent6 4 4 2 3 4" xfId="29090" xr:uid="{00000000-0005-0000-0000-000039390000}"/>
    <cellStyle name="20% - Accent6 4 4 2 3 5" xfId="33803" xr:uid="{00000000-0005-0000-0000-00003A390000}"/>
    <cellStyle name="20% - Accent6 4 4 2 4" xfId="14222" xr:uid="{00000000-0005-0000-0000-00003B390000}"/>
    <cellStyle name="20% - Accent6 4 4 2 5" xfId="14828" xr:uid="{00000000-0005-0000-0000-00003C390000}"/>
    <cellStyle name="20% - Accent6 4 4 2 6" xfId="15434" xr:uid="{00000000-0005-0000-0000-00003D390000}"/>
    <cellStyle name="20% - Accent6 4 4 2 7" xfId="17682" xr:uid="{00000000-0005-0000-0000-00003E390000}"/>
    <cellStyle name="20% - Accent6 4 4 2 8" xfId="22157" xr:uid="{00000000-0005-0000-0000-00003F390000}"/>
    <cellStyle name="20% - Accent6 4 4 2 9" xfId="26874" xr:uid="{00000000-0005-0000-0000-000040390000}"/>
    <cellStyle name="20% - Accent6 4 4 3" xfId="10585" xr:uid="{00000000-0005-0000-0000-000041390000}"/>
    <cellStyle name="20% - Accent6 4 4 3 2" xfId="16407" xr:uid="{00000000-0005-0000-0000-000042390000}"/>
    <cellStyle name="20% - Accent6 4 4 3 2 2" xfId="20869" xr:uid="{00000000-0005-0000-0000-000043390000}"/>
    <cellStyle name="20% - Accent6 4 4 3 2 3" xfId="25301" xr:uid="{00000000-0005-0000-0000-000044390000}"/>
    <cellStyle name="20% - Accent6 4 4 3 2 4" xfId="30018" xr:uid="{00000000-0005-0000-0000-000045390000}"/>
    <cellStyle name="20% - Accent6 4 4 3 2 5" xfId="34731" xr:uid="{00000000-0005-0000-0000-000046390000}"/>
    <cellStyle name="20% - Accent6 4 4 3 3" xfId="18610" xr:uid="{00000000-0005-0000-0000-000047390000}"/>
    <cellStyle name="20% - Accent6 4 4 3 4" xfId="23085" xr:uid="{00000000-0005-0000-0000-000048390000}"/>
    <cellStyle name="20% - Accent6 4 4 3 5" xfId="27802" xr:uid="{00000000-0005-0000-0000-000049390000}"/>
    <cellStyle name="20% - Accent6 4 4 3 6" xfId="32515" xr:uid="{00000000-0005-0000-0000-00004A390000}"/>
    <cellStyle name="20% - Accent6 4 4 4" xfId="10843" xr:uid="{00000000-0005-0000-0000-00004B390000}"/>
    <cellStyle name="20% - Accent6 4 4 4 2" xfId="19645" xr:uid="{00000000-0005-0000-0000-00004C390000}"/>
    <cellStyle name="20% - Accent6 4 4 4 3" xfId="24077" xr:uid="{00000000-0005-0000-0000-00004D390000}"/>
    <cellStyle name="20% - Accent6 4 4 4 4" xfId="28794" xr:uid="{00000000-0005-0000-0000-00004E390000}"/>
    <cellStyle name="20% - Accent6 4 4 4 5" xfId="33507" xr:uid="{00000000-0005-0000-0000-00004F390000}"/>
    <cellStyle name="20% - Accent6 4 4 5" xfId="11097" xr:uid="{00000000-0005-0000-0000-000050390000}"/>
    <cellStyle name="20% - Accent6 4 4 6" xfId="11351" xr:uid="{00000000-0005-0000-0000-000051390000}"/>
    <cellStyle name="20% - Accent6 4 4 7" xfId="11611" xr:uid="{00000000-0005-0000-0000-000052390000}"/>
    <cellStyle name="20% - Accent6 4 4 8" xfId="11872" xr:uid="{00000000-0005-0000-0000-000053390000}"/>
    <cellStyle name="20% - Accent6 4 4 9" xfId="12143" xr:uid="{00000000-0005-0000-0000-000054390000}"/>
    <cellStyle name="20% - Accent6 4 40" xfId="3447" xr:uid="{00000000-0005-0000-0000-000055390000}"/>
    <cellStyle name="20% - Accent6 4 41" xfId="3535" xr:uid="{00000000-0005-0000-0000-000056390000}"/>
    <cellStyle name="20% - Accent6 4 42" xfId="3638" xr:uid="{00000000-0005-0000-0000-000057390000}"/>
    <cellStyle name="20% - Accent6 4 43" xfId="3757" xr:uid="{00000000-0005-0000-0000-000058390000}"/>
    <cellStyle name="20% - Accent6 4 44" xfId="3873" xr:uid="{00000000-0005-0000-0000-000059390000}"/>
    <cellStyle name="20% - Accent6 4 45" xfId="3989" xr:uid="{00000000-0005-0000-0000-00005A390000}"/>
    <cellStyle name="20% - Accent6 4 46" xfId="4105" xr:uid="{00000000-0005-0000-0000-00005B390000}"/>
    <cellStyle name="20% - Accent6 4 47" xfId="4221" xr:uid="{00000000-0005-0000-0000-00005C390000}"/>
    <cellStyle name="20% - Accent6 4 48" xfId="4337" xr:uid="{00000000-0005-0000-0000-00005D390000}"/>
    <cellStyle name="20% - Accent6 4 49" xfId="4453" xr:uid="{00000000-0005-0000-0000-00005E390000}"/>
    <cellStyle name="20% - Accent6 4 5" xfId="732" xr:uid="{00000000-0005-0000-0000-00005F390000}"/>
    <cellStyle name="20% - Accent6 4 5 2" xfId="16864" xr:uid="{00000000-0005-0000-0000-000060390000}"/>
    <cellStyle name="20% - Accent6 4 5 2 2" xfId="21326" xr:uid="{00000000-0005-0000-0000-000061390000}"/>
    <cellStyle name="20% - Accent6 4 5 2 2 2" xfId="25758" xr:uid="{00000000-0005-0000-0000-000062390000}"/>
    <cellStyle name="20% - Accent6 4 5 2 2 3" xfId="30475" xr:uid="{00000000-0005-0000-0000-000063390000}"/>
    <cellStyle name="20% - Accent6 4 5 2 2 4" xfId="35188" xr:uid="{00000000-0005-0000-0000-000064390000}"/>
    <cellStyle name="20% - Accent6 4 5 2 3" xfId="19067" xr:uid="{00000000-0005-0000-0000-000065390000}"/>
    <cellStyle name="20% - Accent6 4 5 2 4" xfId="23542" xr:uid="{00000000-0005-0000-0000-000066390000}"/>
    <cellStyle name="20% - Accent6 4 5 2 5" xfId="28259" xr:uid="{00000000-0005-0000-0000-000067390000}"/>
    <cellStyle name="20% - Accent6 4 5 2 6" xfId="32972" xr:uid="{00000000-0005-0000-0000-000068390000}"/>
    <cellStyle name="20% - Accent6 4 5 3" xfId="15673" xr:uid="{00000000-0005-0000-0000-000069390000}"/>
    <cellStyle name="20% - Accent6 4 5 3 2" xfId="20180" xr:uid="{00000000-0005-0000-0000-00006A390000}"/>
    <cellStyle name="20% - Accent6 4 5 3 3" xfId="24612" xr:uid="{00000000-0005-0000-0000-00006B390000}"/>
    <cellStyle name="20% - Accent6 4 5 3 4" xfId="29329" xr:uid="{00000000-0005-0000-0000-00006C390000}"/>
    <cellStyle name="20% - Accent6 4 5 3 5" xfId="34042" xr:uid="{00000000-0005-0000-0000-00006D390000}"/>
    <cellStyle name="20% - Accent6 4 5 4" xfId="17921" xr:uid="{00000000-0005-0000-0000-00006E390000}"/>
    <cellStyle name="20% - Accent6 4 5 5" xfId="22396" xr:uid="{00000000-0005-0000-0000-00006F390000}"/>
    <cellStyle name="20% - Accent6 4 5 6" xfId="27113" xr:uid="{00000000-0005-0000-0000-000070390000}"/>
    <cellStyle name="20% - Accent6 4 5 7" xfId="31826" xr:uid="{00000000-0005-0000-0000-000071390000}"/>
    <cellStyle name="20% - Accent6 4 50" xfId="4569" xr:uid="{00000000-0005-0000-0000-000072390000}"/>
    <cellStyle name="20% - Accent6 4 51" xfId="4699" xr:uid="{00000000-0005-0000-0000-000073390000}"/>
    <cellStyle name="20% - Accent6 4 52" xfId="4829" xr:uid="{00000000-0005-0000-0000-000074390000}"/>
    <cellStyle name="20% - Accent6 4 53" xfId="4959" xr:uid="{00000000-0005-0000-0000-000075390000}"/>
    <cellStyle name="20% - Accent6 4 54" xfId="5089" xr:uid="{00000000-0005-0000-0000-000076390000}"/>
    <cellStyle name="20% - Accent6 4 55" xfId="5219" xr:uid="{00000000-0005-0000-0000-000077390000}"/>
    <cellStyle name="20% - Accent6 4 56" xfId="5349" xr:uid="{00000000-0005-0000-0000-000078390000}"/>
    <cellStyle name="20% - Accent6 4 57" xfId="5479" xr:uid="{00000000-0005-0000-0000-000079390000}"/>
    <cellStyle name="20% - Accent6 4 58" xfId="5609" xr:uid="{00000000-0005-0000-0000-00007A390000}"/>
    <cellStyle name="20% - Accent6 4 59" xfId="5739" xr:uid="{00000000-0005-0000-0000-00007B390000}"/>
    <cellStyle name="20% - Accent6 4 6" xfId="804" xr:uid="{00000000-0005-0000-0000-00007C390000}"/>
    <cellStyle name="20% - Accent6 4 6 2" xfId="17075" xr:uid="{00000000-0005-0000-0000-00007D390000}"/>
    <cellStyle name="20% - Accent6 4 6 2 2" xfId="21537" xr:uid="{00000000-0005-0000-0000-00007E390000}"/>
    <cellStyle name="20% - Accent6 4 6 2 2 2" xfId="25969" xr:uid="{00000000-0005-0000-0000-00007F390000}"/>
    <cellStyle name="20% - Accent6 4 6 2 2 3" xfId="30686" xr:uid="{00000000-0005-0000-0000-000080390000}"/>
    <cellStyle name="20% - Accent6 4 6 2 2 4" xfId="35399" xr:uid="{00000000-0005-0000-0000-000081390000}"/>
    <cellStyle name="20% - Accent6 4 6 2 3" xfId="19278" xr:uid="{00000000-0005-0000-0000-000082390000}"/>
    <cellStyle name="20% - Accent6 4 6 2 4" xfId="23753" xr:uid="{00000000-0005-0000-0000-000083390000}"/>
    <cellStyle name="20% - Accent6 4 6 2 5" xfId="28470" xr:uid="{00000000-0005-0000-0000-000084390000}"/>
    <cellStyle name="20% - Accent6 4 6 2 6" xfId="33183" xr:uid="{00000000-0005-0000-0000-000085390000}"/>
    <cellStyle name="20% - Accent6 4 6 3" xfId="15885" xr:uid="{00000000-0005-0000-0000-000086390000}"/>
    <cellStyle name="20% - Accent6 4 6 3 2" xfId="20391" xr:uid="{00000000-0005-0000-0000-000087390000}"/>
    <cellStyle name="20% - Accent6 4 6 3 3" xfId="24823" xr:uid="{00000000-0005-0000-0000-000088390000}"/>
    <cellStyle name="20% - Accent6 4 6 3 4" xfId="29540" xr:uid="{00000000-0005-0000-0000-000089390000}"/>
    <cellStyle name="20% - Accent6 4 6 3 5" xfId="34253" xr:uid="{00000000-0005-0000-0000-00008A390000}"/>
    <cellStyle name="20% - Accent6 4 6 4" xfId="18132" xr:uid="{00000000-0005-0000-0000-00008B390000}"/>
    <cellStyle name="20% - Accent6 4 6 5" xfId="22607" xr:uid="{00000000-0005-0000-0000-00008C390000}"/>
    <cellStyle name="20% - Accent6 4 6 6" xfId="27324" xr:uid="{00000000-0005-0000-0000-00008D390000}"/>
    <cellStyle name="20% - Accent6 4 6 7" xfId="32037" xr:uid="{00000000-0005-0000-0000-00008E390000}"/>
    <cellStyle name="20% - Accent6 4 60" xfId="5869" xr:uid="{00000000-0005-0000-0000-00008F390000}"/>
    <cellStyle name="20% - Accent6 4 61" xfId="5999" xr:uid="{00000000-0005-0000-0000-000090390000}"/>
    <cellStyle name="20% - Accent6 4 62" xfId="6129" xr:uid="{00000000-0005-0000-0000-000091390000}"/>
    <cellStyle name="20% - Accent6 4 63" xfId="6259" xr:uid="{00000000-0005-0000-0000-000092390000}"/>
    <cellStyle name="20% - Accent6 4 64" xfId="6389" xr:uid="{00000000-0005-0000-0000-000093390000}"/>
    <cellStyle name="20% - Accent6 4 65" xfId="6520" xr:uid="{00000000-0005-0000-0000-000094390000}"/>
    <cellStyle name="20% - Accent6 4 66" xfId="6650" xr:uid="{00000000-0005-0000-0000-000095390000}"/>
    <cellStyle name="20% - Accent6 4 67" xfId="6780" xr:uid="{00000000-0005-0000-0000-000096390000}"/>
    <cellStyle name="20% - Accent6 4 68" xfId="6910" xr:uid="{00000000-0005-0000-0000-000097390000}"/>
    <cellStyle name="20% - Accent6 4 69" xfId="7040" xr:uid="{00000000-0005-0000-0000-000098390000}"/>
    <cellStyle name="20% - Accent6 4 7" xfId="876" xr:uid="{00000000-0005-0000-0000-000099390000}"/>
    <cellStyle name="20% - Accent6 4 7 2" xfId="16127" xr:uid="{00000000-0005-0000-0000-00009A390000}"/>
    <cellStyle name="20% - Accent6 4 7 2 2" xfId="20630" xr:uid="{00000000-0005-0000-0000-00009B390000}"/>
    <cellStyle name="20% - Accent6 4 7 2 3" xfId="25062" xr:uid="{00000000-0005-0000-0000-00009C390000}"/>
    <cellStyle name="20% - Accent6 4 7 2 4" xfId="29779" xr:uid="{00000000-0005-0000-0000-00009D390000}"/>
    <cellStyle name="20% - Accent6 4 7 2 5" xfId="34492" xr:uid="{00000000-0005-0000-0000-00009E390000}"/>
    <cellStyle name="20% - Accent6 4 7 3" xfId="18371" xr:uid="{00000000-0005-0000-0000-00009F390000}"/>
    <cellStyle name="20% - Accent6 4 7 4" xfId="22846" xr:uid="{00000000-0005-0000-0000-0000A0390000}"/>
    <cellStyle name="20% - Accent6 4 7 5" xfId="27563" xr:uid="{00000000-0005-0000-0000-0000A1390000}"/>
    <cellStyle name="20% - Accent6 4 7 6" xfId="32276" xr:uid="{00000000-0005-0000-0000-0000A2390000}"/>
    <cellStyle name="20% - Accent6 4 70" xfId="7184" xr:uid="{00000000-0005-0000-0000-0000A3390000}"/>
    <cellStyle name="20% - Accent6 4 71" xfId="7329" xr:uid="{00000000-0005-0000-0000-0000A4390000}"/>
    <cellStyle name="20% - Accent6 4 72" xfId="7473" xr:uid="{00000000-0005-0000-0000-0000A5390000}"/>
    <cellStyle name="20% - Accent6 4 73" xfId="7645" xr:uid="{00000000-0005-0000-0000-0000A6390000}"/>
    <cellStyle name="20% - Accent6 4 74" xfId="7817" xr:uid="{00000000-0005-0000-0000-0000A7390000}"/>
    <cellStyle name="20% - Accent6 4 75" xfId="7989" xr:uid="{00000000-0005-0000-0000-0000A8390000}"/>
    <cellStyle name="20% - Accent6 4 76" xfId="8161" xr:uid="{00000000-0005-0000-0000-0000A9390000}"/>
    <cellStyle name="20% - Accent6 4 77" xfId="8333" xr:uid="{00000000-0005-0000-0000-0000AA390000}"/>
    <cellStyle name="20% - Accent6 4 78" xfId="8575" xr:uid="{00000000-0005-0000-0000-0000AB390000}"/>
    <cellStyle name="20% - Accent6 4 8" xfId="948" xr:uid="{00000000-0005-0000-0000-0000AC390000}"/>
    <cellStyle name="20% - Accent6 4 8 2" xfId="26239" xr:uid="{00000000-0005-0000-0000-0000AD390000}"/>
    <cellStyle name="20% - Accent6 4 8 3" xfId="30953" xr:uid="{00000000-0005-0000-0000-0000AE390000}"/>
    <cellStyle name="20% - Accent6 4 8 4" xfId="35666" xr:uid="{00000000-0005-0000-0000-0000AF390000}"/>
    <cellStyle name="20% - Accent6 4 9" xfId="1020" xr:uid="{00000000-0005-0000-0000-0000B0390000}"/>
    <cellStyle name="20% - Accent6 4 9 2" xfId="35933" xr:uid="{00000000-0005-0000-0000-0000B1390000}"/>
    <cellStyle name="20% - Accent6 5" xfId="229" xr:uid="{00000000-0005-0000-0000-0000B2390000}"/>
    <cellStyle name="20% - Accent6 5 10" xfId="1178" xr:uid="{00000000-0005-0000-0000-0000B3390000}"/>
    <cellStyle name="20% - Accent6 5 10 2" xfId="36242" xr:uid="{00000000-0005-0000-0000-0000B4390000}"/>
    <cellStyle name="20% - Accent6 5 11" xfId="1250" xr:uid="{00000000-0005-0000-0000-0000B5390000}"/>
    <cellStyle name="20% - Accent6 5 12" xfId="1322" xr:uid="{00000000-0005-0000-0000-0000B6390000}"/>
    <cellStyle name="20% - Accent6 5 13" xfId="1394" xr:uid="{00000000-0005-0000-0000-0000B7390000}"/>
    <cellStyle name="20% - Accent6 5 14" xfId="1469" xr:uid="{00000000-0005-0000-0000-0000B8390000}"/>
    <cellStyle name="20% - Accent6 5 15" xfId="1543" xr:uid="{00000000-0005-0000-0000-0000B9390000}"/>
    <cellStyle name="20% - Accent6 5 16" xfId="1618" xr:uid="{00000000-0005-0000-0000-0000BA390000}"/>
    <cellStyle name="20% - Accent6 5 17" xfId="1692" xr:uid="{00000000-0005-0000-0000-0000BB390000}"/>
    <cellStyle name="20% - Accent6 5 18" xfId="1766" xr:uid="{00000000-0005-0000-0000-0000BC390000}"/>
    <cellStyle name="20% - Accent6 5 19" xfId="1840" xr:uid="{00000000-0005-0000-0000-0000BD390000}"/>
    <cellStyle name="20% - Accent6 5 2" xfId="602" xr:uid="{00000000-0005-0000-0000-0000BE390000}"/>
    <cellStyle name="20% - Accent6 5 2 2" xfId="8908" xr:uid="{00000000-0005-0000-0000-0000BF390000}"/>
    <cellStyle name="20% - Accent6 5 20" xfId="1915" xr:uid="{00000000-0005-0000-0000-0000C0390000}"/>
    <cellStyle name="20% - Accent6 5 21" xfId="1989" xr:uid="{00000000-0005-0000-0000-0000C1390000}"/>
    <cellStyle name="20% - Accent6 5 22" xfId="2063" xr:uid="{00000000-0005-0000-0000-0000C2390000}"/>
    <cellStyle name="20% - Accent6 5 23" xfId="2137" xr:uid="{00000000-0005-0000-0000-0000C3390000}"/>
    <cellStyle name="20% - Accent6 5 24" xfId="2211" xr:uid="{00000000-0005-0000-0000-0000C4390000}"/>
    <cellStyle name="20% - Accent6 5 25" xfId="2285" xr:uid="{00000000-0005-0000-0000-0000C5390000}"/>
    <cellStyle name="20% - Accent6 5 26" xfId="2359" xr:uid="{00000000-0005-0000-0000-0000C6390000}"/>
    <cellStyle name="20% - Accent6 5 27" xfId="2433" xr:uid="{00000000-0005-0000-0000-0000C7390000}"/>
    <cellStyle name="20% - Accent6 5 28" xfId="2507" xr:uid="{00000000-0005-0000-0000-0000C8390000}"/>
    <cellStyle name="20% - Accent6 5 29" xfId="2581" xr:uid="{00000000-0005-0000-0000-0000C9390000}"/>
    <cellStyle name="20% - Accent6 5 3" xfId="674" xr:uid="{00000000-0005-0000-0000-0000CA390000}"/>
    <cellStyle name="20% - Accent6 5 3 2" xfId="10203" xr:uid="{00000000-0005-0000-0000-0000CB390000}"/>
    <cellStyle name="20% - Accent6 5 30" xfId="2669" xr:uid="{00000000-0005-0000-0000-0000CC390000}"/>
    <cellStyle name="20% - Accent6 5 31" xfId="2757" xr:uid="{00000000-0005-0000-0000-0000CD390000}"/>
    <cellStyle name="20% - Accent6 5 32" xfId="2845" xr:uid="{00000000-0005-0000-0000-0000CE390000}"/>
    <cellStyle name="20% - Accent6 5 33" xfId="2933" xr:uid="{00000000-0005-0000-0000-0000CF390000}"/>
    <cellStyle name="20% - Accent6 5 34" xfId="3021" xr:uid="{00000000-0005-0000-0000-0000D0390000}"/>
    <cellStyle name="20% - Accent6 5 35" xfId="3109" xr:uid="{00000000-0005-0000-0000-0000D1390000}"/>
    <cellStyle name="20% - Accent6 5 36" xfId="3197" xr:uid="{00000000-0005-0000-0000-0000D2390000}"/>
    <cellStyle name="20% - Accent6 5 37" xfId="3285" xr:uid="{00000000-0005-0000-0000-0000D3390000}"/>
    <cellStyle name="20% - Accent6 5 38" xfId="3373" xr:uid="{00000000-0005-0000-0000-0000D4390000}"/>
    <cellStyle name="20% - Accent6 5 39" xfId="3461" xr:uid="{00000000-0005-0000-0000-0000D5390000}"/>
    <cellStyle name="20% - Accent6 5 4" xfId="746" xr:uid="{00000000-0005-0000-0000-0000D6390000}"/>
    <cellStyle name="20% - Accent6 5 4 10" xfId="12428" xr:uid="{00000000-0005-0000-0000-0000D7390000}"/>
    <cellStyle name="20% - Accent6 5 4 11" xfId="12710" xr:uid="{00000000-0005-0000-0000-0000D8390000}"/>
    <cellStyle name="20% - Accent6 5 4 12" xfId="13333" xr:uid="{00000000-0005-0000-0000-0000D9390000}"/>
    <cellStyle name="20% - Accent6 5 4 13" xfId="13940" xr:uid="{00000000-0005-0000-0000-0000DA390000}"/>
    <cellStyle name="20% - Accent6 5 4 14" xfId="14546" xr:uid="{00000000-0005-0000-0000-0000DB390000}"/>
    <cellStyle name="20% - Accent6 5 4 15" xfId="15152" xr:uid="{00000000-0005-0000-0000-0000DC390000}"/>
    <cellStyle name="20% - Accent6 5 4 16" xfId="17400" xr:uid="{00000000-0005-0000-0000-0000DD390000}"/>
    <cellStyle name="20% - Accent6 5 4 17" xfId="21875" xr:uid="{00000000-0005-0000-0000-0000DE390000}"/>
    <cellStyle name="20% - Accent6 5 4 18" xfId="26592" xr:uid="{00000000-0005-0000-0000-0000DF390000}"/>
    <cellStyle name="20% - Accent6 5 4 19" xfId="31305" xr:uid="{00000000-0005-0000-0000-0000E0390000}"/>
    <cellStyle name="20% - Accent6 5 4 2" xfId="10095" xr:uid="{00000000-0005-0000-0000-0000E1390000}"/>
    <cellStyle name="20% - Accent6 5 4 2 10" xfId="31601" xr:uid="{00000000-0005-0000-0000-0000E2390000}"/>
    <cellStyle name="20% - Accent6 5 4 2 2" xfId="13048" xr:uid="{00000000-0005-0000-0000-0000E3390000}"/>
    <cellStyle name="20% - Accent6 5 4 2 2 2" xfId="16639" xr:uid="{00000000-0005-0000-0000-0000E4390000}"/>
    <cellStyle name="20% - Accent6 5 4 2 2 2 2" xfId="21101" xr:uid="{00000000-0005-0000-0000-0000E5390000}"/>
    <cellStyle name="20% - Accent6 5 4 2 2 2 3" xfId="25533" xr:uid="{00000000-0005-0000-0000-0000E6390000}"/>
    <cellStyle name="20% - Accent6 5 4 2 2 2 4" xfId="30250" xr:uid="{00000000-0005-0000-0000-0000E7390000}"/>
    <cellStyle name="20% - Accent6 5 4 2 2 2 5" xfId="34963" xr:uid="{00000000-0005-0000-0000-0000E8390000}"/>
    <cellStyle name="20% - Accent6 5 4 2 2 3" xfId="18842" xr:uid="{00000000-0005-0000-0000-0000E9390000}"/>
    <cellStyle name="20% - Accent6 5 4 2 2 4" xfId="23317" xr:uid="{00000000-0005-0000-0000-0000EA390000}"/>
    <cellStyle name="20% - Accent6 5 4 2 2 5" xfId="28034" xr:uid="{00000000-0005-0000-0000-0000EB390000}"/>
    <cellStyle name="20% - Accent6 5 4 2 2 6" xfId="32747" xr:uid="{00000000-0005-0000-0000-0000EC390000}"/>
    <cellStyle name="20% - Accent6 5 4 2 3" xfId="13630" xr:uid="{00000000-0005-0000-0000-0000ED390000}"/>
    <cellStyle name="20% - Accent6 5 4 2 3 2" xfId="19955" xr:uid="{00000000-0005-0000-0000-0000EE390000}"/>
    <cellStyle name="20% - Accent6 5 4 2 3 3" xfId="24387" xr:uid="{00000000-0005-0000-0000-0000EF390000}"/>
    <cellStyle name="20% - Accent6 5 4 2 3 4" xfId="29104" xr:uid="{00000000-0005-0000-0000-0000F0390000}"/>
    <cellStyle name="20% - Accent6 5 4 2 3 5" xfId="33817" xr:uid="{00000000-0005-0000-0000-0000F1390000}"/>
    <cellStyle name="20% - Accent6 5 4 2 4" xfId="14236" xr:uid="{00000000-0005-0000-0000-0000F2390000}"/>
    <cellStyle name="20% - Accent6 5 4 2 5" xfId="14842" xr:uid="{00000000-0005-0000-0000-0000F3390000}"/>
    <cellStyle name="20% - Accent6 5 4 2 6" xfId="15448" xr:uid="{00000000-0005-0000-0000-0000F4390000}"/>
    <cellStyle name="20% - Accent6 5 4 2 7" xfId="17696" xr:uid="{00000000-0005-0000-0000-0000F5390000}"/>
    <cellStyle name="20% - Accent6 5 4 2 8" xfId="22171" xr:uid="{00000000-0005-0000-0000-0000F6390000}"/>
    <cellStyle name="20% - Accent6 5 4 2 9" xfId="26888" xr:uid="{00000000-0005-0000-0000-0000F7390000}"/>
    <cellStyle name="20% - Accent6 5 4 3" xfId="10599" xr:uid="{00000000-0005-0000-0000-0000F8390000}"/>
    <cellStyle name="20% - Accent6 5 4 3 2" xfId="16421" xr:uid="{00000000-0005-0000-0000-0000F9390000}"/>
    <cellStyle name="20% - Accent6 5 4 3 2 2" xfId="20883" xr:uid="{00000000-0005-0000-0000-0000FA390000}"/>
    <cellStyle name="20% - Accent6 5 4 3 2 3" xfId="25315" xr:uid="{00000000-0005-0000-0000-0000FB390000}"/>
    <cellStyle name="20% - Accent6 5 4 3 2 4" xfId="30032" xr:uid="{00000000-0005-0000-0000-0000FC390000}"/>
    <cellStyle name="20% - Accent6 5 4 3 2 5" xfId="34745" xr:uid="{00000000-0005-0000-0000-0000FD390000}"/>
    <cellStyle name="20% - Accent6 5 4 3 3" xfId="18624" xr:uid="{00000000-0005-0000-0000-0000FE390000}"/>
    <cellStyle name="20% - Accent6 5 4 3 4" xfId="23099" xr:uid="{00000000-0005-0000-0000-0000FF390000}"/>
    <cellStyle name="20% - Accent6 5 4 3 5" xfId="27816" xr:uid="{00000000-0005-0000-0000-0000003A0000}"/>
    <cellStyle name="20% - Accent6 5 4 3 6" xfId="32529" xr:uid="{00000000-0005-0000-0000-0000013A0000}"/>
    <cellStyle name="20% - Accent6 5 4 4" xfId="10857" xr:uid="{00000000-0005-0000-0000-0000023A0000}"/>
    <cellStyle name="20% - Accent6 5 4 4 2" xfId="19659" xr:uid="{00000000-0005-0000-0000-0000033A0000}"/>
    <cellStyle name="20% - Accent6 5 4 4 3" xfId="24091" xr:uid="{00000000-0005-0000-0000-0000043A0000}"/>
    <cellStyle name="20% - Accent6 5 4 4 4" xfId="28808" xr:uid="{00000000-0005-0000-0000-0000053A0000}"/>
    <cellStyle name="20% - Accent6 5 4 4 5" xfId="33521" xr:uid="{00000000-0005-0000-0000-0000063A0000}"/>
    <cellStyle name="20% - Accent6 5 4 5" xfId="11111" xr:uid="{00000000-0005-0000-0000-0000073A0000}"/>
    <cellStyle name="20% - Accent6 5 4 6" xfId="11365" xr:uid="{00000000-0005-0000-0000-0000083A0000}"/>
    <cellStyle name="20% - Accent6 5 4 7" xfId="11625" xr:uid="{00000000-0005-0000-0000-0000093A0000}"/>
    <cellStyle name="20% - Accent6 5 4 8" xfId="11886" xr:uid="{00000000-0005-0000-0000-00000A3A0000}"/>
    <cellStyle name="20% - Accent6 5 4 9" xfId="12157" xr:uid="{00000000-0005-0000-0000-00000B3A0000}"/>
    <cellStyle name="20% - Accent6 5 40" xfId="3549" xr:uid="{00000000-0005-0000-0000-00000C3A0000}"/>
    <cellStyle name="20% - Accent6 5 41" xfId="3652" xr:uid="{00000000-0005-0000-0000-00000D3A0000}"/>
    <cellStyle name="20% - Accent6 5 42" xfId="3771" xr:uid="{00000000-0005-0000-0000-00000E3A0000}"/>
    <cellStyle name="20% - Accent6 5 43" xfId="3887" xr:uid="{00000000-0005-0000-0000-00000F3A0000}"/>
    <cellStyle name="20% - Accent6 5 44" xfId="4003" xr:uid="{00000000-0005-0000-0000-0000103A0000}"/>
    <cellStyle name="20% - Accent6 5 45" xfId="4119" xr:uid="{00000000-0005-0000-0000-0000113A0000}"/>
    <cellStyle name="20% - Accent6 5 46" xfId="4235" xr:uid="{00000000-0005-0000-0000-0000123A0000}"/>
    <cellStyle name="20% - Accent6 5 47" xfId="4351" xr:uid="{00000000-0005-0000-0000-0000133A0000}"/>
    <cellStyle name="20% - Accent6 5 48" xfId="4467" xr:uid="{00000000-0005-0000-0000-0000143A0000}"/>
    <cellStyle name="20% - Accent6 5 49" xfId="4583" xr:uid="{00000000-0005-0000-0000-0000153A0000}"/>
    <cellStyle name="20% - Accent6 5 5" xfId="818" xr:uid="{00000000-0005-0000-0000-0000163A0000}"/>
    <cellStyle name="20% - Accent6 5 5 2" xfId="16878" xr:uid="{00000000-0005-0000-0000-0000173A0000}"/>
    <cellStyle name="20% - Accent6 5 5 2 2" xfId="21340" xr:uid="{00000000-0005-0000-0000-0000183A0000}"/>
    <cellStyle name="20% - Accent6 5 5 2 2 2" xfId="25772" xr:uid="{00000000-0005-0000-0000-0000193A0000}"/>
    <cellStyle name="20% - Accent6 5 5 2 2 3" xfId="30489" xr:uid="{00000000-0005-0000-0000-00001A3A0000}"/>
    <cellStyle name="20% - Accent6 5 5 2 2 4" xfId="35202" xr:uid="{00000000-0005-0000-0000-00001B3A0000}"/>
    <cellStyle name="20% - Accent6 5 5 2 3" xfId="19081" xr:uid="{00000000-0005-0000-0000-00001C3A0000}"/>
    <cellStyle name="20% - Accent6 5 5 2 4" xfId="23556" xr:uid="{00000000-0005-0000-0000-00001D3A0000}"/>
    <cellStyle name="20% - Accent6 5 5 2 5" xfId="28273" xr:uid="{00000000-0005-0000-0000-00001E3A0000}"/>
    <cellStyle name="20% - Accent6 5 5 2 6" xfId="32986" xr:uid="{00000000-0005-0000-0000-00001F3A0000}"/>
    <cellStyle name="20% - Accent6 5 5 3" xfId="15687" xr:uid="{00000000-0005-0000-0000-0000203A0000}"/>
    <cellStyle name="20% - Accent6 5 5 3 2" xfId="20194" xr:uid="{00000000-0005-0000-0000-0000213A0000}"/>
    <cellStyle name="20% - Accent6 5 5 3 3" xfId="24626" xr:uid="{00000000-0005-0000-0000-0000223A0000}"/>
    <cellStyle name="20% - Accent6 5 5 3 4" xfId="29343" xr:uid="{00000000-0005-0000-0000-0000233A0000}"/>
    <cellStyle name="20% - Accent6 5 5 3 5" xfId="34056" xr:uid="{00000000-0005-0000-0000-0000243A0000}"/>
    <cellStyle name="20% - Accent6 5 5 4" xfId="17935" xr:uid="{00000000-0005-0000-0000-0000253A0000}"/>
    <cellStyle name="20% - Accent6 5 5 5" xfId="22410" xr:uid="{00000000-0005-0000-0000-0000263A0000}"/>
    <cellStyle name="20% - Accent6 5 5 6" xfId="27127" xr:uid="{00000000-0005-0000-0000-0000273A0000}"/>
    <cellStyle name="20% - Accent6 5 5 7" xfId="31840" xr:uid="{00000000-0005-0000-0000-0000283A0000}"/>
    <cellStyle name="20% - Accent6 5 50" xfId="4713" xr:uid="{00000000-0005-0000-0000-0000293A0000}"/>
    <cellStyle name="20% - Accent6 5 51" xfId="4843" xr:uid="{00000000-0005-0000-0000-00002A3A0000}"/>
    <cellStyle name="20% - Accent6 5 52" xfId="4973" xr:uid="{00000000-0005-0000-0000-00002B3A0000}"/>
    <cellStyle name="20% - Accent6 5 53" xfId="5103" xr:uid="{00000000-0005-0000-0000-00002C3A0000}"/>
    <cellStyle name="20% - Accent6 5 54" xfId="5233" xr:uid="{00000000-0005-0000-0000-00002D3A0000}"/>
    <cellStyle name="20% - Accent6 5 55" xfId="5363" xr:uid="{00000000-0005-0000-0000-00002E3A0000}"/>
    <cellStyle name="20% - Accent6 5 56" xfId="5493" xr:uid="{00000000-0005-0000-0000-00002F3A0000}"/>
    <cellStyle name="20% - Accent6 5 57" xfId="5623" xr:uid="{00000000-0005-0000-0000-0000303A0000}"/>
    <cellStyle name="20% - Accent6 5 58" xfId="5753" xr:uid="{00000000-0005-0000-0000-0000313A0000}"/>
    <cellStyle name="20% - Accent6 5 59" xfId="5883" xr:uid="{00000000-0005-0000-0000-0000323A0000}"/>
    <cellStyle name="20% - Accent6 5 6" xfId="890" xr:uid="{00000000-0005-0000-0000-0000333A0000}"/>
    <cellStyle name="20% - Accent6 5 6 2" xfId="17089" xr:uid="{00000000-0005-0000-0000-0000343A0000}"/>
    <cellStyle name="20% - Accent6 5 6 2 2" xfId="21551" xr:uid="{00000000-0005-0000-0000-0000353A0000}"/>
    <cellStyle name="20% - Accent6 5 6 2 2 2" xfId="25983" xr:uid="{00000000-0005-0000-0000-0000363A0000}"/>
    <cellStyle name="20% - Accent6 5 6 2 2 3" xfId="30700" xr:uid="{00000000-0005-0000-0000-0000373A0000}"/>
    <cellStyle name="20% - Accent6 5 6 2 2 4" xfId="35413" xr:uid="{00000000-0005-0000-0000-0000383A0000}"/>
    <cellStyle name="20% - Accent6 5 6 2 3" xfId="19292" xr:uid="{00000000-0005-0000-0000-0000393A0000}"/>
    <cellStyle name="20% - Accent6 5 6 2 4" xfId="23767" xr:uid="{00000000-0005-0000-0000-00003A3A0000}"/>
    <cellStyle name="20% - Accent6 5 6 2 5" xfId="28484" xr:uid="{00000000-0005-0000-0000-00003B3A0000}"/>
    <cellStyle name="20% - Accent6 5 6 2 6" xfId="33197" xr:uid="{00000000-0005-0000-0000-00003C3A0000}"/>
    <cellStyle name="20% - Accent6 5 6 3" xfId="15899" xr:uid="{00000000-0005-0000-0000-00003D3A0000}"/>
    <cellStyle name="20% - Accent6 5 6 3 2" xfId="20405" xr:uid="{00000000-0005-0000-0000-00003E3A0000}"/>
    <cellStyle name="20% - Accent6 5 6 3 3" xfId="24837" xr:uid="{00000000-0005-0000-0000-00003F3A0000}"/>
    <cellStyle name="20% - Accent6 5 6 3 4" xfId="29554" xr:uid="{00000000-0005-0000-0000-0000403A0000}"/>
    <cellStyle name="20% - Accent6 5 6 3 5" xfId="34267" xr:uid="{00000000-0005-0000-0000-0000413A0000}"/>
    <cellStyle name="20% - Accent6 5 6 4" xfId="18146" xr:uid="{00000000-0005-0000-0000-0000423A0000}"/>
    <cellStyle name="20% - Accent6 5 6 5" xfId="22621" xr:uid="{00000000-0005-0000-0000-0000433A0000}"/>
    <cellStyle name="20% - Accent6 5 6 6" xfId="27338" xr:uid="{00000000-0005-0000-0000-0000443A0000}"/>
    <cellStyle name="20% - Accent6 5 6 7" xfId="32051" xr:uid="{00000000-0005-0000-0000-0000453A0000}"/>
    <cellStyle name="20% - Accent6 5 60" xfId="6013" xr:uid="{00000000-0005-0000-0000-0000463A0000}"/>
    <cellStyle name="20% - Accent6 5 61" xfId="6143" xr:uid="{00000000-0005-0000-0000-0000473A0000}"/>
    <cellStyle name="20% - Accent6 5 62" xfId="6273" xr:uid="{00000000-0005-0000-0000-0000483A0000}"/>
    <cellStyle name="20% - Accent6 5 63" xfId="6403" xr:uid="{00000000-0005-0000-0000-0000493A0000}"/>
    <cellStyle name="20% - Accent6 5 64" xfId="6534" xr:uid="{00000000-0005-0000-0000-00004A3A0000}"/>
    <cellStyle name="20% - Accent6 5 65" xfId="6664" xr:uid="{00000000-0005-0000-0000-00004B3A0000}"/>
    <cellStyle name="20% - Accent6 5 66" xfId="6794" xr:uid="{00000000-0005-0000-0000-00004C3A0000}"/>
    <cellStyle name="20% - Accent6 5 67" xfId="6924" xr:uid="{00000000-0005-0000-0000-00004D3A0000}"/>
    <cellStyle name="20% - Accent6 5 68" xfId="7054" xr:uid="{00000000-0005-0000-0000-00004E3A0000}"/>
    <cellStyle name="20% - Accent6 5 69" xfId="7198" xr:uid="{00000000-0005-0000-0000-00004F3A0000}"/>
    <cellStyle name="20% - Accent6 5 7" xfId="962" xr:uid="{00000000-0005-0000-0000-0000503A0000}"/>
    <cellStyle name="20% - Accent6 5 7 2" xfId="16141" xr:uid="{00000000-0005-0000-0000-0000513A0000}"/>
    <cellStyle name="20% - Accent6 5 7 2 2" xfId="20644" xr:uid="{00000000-0005-0000-0000-0000523A0000}"/>
    <cellStyle name="20% - Accent6 5 7 2 3" xfId="25076" xr:uid="{00000000-0005-0000-0000-0000533A0000}"/>
    <cellStyle name="20% - Accent6 5 7 2 4" xfId="29793" xr:uid="{00000000-0005-0000-0000-0000543A0000}"/>
    <cellStyle name="20% - Accent6 5 7 2 5" xfId="34506" xr:uid="{00000000-0005-0000-0000-0000553A0000}"/>
    <cellStyle name="20% - Accent6 5 7 3" xfId="18385" xr:uid="{00000000-0005-0000-0000-0000563A0000}"/>
    <cellStyle name="20% - Accent6 5 7 4" xfId="22860" xr:uid="{00000000-0005-0000-0000-0000573A0000}"/>
    <cellStyle name="20% - Accent6 5 7 5" xfId="27577" xr:uid="{00000000-0005-0000-0000-0000583A0000}"/>
    <cellStyle name="20% - Accent6 5 7 6" xfId="32290" xr:uid="{00000000-0005-0000-0000-0000593A0000}"/>
    <cellStyle name="20% - Accent6 5 70" xfId="7343" xr:uid="{00000000-0005-0000-0000-00005A3A0000}"/>
    <cellStyle name="20% - Accent6 5 71" xfId="7487" xr:uid="{00000000-0005-0000-0000-00005B3A0000}"/>
    <cellStyle name="20% - Accent6 5 72" xfId="7659" xr:uid="{00000000-0005-0000-0000-00005C3A0000}"/>
    <cellStyle name="20% - Accent6 5 73" xfId="7831" xr:uid="{00000000-0005-0000-0000-00005D3A0000}"/>
    <cellStyle name="20% - Accent6 5 74" xfId="8003" xr:uid="{00000000-0005-0000-0000-00005E3A0000}"/>
    <cellStyle name="20% - Accent6 5 75" xfId="8175" xr:uid="{00000000-0005-0000-0000-00005F3A0000}"/>
    <cellStyle name="20% - Accent6 5 76" xfId="8347" xr:uid="{00000000-0005-0000-0000-0000603A0000}"/>
    <cellStyle name="20% - Accent6 5 77" xfId="8589" xr:uid="{00000000-0005-0000-0000-0000613A0000}"/>
    <cellStyle name="20% - Accent6 5 8" xfId="1034" xr:uid="{00000000-0005-0000-0000-0000623A0000}"/>
    <cellStyle name="20% - Accent6 5 8 2" xfId="26253" xr:uid="{00000000-0005-0000-0000-0000633A0000}"/>
    <cellStyle name="20% - Accent6 5 8 3" xfId="30967" xr:uid="{00000000-0005-0000-0000-0000643A0000}"/>
    <cellStyle name="20% - Accent6 5 8 4" xfId="35680" xr:uid="{00000000-0005-0000-0000-0000653A0000}"/>
    <cellStyle name="20% - Accent6 5 9" xfId="1106" xr:uid="{00000000-0005-0000-0000-0000663A0000}"/>
    <cellStyle name="20% - Accent6 5 9 2" xfId="35947" xr:uid="{00000000-0005-0000-0000-0000673A0000}"/>
    <cellStyle name="20% - Accent6 6" xfId="243" xr:uid="{00000000-0005-0000-0000-0000683A0000}"/>
    <cellStyle name="20% - Accent6 6 10" xfId="1192" xr:uid="{00000000-0005-0000-0000-0000693A0000}"/>
    <cellStyle name="20% - Accent6 6 10 2" xfId="36256" xr:uid="{00000000-0005-0000-0000-00006A3A0000}"/>
    <cellStyle name="20% - Accent6 6 11" xfId="1264" xr:uid="{00000000-0005-0000-0000-00006B3A0000}"/>
    <cellStyle name="20% - Accent6 6 12" xfId="1336" xr:uid="{00000000-0005-0000-0000-00006C3A0000}"/>
    <cellStyle name="20% - Accent6 6 13" xfId="1408" xr:uid="{00000000-0005-0000-0000-00006D3A0000}"/>
    <cellStyle name="20% - Accent6 6 14" xfId="1483" xr:uid="{00000000-0005-0000-0000-00006E3A0000}"/>
    <cellStyle name="20% - Accent6 6 15" xfId="1557" xr:uid="{00000000-0005-0000-0000-00006F3A0000}"/>
    <cellStyle name="20% - Accent6 6 16" xfId="1632" xr:uid="{00000000-0005-0000-0000-0000703A0000}"/>
    <cellStyle name="20% - Accent6 6 17" xfId="1706" xr:uid="{00000000-0005-0000-0000-0000713A0000}"/>
    <cellStyle name="20% - Accent6 6 18" xfId="1780" xr:uid="{00000000-0005-0000-0000-0000723A0000}"/>
    <cellStyle name="20% - Accent6 6 19" xfId="1854" xr:uid="{00000000-0005-0000-0000-0000733A0000}"/>
    <cellStyle name="20% - Accent6 6 2" xfId="616" xr:uid="{00000000-0005-0000-0000-0000743A0000}"/>
    <cellStyle name="20% - Accent6 6 2 2" xfId="8922" xr:uid="{00000000-0005-0000-0000-0000753A0000}"/>
    <cellStyle name="20% - Accent6 6 20" xfId="1929" xr:uid="{00000000-0005-0000-0000-0000763A0000}"/>
    <cellStyle name="20% - Accent6 6 21" xfId="2003" xr:uid="{00000000-0005-0000-0000-0000773A0000}"/>
    <cellStyle name="20% - Accent6 6 22" xfId="2077" xr:uid="{00000000-0005-0000-0000-0000783A0000}"/>
    <cellStyle name="20% - Accent6 6 23" xfId="2151" xr:uid="{00000000-0005-0000-0000-0000793A0000}"/>
    <cellStyle name="20% - Accent6 6 24" xfId="2225" xr:uid="{00000000-0005-0000-0000-00007A3A0000}"/>
    <cellStyle name="20% - Accent6 6 25" xfId="2299" xr:uid="{00000000-0005-0000-0000-00007B3A0000}"/>
    <cellStyle name="20% - Accent6 6 26" xfId="2373" xr:uid="{00000000-0005-0000-0000-00007C3A0000}"/>
    <cellStyle name="20% - Accent6 6 27" xfId="2447" xr:uid="{00000000-0005-0000-0000-00007D3A0000}"/>
    <cellStyle name="20% - Accent6 6 28" xfId="2521" xr:uid="{00000000-0005-0000-0000-00007E3A0000}"/>
    <cellStyle name="20% - Accent6 6 29" xfId="2595" xr:uid="{00000000-0005-0000-0000-00007F3A0000}"/>
    <cellStyle name="20% - Accent6 6 3" xfId="688" xr:uid="{00000000-0005-0000-0000-0000803A0000}"/>
    <cellStyle name="20% - Accent6 6 3 2" xfId="10217" xr:uid="{00000000-0005-0000-0000-0000813A0000}"/>
    <cellStyle name="20% - Accent6 6 30" xfId="2683" xr:uid="{00000000-0005-0000-0000-0000823A0000}"/>
    <cellStyle name="20% - Accent6 6 31" xfId="2771" xr:uid="{00000000-0005-0000-0000-0000833A0000}"/>
    <cellStyle name="20% - Accent6 6 32" xfId="2859" xr:uid="{00000000-0005-0000-0000-0000843A0000}"/>
    <cellStyle name="20% - Accent6 6 33" xfId="2947" xr:uid="{00000000-0005-0000-0000-0000853A0000}"/>
    <cellStyle name="20% - Accent6 6 34" xfId="3035" xr:uid="{00000000-0005-0000-0000-0000863A0000}"/>
    <cellStyle name="20% - Accent6 6 35" xfId="3123" xr:uid="{00000000-0005-0000-0000-0000873A0000}"/>
    <cellStyle name="20% - Accent6 6 36" xfId="3211" xr:uid="{00000000-0005-0000-0000-0000883A0000}"/>
    <cellStyle name="20% - Accent6 6 37" xfId="3299" xr:uid="{00000000-0005-0000-0000-0000893A0000}"/>
    <cellStyle name="20% - Accent6 6 38" xfId="3387" xr:uid="{00000000-0005-0000-0000-00008A3A0000}"/>
    <cellStyle name="20% - Accent6 6 39" xfId="3475" xr:uid="{00000000-0005-0000-0000-00008B3A0000}"/>
    <cellStyle name="20% - Accent6 6 4" xfId="760" xr:uid="{00000000-0005-0000-0000-00008C3A0000}"/>
    <cellStyle name="20% - Accent6 6 4 10" xfId="12442" xr:uid="{00000000-0005-0000-0000-00008D3A0000}"/>
    <cellStyle name="20% - Accent6 6 4 11" xfId="12724" xr:uid="{00000000-0005-0000-0000-00008E3A0000}"/>
    <cellStyle name="20% - Accent6 6 4 12" xfId="13347" xr:uid="{00000000-0005-0000-0000-00008F3A0000}"/>
    <cellStyle name="20% - Accent6 6 4 13" xfId="13954" xr:uid="{00000000-0005-0000-0000-0000903A0000}"/>
    <cellStyle name="20% - Accent6 6 4 14" xfId="14560" xr:uid="{00000000-0005-0000-0000-0000913A0000}"/>
    <cellStyle name="20% - Accent6 6 4 15" xfId="15166" xr:uid="{00000000-0005-0000-0000-0000923A0000}"/>
    <cellStyle name="20% - Accent6 6 4 16" xfId="17414" xr:uid="{00000000-0005-0000-0000-0000933A0000}"/>
    <cellStyle name="20% - Accent6 6 4 17" xfId="21889" xr:uid="{00000000-0005-0000-0000-0000943A0000}"/>
    <cellStyle name="20% - Accent6 6 4 18" xfId="26606" xr:uid="{00000000-0005-0000-0000-0000953A0000}"/>
    <cellStyle name="20% - Accent6 6 4 19" xfId="31319" xr:uid="{00000000-0005-0000-0000-0000963A0000}"/>
    <cellStyle name="20% - Accent6 6 4 2" xfId="10136" xr:uid="{00000000-0005-0000-0000-0000973A0000}"/>
    <cellStyle name="20% - Accent6 6 4 2 10" xfId="31615" xr:uid="{00000000-0005-0000-0000-0000983A0000}"/>
    <cellStyle name="20% - Accent6 6 4 2 2" xfId="13062" xr:uid="{00000000-0005-0000-0000-0000993A0000}"/>
    <cellStyle name="20% - Accent6 6 4 2 2 2" xfId="16653" xr:uid="{00000000-0005-0000-0000-00009A3A0000}"/>
    <cellStyle name="20% - Accent6 6 4 2 2 2 2" xfId="21115" xr:uid="{00000000-0005-0000-0000-00009B3A0000}"/>
    <cellStyle name="20% - Accent6 6 4 2 2 2 3" xfId="25547" xr:uid="{00000000-0005-0000-0000-00009C3A0000}"/>
    <cellStyle name="20% - Accent6 6 4 2 2 2 4" xfId="30264" xr:uid="{00000000-0005-0000-0000-00009D3A0000}"/>
    <cellStyle name="20% - Accent6 6 4 2 2 2 5" xfId="34977" xr:uid="{00000000-0005-0000-0000-00009E3A0000}"/>
    <cellStyle name="20% - Accent6 6 4 2 2 3" xfId="18856" xr:uid="{00000000-0005-0000-0000-00009F3A0000}"/>
    <cellStyle name="20% - Accent6 6 4 2 2 4" xfId="23331" xr:uid="{00000000-0005-0000-0000-0000A03A0000}"/>
    <cellStyle name="20% - Accent6 6 4 2 2 5" xfId="28048" xr:uid="{00000000-0005-0000-0000-0000A13A0000}"/>
    <cellStyle name="20% - Accent6 6 4 2 2 6" xfId="32761" xr:uid="{00000000-0005-0000-0000-0000A23A0000}"/>
    <cellStyle name="20% - Accent6 6 4 2 3" xfId="13644" xr:uid="{00000000-0005-0000-0000-0000A33A0000}"/>
    <cellStyle name="20% - Accent6 6 4 2 3 2" xfId="19969" xr:uid="{00000000-0005-0000-0000-0000A43A0000}"/>
    <cellStyle name="20% - Accent6 6 4 2 3 3" xfId="24401" xr:uid="{00000000-0005-0000-0000-0000A53A0000}"/>
    <cellStyle name="20% - Accent6 6 4 2 3 4" xfId="29118" xr:uid="{00000000-0005-0000-0000-0000A63A0000}"/>
    <cellStyle name="20% - Accent6 6 4 2 3 5" xfId="33831" xr:uid="{00000000-0005-0000-0000-0000A73A0000}"/>
    <cellStyle name="20% - Accent6 6 4 2 4" xfId="14250" xr:uid="{00000000-0005-0000-0000-0000A83A0000}"/>
    <cellStyle name="20% - Accent6 6 4 2 5" xfId="14856" xr:uid="{00000000-0005-0000-0000-0000A93A0000}"/>
    <cellStyle name="20% - Accent6 6 4 2 6" xfId="15462" xr:uid="{00000000-0005-0000-0000-0000AA3A0000}"/>
    <cellStyle name="20% - Accent6 6 4 2 7" xfId="17710" xr:uid="{00000000-0005-0000-0000-0000AB3A0000}"/>
    <cellStyle name="20% - Accent6 6 4 2 8" xfId="22185" xr:uid="{00000000-0005-0000-0000-0000AC3A0000}"/>
    <cellStyle name="20% - Accent6 6 4 2 9" xfId="26902" xr:uid="{00000000-0005-0000-0000-0000AD3A0000}"/>
    <cellStyle name="20% - Accent6 6 4 3" xfId="10613" xr:uid="{00000000-0005-0000-0000-0000AE3A0000}"/>
    <cellStyle name="20% - Accent6 6 4 3 2" xfId="16435" xr:uid="{00000000-0005-0000-0000-0000AF3A0000}"/>
    <cellStyle name="20% - Accent6 6 4 3 2 2" xfId="20897" xr:uid="{00000000-0005-0000-0000-0000B03A0000}"/>
    <cellStyle name="20% - Accent6 6 4 3 2 3" xfId="25329" xr:uid="{00000000-0005-0000-0000-0000B13A0000}"/>
    <cellStyle name="20% - Accent6 6 4 3 2 4" xfId="30046" xr:uid="{00000000-0005-0000-0000-0000B23A0000}"/>
    <cellStyle name="20% - Accent6 6 4 3 2 5" xfId="34759" xr:uid="{00000000-0005-0000-0000-0000B33A0000}"/>
    <cellStyle name="20% - Accent6 6 4 3 3" xfId="18638" xr:uid="{00000000-0005-0000-0000-0000B43A0000}"/>
    <cellStyle name="20% - Accent6 6 4 3 4" xfId="23113" xr:uid="{00000000-0005-0000-0000-0000B53A0000}"/>
    <cellStyle name="20% - Accent6 6 4 3 5" xfId="27830" xr:uid="{00000000-0005-0000-0000-0000B63A0000}"/>
    <cellStyle name="20% - Accent6 6 4 3 6" xfId="32543" xr:uid="{00000000-0005-0000-0000-0000B73A0000}"/>
    <cellStyle name="20% - Accent6 6 4 4" xfId="10871" xr:uid="{00000000-0005-0000-0000-0000B83A0000}"/>
    <cellStyle name="20% - Accent6 6 4 4 2" xfId="19673" xr:uid="{00000000-0005-0000-0000-0000B93A0000}"/>
    <cellStyle name="20% - Accent6 6 4 4 3" xfId="24105" xr:uid="{00000000-0005-0000-0000-0000BA3A0000}"/>
    <cellStyle name="20% - Accent6 6 4 4 4" xfId="28822" xr:uid="{00000000-0005-0000-0000-0000BB3A0000}"/>
    <cellStyle name="20% - Accent6 6 4 4 5" xfId="33535" xr:uid="{00000000-0005-0000-0000-0000BC3A0000}"/>
    <cellStyle name="20% - Accent6 6 4 5" xfId="11125" xr:uid="{00000000-0005-0000-0000-0000BD3A0000}"/>
    <cellStyle name="20% - Accent6 6 4 6" xfId="11379" xr:uid="{00000000-0005-0000-0000-0000BE3A0000}"/>
    <cellStyle name="20% - Accent6 6 4 7" xfId="11639" xr:uid="{00000000-0005-0000-0000-0000BF3A0000}"/>
    <cellStyle name="20% - Accent6 6 4 8" xfId="11901" xr:uid="{00000000-0005-0000-0000-0000C03A0000}"/>
    <cellStyle name="20% - Accent6 6 4 9" xfId="12171" xr:uid="{00000000-0005-0000-0000-0000C13A0000}"/>
    <cellStyle name="20% - Accent6 6 40" xfId="3563" xr:uid="{00000000-0005-0000-0000-0000C23A0000}"/>
    <cellStyle name="20% - Accent6 6 41" xfId="3666" xr:uid="{00000000-0005-0000-0000-0000C33A0000}"/>
    <cellStyle name="20% - Accent6 6 42" xfId="3785" xr:uid="{00000000-0005-0000-0000-0000C43A0000}"/>
    <cellStyle name="20% - Accent6 6 43" xfId="3901" xr:uid="{00000000-0005-0000-0000-0000C53A0000}"/>
    <cellStyle name="20% - Accent6 6 44" xfId="4017" xr:uid="{00000000-0005-0000-0000-0000C63A0000}"/>
    <cellStyle name="20% - Accent6 6 45" xfId="4133" xr:uid="{00000000-0005-0000-0000-0000C73A0000}"/>
    <cellStyle name="20% - Accent6 6 46" xfId="4249" xr:uid="{00000000-0005-0000-0000-0000C83A0000}"/>
    <cellStyle name="20% - Accent6 6 47" xfId="4365" xr:uid="{00000000-0005-0000-0000-0000C93A0000}"/>
    <cellStyle name="20% - Accent6 6 48" xfId="4481" xr:uid="{00000000-0005-0000-0000-0000CA3A0000}"/>
    <cellStyle name="20% - Accent6 6 49" xfId="4597" xr:uid="{00000000-0005-0000-0000-0000CB3A0000}"/>
    <cellStyle name="20% - Accent6 6 5" xfId="832" xr:uid="{00000000-0005-0000-0000-0000CC3A0000}"/>
    <cellStyle name="20% - Accent6 6 5 2" xfId="16892" xr:uid="{00000000-0005-0000-0000-0000CD3A0000}"/>
    <cellStyle name="20% - Accent6 6 5 2 2" xfId="21354" xr:uid="{00000000-0005-0000-0000-0000CE3A0000}"/>
    <cellStyle name="20% - Accent6 6 5 2 2 2" xfId="25786" xr:uid="{00000000-0005-0000-0000-0000CF3A0000}"/>
    <cellStyle name="20% - Accent6 6 5 2 2 3" xfId="30503" xr:uid="{00000000-0005-0000-0000-0000D03A0000}"/>
    <cellStyle name="20% - Accent6 6 5 2 2 4" xfId="35216" xr:uid="{00000000-0005-0000-0000-0000D13A0000}"/>
    <cellStyle name="20% - Accent6 6 5 2 3" xfId="19095" xr:uid="{00000000-0005-0000-0000-0000D23A0000}"/>
    <cellStyle name="20% - Accent6 6 5 2 4" xfId="23570" xr:uid="{00000000-0005-0000-0000-0000D33A0000}"/>
    <cellStyle name="20% - Accent6 6 5 2 5" xfId="28287" xr:uid="{00000000-0005-0000-0000-0000D43A0000}"/>
    <cellStyle name="20% - Accent6 6 5 2 6" xfId="33000" xr:uid="{00000000-0005-0000-0000-0000D53A0000}"/>
    <cellStyle name="20% - Accent6 6 5 3" xfId="15701" xr:uid="{00000000-0005-0000-0000-0000D63A0000}"/>
    <cellStyle name="20% - Accent6 6 5 3 2" xfId="20208" xr:uid="{00000000-0005-0000-0000-0000D73A0000}"/>
    <cellStyle name="20% - Accent6 6 5 3 3" xfId="24640" xr:uid="{00000000-0005-0000-0000-0000D83A0000}"/>
    <cellStyle name="20% - Accent6 6 5 3 4" xfId="29357" xr:uid="{00000000-0005-0000-0000-0000D93A0000}"/>
    <cellStyle name="20% - Accent6 6 5 3 5" xfId="34070" xr:uid="{00000000-0005-0000-0000-0000DA3A0000}"/>
    <cellStyle name="20% - Accent6 6 5 4" xfId="17949" xr:uid="{00000000-0005-0000-0000-0000DB3A0000}"/>
    <cellStyle name="20% - Accent6 6 5 5" xfId="22424" xr:uid="{00000000-0005-0000-0000-0000DC3A0000}"/>
    <cellStyle name="20% - Accent6 6 5 6" xfId="27141" xr:uid="{00000000-0005-0000-0000-0000DD3A0000}"/>
    <cellStyle name="20% - Accent6 6 5 7" xfId="31854" xr:uid="{00000000-0005-0000-0000-0000DE3A0000}"/>
    <cellStyle name="20% - Accent6 6 50" xfId="4727" xr:uid="{00000000-0005-0000-0000-0000DF3A0000}"/>
    <cellStyle name="20% - Accent6 6 51" xfId="4857" xr:uid="{00000000-0005-0000-0000-0000E03A0000}"/>
    <cellStyle name="20% - Accent6 6 52" xfId="4987" xr:uid="{00000000-0005-0000-0000-0000E13A0000}"/>
    <cellStyle name="20% - Accent6 6 53" xfId="5117" xr:uid="{00000000-0005-0000-0000-0000E23A0000}"/>
    <cellStyle name="20% - Accent6 6 54" xfId="5247" xr:uid="{00000000-0005-0000-0000-0000E33A0000}"/>
    <cellStyle name="20% - Accent6 6 55" xfId="5377" xr:uid="{00000000-0005-0000-0000-0000E43A0000}"/>
    <cellStyle name="20% - Accent6 6 56" xfId="5507" xr:uid="{00000000-0005-0000-0000-0000E53A0000}"/>
    <cellStyle name="20% - Accent6 6 57" xfId="5637" xr:uid="{00000000-0005-0000-0000-0000E63A0000}"/>
    <cellStyle name="20% - Accent6 6 58" xfId="5767" xr:uid="{00000000-0005-0000-0000-0000E73A0000}"/>
    <cellStyle name="20% - Accent6 6 59" xfId="5897" xr:uid="{00000000-0005-0000-0000-0000E83A0000}"/>
    <cellStyle name="20% - Accent6 6 6" xfId="904" xr:uid="{00000000-0005-0000-0000-0000E93A0000}"/>
    <cellStyle name="20% - Accent6 6 6 2" xfId="17104" xr:uid="{00000000-0005-0000-0000-0000EA3A0000}"/>
    <cellStyle name="20% - Accent6 6 6 2 2" xfId="21565" xr:uid="{00000000-0005-0000-0000-0000EB3A0000}"/>
    <cellStyle name="20% - Accent6 6 6 2 2 2" xfId="25997" xr:uid="{00000000-0005-0000-0000-0000EC3A0000}"/>
    <cellStyle name="20% - Accent6 6 6 2 2 3" xfId="30714" xr:uid="{00000000-0005-0000-0000-0000ED3A0000}"/>
    <cellStyle name="20% - Accent6 6 6 2 2 4" xfId="35427" xr:uid="{00000000-0005-0000-0000-0000EE3A0000}"/>
    <cellStyle name="20% - Accent6 6 6 2 3" xfId="19306" xr:uid="{00000000-0005-0000-0000-0000EF3A0000}"/>
    <cellStyle name="20% - Accent6 6 6 2 4" xfId="23781" xr:uid="{00000000-0005-0000-0000-0000F03A0000}"/>
    <cellStyle name="20% - Accent6 6 6 2 5" xfId="28498" xr:uid="{00000000-0005-0000-0000-0000F13A0000}"/>
    <cellStyle name="20% - Accent6 6 6 2 6" xfId="33211" xr:uid="{00000000-0005-0000-0000-0000F23A0000}"/>
    <cellStyle name="20% - Accent6 6 6 3" xfId="15914" xr:uid="{00000000-0005-0000-0000-0000F33A0000}"/>
    <cellStyle name="20% - Accent6 6 6 3 2" xfId="20419" xr:uid="{00000000-0005-0000-0000-0000F43A0000}"/>
    <cellStyle name="20% - Accent6 6 6 3 3" xfId="24851" xr:uid="{00000000-0005-0000-0000-0000F53A0000}"/>
    <cellStyle name="20% - Accent6 6 6 3 4" xfId="29568" xr:uid="{00000000-0005-0000-0000-0000F63A0000}"/>
    <cellStyle name="20% - Accent6 6 6 3 5" xfId="34281" xr:uid="{00000000-0005-0000-0000-0000F73A0000}"/>
    <cellStyle name="20% - Accent6 6 6 4" xfId="18160" xr:uid="{00000000-0005-0000-0000-0000F83A0000}"/>
    <cellStyle name="20% - Accent6 6 6 5" xfId="22635" xr:uid="{00000000-0005-0000-0000-0000F93A0000}"/>
    <cellStyle name="20% - Accent6 6 6 6" xfId="27352" xr:uid="{00000000-0005-0000-0000-0000FA3A0000}"/>
    <cellStyle name="20% - Accent6 6 6 7" xfId="32065" xr:uid="{00000000-0005-0000-0000-0000FB3A0000}"/>
    <cellStyle name="20% - Accent6 6 60" xfId="6027" xr:uid="{00000000-0005-0000-0000-0000FC3A0000}"/>
    <cellStyle name="20% - Accent6 6 61" xfId="6157" xr:uid="{00000000-0005-0000-0000-0000FD3A0000}"/>
    <cellStyle name="20% - Accent6 6 62" xfId="6287" xr:uid="{00000000-0005-0000-0000-0000FE3A0000}"/>
    <cellStyle name="20% - Accent6 6 63" xfId="6417" xr:uid="{00000000-0005-0000-0000-0000FF3A0000}"/>
    <cellStyle name="20% - Accent6 6 64" xfId="6548" xr:uid="{00000000-0005-0000-0000-0000003B0000}"/>
    <cellStyle name="20% - Accent6 6 65" xfId="6678" xr:uid="{00000000-0005-0000-0000-0000013B0000}"/>
    <cellStyle name="20% - Accent6 6 66" xfId="6808" xr:uid="{00000000-0005-0000-0000-0000023B0000}"/>
    <cellStyle name="20% - Accent6 6 67" xfId="6938" xr:uid="{00000000-0005-0000-0000-0000033B0000}"/>
    <cellStyle name="20% - Accent6 6 68" xfId="7068" xr:uid="{00000000-0005-0000-0000-0000043B0000}"/>
    <cellStyle name="20% - Accent6 6 69" xfId="7212" xr:uid="{00000000-0005-0000-0000-0000053B0000}"/>
    <cellStyle name="20% - Accent6 6 7" xfId="976" xr:uid="{00000000-0005-0000-0000-0000063B0000}"/>
    <cellStyle name="20% - Accent6 6 7 2" xfId="16155" xr:uid="{00000000-0005-0000-0000-0000073B0000}"/>
    <cellStyle name="20% - Accent6 6 7 2 2" xfId="20658" xr:uid="{00000000-0005-0000-0000-0000083B0000}"/>
    <cellStyle name="20% - Accent6 6 7 2 3" xfId="25090" xr:uid="{00000000-0005-0000-0000-0000093B0000}"/>
    <cellStyle name="20% - Accent6 6 7 2 4" xfId="29807" xr:uid="{00000000-0005-0000-0000-00000A3B0000}"/>
    <cellStyle name="20% - Accent6 6 7 2 5" xfId="34520" xr:uid="{00000000-0005-0000-0000-00000B3B0000}"/>
    <cellStyle name="20% - Accent6 6 7 3" xfId="18399" xr:uid="{00000000-0005-0000-0000-00000C3B0000}"/>
    <cellStyle name="20% - Accent6 6 7 4" xfId="22874" xr:uid="{00000000-0005-0000-0000-00000D3B0000}"/>
    <cellStyle name="20% - Accent6 6 7 5" xfId="27591" xr:uid="{00000000-0005-0000-0000-00000E3B0000}"/>
    <cellStyle name="20% - Accent6 6 7 6" xfId="32304" xr:uid="{00000000-0005-0000-0000-00000F3B0000}"/>
    <cellStyle name="20% - Accent6 6 70" xfId="7357" xr:uid="{00000000-0005-0000-0000-0000103B0000}"/>
    <cellStyle name="20% - Accent6 6 71" xfId="7501" xr:uid="{00000000-0005-0000-0000-0000113B0000}"/>
    <cellStyle name="20% - Accent6 6 72" xfId="7673" xr:uid="{00000000-0005-0000-0000-0000123B0000}"/>
    <cellStyle name="20% - Accent6 6 73" xfId="7845" xr:uid="{00000000-0005-0000-0000-0000133B0000}"/>
    <cellStyle name="20% - Accent6 6 74" xfId="8017" xr:uid="{00000000-0005-0000-0000-0000143B0000}"/>
    <cellStyle name="20% - Accent6 6 75" xfId="8189" xr:uid="{00000000-0005-0000-0000-0000153B0000}"/>
    <cellStyle name="20% - Accent6 6 76" xfId="8361" xr:uid="{00000000-0005-0000-0000-0000163B0000}"/>
    <cellStyle name="20% - Accent6 6 77" xfId="8603" xr:uid="{00000000-0005-0000-0000-0000173B0000}"/>
    <cellStyle name="20% - Accent6 6 8" xfId="1048" xr:uid="{00000000-0005-0000-0000-0000183B0000}"/>
    <cellStyle name="20% - Accent6 6 8 2" xfId="26268" xr:uid="{00000000-0005-0000-0000-0000193B0000}"/>
    <cellStyle name="20% - Accent6 6 8 3" xfId="30981" xr:uid="{00000000-0005-0000-0000-00001A3B0000}"/>
    <cellStyle name="20% - Accent6 6 8 4" xfId="35694" xr:uid="{00000000-0005-0000-0000-00001B3B0000}"/>
    <cellStyle name="20% - Accent6 6 9" xfId="1120" xr:uid="{00000000-0005-0000-0000-00001C3B0000}"/>
    <cellStyle name="20% - Accent6 6 9 2" xfId="35961" xr:uid="{00000000-0005-0000-0000-00001D3B0000}"/>
    <cellStyle name="20% - Accent6 7" xfId="404" xr:uid="{00000000-0005-0000-0000-00001E3B0000}"/>
    <cellStyle name="20% - Accent6 7 2" xfId="446" xr:uid="{00000000-0005-0000-0000-00001F3B0000}"/>
    <cellStyle name="20% - Accent6 7 2 2" xfId="8981" xr:uid="{00000000-0005-0000-0000-0000203B0000}"/>
    <cellStyle name="20% - Accent6 7 3" xfId="490" xr:uid="{00000000-0005-0000-0000-0000213B0000}"/>
    <cellStyle name="20% - Accent6 7 3 2" xfId="10248" xr:uid="{00000000-0005-0000-0000-0000223B0000}"/>
    <cellStyle name="20% - Accent6 7 4" xfId="532" xr:uid="{00000000-0005-0000-0000-0000233B0000}"/>
    <cellStyle name="20% - Accent6 7 5" xfId="8663" xr:uid="{00000000-0005-0000-0000-0000243B0000}"/>
    <cellStyle name="20% - Accent6 8" xfId="418" xr:uid="{00000000-0005-0000-0000-0000253B0000}"/>
    <cellStyle name="20% - Accent6 8 2" xfId="460" xr:uid="{00000000-0005-0000-0000-0000263B0000}"/>
    <cellStyle name="20% - Accent6 8 2 2" xfId="8995" xr:uid="{00000000-0005-0000-0000-0000273B0000}"/>
    <cellStyle name="20% - Accent6 8 3" xfId="504" xr:uid="{00000000-0005-0000-0000-0000283B0000}"/>
    <cellStyle name="20% - Accent6 8 4" xfId="546" xr:uid="{00000000-0005-0000-0000-0000293B0000}"/>
    <cellStyle name="20% - Accent6 8 5" xfId="8677" xr:uid="{00000000-0005-0000-0000-00002A3B0000}"/>
    <cellStyle name="20% - Accent6 9" xfId="2613" xr:uid="{00000000-0005-0000-0000-00002B3B0000}"/>
    <cellStyle name="20% - Accent6 9 10" xfId="3405" xr:uid="{00000000-0005-0000-0000-00002C3B0000}"/>
    <cellStyle name="20% - Accent6 9 11" xfId="3493" xr:uid="{00000000-0005-0000-0000-00002D3B0000}"/>
    <cellStyle name="20% - Accent6 9 12" xfId="3581" xr:uid="{00000000-0005-0000-0000-00002E3B0000}"/>
    <cellStyle name="20% - Accent6 9 13" xfId="3686" xr:uid="{00000000-0005-0000-0000-00002F3B0000}"/>
    <cellStyle name="20% - Accent6 9 14" xfId="3803" xr:uid="{00000000-0005-0000-0000-0000303B0000}"/>
    <cellStyle name="20% - Accent6 9 15" xfId="3919" xr:uid="{00000000-0005-0000-0000-0000313B0000}"/>
    <cellStyle name="20% - Accent6 9 16" xfId="4035" xr:uid="{00000000-0005-0000-0000-0000323B0000}"/>
    <cellStyle name="20% - Accent6 9 17" xfId="4151" xr:uid="{00000000-0005-0000-0000-0000333B0000}"/>
    <cellStyle name="20% - Accent6 9 18" xfId="4267" xr:uid="{00000000-0005-0000-0000-0000343B0000}"/>
    <cellStyle name="20% - Accent6 9 19" xfId="4383" xr:uid="{00000000-0005-0000-0000-0000353B0000}"/>
    <cellStyle name="20% - Accent6 9 2" xfId="2701" xr:uid="{00000000-0005-0000-0000-0000363B0000}"/>
    <cellStyle name="20% - Accent6 9 2 2" xfId="9012" xr:uid="{00000000-0005-0000-0000-0000373B0000}"/>
    <cellStyle name="20% - Accent6 9 20" xfId="4499" xr:uid="{00000000-0005-0000-0000-0000383B0000}"/>
    <cellStyle name="20% - Accent6 9 21" xfId="4615" xr:uid="{00000000-0005-0000-0000-0000393B0000}"/>
    <cellStyle name="20% - Accent6 9 22" xfId="4745" xr:uid="{00000000-0005-0000-0000-00003A3B0000}"/>
    <cellStyle name="20% - Accent6 9 23" xfId="4875" xr:uid="{00000000-0005-0000-0000-00003B3B0000}"/>
    <cellStyle name="20% - Accent6 9 24" xfId="5005" xr:uid="{00000000-0005-0000-0000-00003C3B0000}"/>
    <cellStyle name="20% - Accent6 9 25" xfId="5135" xr:uid="{00000000-0005-0000-0000-00003D3B0000}"/>
    <cellStyle name="20% - Accent6 9 26" xfId="5265" xr:uid="{00000000-0005-0000-0000-00003E3B0000}"/>
    <cellStyle name="20% - Accent6 9 27" xfId="5395" xr:uid="{00000000-0005-0000-0000-00003F3B0000}"/>
    <cellStyle name="20% - Accent6 9 28" xfId="5525" xr:uid="{00000000-0005-0000-0000-0000403B0000}"/>
    <cellStyle name="20% - Accent6 9 29" xfId="5655" xr:uid="{00000000-0005-0000-0000-0000413B0000}"/>
    <cellStyle name="20% - Accent6 9 3" xfId="2789" xr:uid="{00000000-0005-0000-0000-0000423B0000}"/>
    <cellStyle name="20% - Accent6 9 3 2" xfId="10266" xr:uid="{00000000-0005-0000-0000-0000433B0000}"/>
    <cellStyle name="20% - Accent6 9 30" xfId="5785" xr:uid="{00000000-0005-0000-0000-0000443B0000}"/>
    <cellStyle name="20% - Accent6 9 31" xfId="5915" xr:uid="{00000000-0005-0000-0000-0000453B0000}"/>
    <cellStyle name="20% - Accent6 9 32" xfId="6045" xr:uid="{00000000-0005-0000-0000-0000463B0000}"/>
    <cellStyle name="20% - Accent6 9 33" xfId="6175" xr:uid="{00000000-0005-0000-0000-0000473B0000}"/>
    <cellStyle name="20% - Accent6 9 34" xfId="6305" xr:uid="{00000000-0005-0000-0000-0000483B0000}"/>
    <cellStyle name="20% - Accent6 9 35" xfId="6435" xr:uid="{00000000-0005-0000-0000-0000493B0000}"/>
    <cellStyle name="20% - Accent6 9 36" xfId="6566" xr:uid="{00000000-0005-0000-0000-00004A3B0000}"/>
    <cellStyle name="20% - Accent6 9 37" xfId="6696" xr:uid="{00000000-0005-0000-0000-00004B3B0000}"/>
    <cellStyle name="20% - Accent6 9 38" xfId="6826" xr:uid="{00000000-0005-0000-0000-00004C3B0000}"/>
    <cellStyle name="20% - Accent6 9 39" xfId="6956" xr:uid="{00000000-0005-0000-0000-00004D3B0000}"/>
    <cellStyle name="20% - Accent6 9 4" xfId="2877" xr:uid="{00000000-0005-0000-0000-00004E3B0000}"/>
    <cellStyle name="20% - Accent6 9 40" xfId="7086" xr:uid="{00000000-0005-0000-0000-00004F3B0000}"/>
    <cellStyle name="20% - Accent6 9 41" xfId="7230" xr:uid="{00000000-0005-0000-0000-0000503B0000}"/>
    <cellStyle name="20% - Accent6 9 42" xfId="7375" xr:uid="{00000000-0005-0000-0000-0000513B0000}"/>
    <cellStyle name="20% - Accent6 9 43" xfId="7519" xr:uid="{00000000-0005-0000-0000-0000523B0000}"/>
    <cellStyle name="20% - Accent6 9 44" xfId="7691" xr:uid="{00000000-0005-0000-0000-0000533B0000}"/>
    <cellStyle name="20% - Accent6 9 45" xfId="7863" xr:uid="{00000000-0005-0000-0000-0000543B0000}"/>
    <cellStyle name="20% - Accent6 9 46" xfId="8035" xr:uid="{00000000-0005-0000-0000-0000553B0000}"/>
    <cellStyle name="20% - Accent6 9 47" xfId="8207" xr:uid="{00000000-0005-0000-0000-0000563B0000}"/>
    <cellStyle name="20% - Accent6 9 48" xfId="8379" xr:uid="{00000000-0005-0000-0000-0000573B0000}"/>
    <cellStyle name="20% - Accent6 9 49" xfId="8697" xr:uid="{00000000-0005-0000-0000-0000583B0000}"/>
    <cellStyle name="20% - Accent6 9 5" xfId="2965" xr:uid="{00000000-0005-0000-0000-0000593B0000}"/>
    <cellStyle name="20% - Accent6 9 6" xfId="3053" xr:uid="{00000000-0005-0000-0000-00005A3B0000}"/>
    <cellStyle name="20% - Accent6 9 7" xfId="3141" xr:uid="{00000000-0005-0000-0000-00005B3B0000}"/>
    <cellStyle name="20% - Accent6 9 8" xfId="3229" xr:uid="{00000000-0005-0000-0000-00005C3B0000}"/>
    <cellStyle name="20% - Accent6 9 9" xfId="3317" xr:uid="{00000000-0005-0000-0000-00005D3B0000}"/>
    <cellStyle name="40% - Accent1" xfId="7" builtinId="31" customBuiltin="1"/>
    <cellStyle name="40% - Accent1 10" xfId="3586" xr:uid="{00000000-0005-0000-0000-00005F3B0000}"/>
    <cellStyle name="40% - Accent1 10 10" xfId="4620" xr:uid="{00000000-0005-0000-0000-0000603B0000}"/>
    <cellStyle name="40% - Accent1 10 11" xfId="4750" xr:uid="{00000000-0005-0000-0000-0000613B0000}"/>
    <cellStyle name="40% - Accent1 10 12" xfId="4880" xr:uid="{00000000-0005-0000-0000-0000623B0000}"/>
    <cellStyle name="40% - Accent1 10 13" xfId="5010" xr:uid="{00000000-0005-0000-0000-0000633B0000}"/>
    <cellStyle name="40% - Accent1 10 14" xfId="5140" xr:uid="{00000000-0005-0000-0000-0000643B0000}"/>
    <cellStyle name="40% - Accent1 10 15" xfId="5270" xr:uid="{00000000-0005-0000-0000-0000653B0000}"/>
    <cellStyle name="40% - Accent1 10 16" xfId="5400" xr:uid="{00000000-0005-0000-0000-0000663B0000}"/>
    <cellStyle name="40% - Accent1 10 17" xfId="5530" xr:uid="{00000000-0005-0000-0000-0000673B0000}"/>
    <cellStyle name="40% - Accent1 10 18" xfId="5660" xr:uid="{00000000-0005-0000-0000-0000683B0000}"/>
    <cellStyle name="40% - Accent1 10 19" xfId="5790" xr:uid="{00000000-0005-0000-0000-0000693B0000}"/>
    <cellStyle name="40% - Accent1 10 2" xfId="3691" xr:uid="{00000000-0005-0000-0000-00006A3B0000}"/>
    <cellStyle name="40% - Accent1 10 2 2" xfId="9017" xr:uid="{00000000-0005-0000-0000-00006B3B0000}"/>
    <cellStyle name="40% - Accent1 10 20" xfId="5920" xr:uid="{00000000-0005-0000-0000-00006C3B0000}"/>
    <cellStyle name="40% - Accent1 10 21" xfId="6050" xr:uid="{00000000-0005-0000-0000-00006D3B0000}"/>
    <cellStyle name="40% - Accent1 10 22" xfId="6180" xr:uid="{00000000-0005-0000-0000-00006E3B0000}"/>
    <cellStyle name="40% - Accent1 10 23" xfId="6310" xr:uid="{00000000-0005-0000-0000-00006F3B0000}"/>
    <cellStyle name="40% - Accent1 10 24" xfId="6440" xr:uid="{00000000-0005-0000-0000-0000703B0000}"/>
    <cellStyle name="40% - Accent1 10 25" xfId="6571" xr:uid="{00000000-0005-0000-0000-0000713B0000}"/>
    <cellStyle name="40% - Accent1 10 26" xfId="6701" xr:uid="{00000000-0005-0000-0000-0000723B0000}"/>
    <cellStyle name="40% - Accent1 10 27" xfId="6831" xr:uid="{00000000-0005-0000-0000-0000733B0000}"/>
    <cellStyle name="40% - Accent1 10 28" xfId="6961" xr:uid="{00000000-0005-0000-0000-0000743B0000}"/>
    <cellStyle name="40% - Accent1 10 29" xfId="7091" xr:uid="{00000000-0005-0000-0000-0000753B0000}"/>
    <cellStyle name="40% - Accent1 10 3" xfId="3808" xr:uid="{00000000-0005-0000-0000-0000763B0000}"/>
    <cellStyle name="40% - Accent1 10 3 2" xfId="10271" xr:uid="{00000000-0005-0000-0000-0000773B0000}"/>
    <cellStyle name="40% - Accent1 10 30" xfId="7235" xr:uid="{00000000-0005-0000-0000-0000783B0000}"/>
    <cellStyle name="40% - Accent1 10 31" xfId="7380" xr:uid="{00000000-0005-0000-0000-0000793B0000}"/>
    <cellStyle name="40% - Accent1 10 32" xfId="7524" xr:uid="{00000000-0005-0000-0000-00007A3B0000}"/>
    <cellStyle name="40% - Accent1 10 33" xfId="7696" xr:uid="{00000000-0005-0000-0000-00007B3B0000}"/>
    <cellStyle name="40% - Accent1 10 34" xfId="7868" xr:uid="{00000000-0005-0000-0000-00007C3B0000}"/>
    <cellStyle name="40% - Accent1 10 35" xfId="8040" xr:uid="{00000000-0005-0000-0000-00007D3B0000}"/>
    <cellStyle name="40% - Accent1 10 36" xfId="8212" xr:uid="{00000000-0005-0000-0000-00007E3B0000}"/>
    <cellStyle name="40% - Accent1 10 37" xfId="8384" xr:uid="{00000000-0005-0000-0000-00007F3B0000}"/>
    <cellStyle name="40% - Accent1 10 38" xfId="8702" xr:uid="{00000000-0005-0000-0000-0000803B0000}"/>
    <cellStyle name="40% - Accent1 10 4" xfId="3924" xr:uid="{00000000-0005-0000-0000-0000813B0000}"/>
    <cellStyle name="40% - Accent1 10 5" xfId="4040" xr:uid="{00000000-0005-0000-0000-0000823B0000}"/>
    <cellStyle name="40% - Accent1 10 6" xfId="4156" xr:uid="{00000000-0005-0000-0000-0000833B0000}"/>
    <cellStyle name="40% - Accent1 10 7" xfId="4272" xr:uid="{00000000-0005-0000-0000-0000843B0000}"/>
    <cellStyle name="40% - Accent1 10 8" xfId="4388" xr:uid="{00000000-0005-0000-0000-0000853B0000}"/>
    <cellStyle name="40% - Accent1 10 9" xfId="4504" xr:uid="{00000000-0005-0000-0000-0000863B0000}"/>
    <cellStyle name="40% - Accent1 11" xfId="3705" xr:uid="{00000000-0005-0000-0000-0000873B0000}"/>
    <cellStyle name="40% - Accent1 11 10" xfId="4764" xr:uid="{00000000-0005-0000-0000-0000883B0000}"/>
    <cellStyle name="40% - Accent1 11 11" xfId="4894" xr:uid="{00000000-0005-0000-0000-0000893B0000}"/>
    <cellStyle name="40% - Accent1 11 12" xfId="5024" xr:uid="{00000000-0005-0000-0000-00008A3B0000}"/>
    <cellStyle name="40% - Accent1 11 13" xfId="5154" xr:uid="{00000000-0005-0000-0000-00008B3B0000}"/>
    <cellStyle name="40% - Accent1 11 14" xfId="5284" xr:uid="{00000000-0005-0000-0000-00008C3B0000}"/>
    <cellStyle name="40% - Accent1 11 15" xfId="5414" xr:uid="{00000000-0005-0000-0000-00008D3B0000}"/>
    <cellStyle name="40% - Accent1 11 16" xfId="5544" xr:uid="{00000000-0005-0000-0000-00008E3B0000}"/>
    <cellStyle name="40% - Accent1 11 17" xfId="5674" xr:uid="{00000000-0005-0000-0000-00008F3B0000}"/>
    <cellStyle name="40% - Accent1 11 18" xfId="5804" xr:uid="{00000000-0005-0000-0000-0000903B0000}"/>
    <cellStyle name="40% - Accent1 11 19" xfId="5934" xr:uid="{00000000-0005-0000-0000-0000913B0000}"/>
    <cellStyle name="40% - Accent1 11 2" xfId="3822" xr:uid="{00000000-0005-0000-0000-0000923B0000}"/>
    <cellStyle name="40% - Accent1 11 2 2" xfId="9031" xr:uid="{00000000-0005-0000-0000-0000933B0000}"/>
    <cellStyle name="40% - Accent1 11 20" xfId="6064" xr:uid="{00000000-0005-0000-0000-0000943B0000}"/>
    <cellStyle name="40% - Accent1 11 21" xfId="6194" xr:uid="{00000000-0005-0000-0000-0000953B0000}"/>
    <cellStyle name="40% - Accent1 11 22" xfId="6324" xr:uid="{00000000-0005-0000-0000-0000963B0000}"/>
    <cellStyle name="40% - Accent1 11 23" xfId="6454" xr:uid="{00000000-0005-0000-0000-0000973B0000}"/>
    <cellStyle name="40% - Accent1 11 24" xfId="6585" xr:uid="{00000000-0005-0000-0000-0000983B0000}"/>
    <cellStyle name="40% - Accent1 11 25" xfId="6715" xr:uid="{00000000-0005-0000-0000-0000993B0000}"/>
    <cellStyle name="40% - Accent1 11 26" xfId="6845" xr:uid="{00000000-0005-0000-0000-00009A3B0000}"/>
    <cellStyle name="40% - Accent1 11 27" xfId="6975" xr:uid="{00000000-0005-0000-0000-00009B3B0000}"/>
    <cellStyle name="40% - Accent1 11 28" xfId="7105" xr:uid="{00000000-0005-0000-0000-00009C3B0000}"/>
    <cellStyle name="40% - Accent1 11 29" xfId="7249" xr:uid="{00000000-0005-0000-0000-00009D3B0000}"/>
    <cellStyle name="40% - Accent1 11 3" xfId="3938" xr:uid="{00000000-0005-0000-0000-00009E3B0000}"/>
    <cellStyle name="40% - Accent1 11 3 2" xfId="10285" xr:uid="{00000000-0005-0000-0000-00009F3B0000}"/>
    <cellStyle name="40% - Accent1 11 30" xfId="7394" xr:uid="{00000000-0005-0000-0000-0000A03B0000}"/>
    <cellStyle name="40% - Accent1 11 31" xfId="7538" xr:uid="{00000000-0005-0000-0000-0000A13B0000}"/>
    <cellStyle name="40% - Accent1 11 32" xfId="7710" xr:uid="{00000000-0005-0000-0000-0000A23B0000}"/>
    <cellStyle name="40% - Accent1 11 33" xfId="7882" xr:uid="{00000000-0005-0000-0000-0000A33B0000}"/>
    <cellStyle name="40% - Accent1 11 34" xfId="8054" xr:uid="{00000000-0005-0000-0000-0000A43B0000}"/>
    <cellStyle name="40% - Accent1 11 35" xfId="8226" xr:uid="{00000000-0005-0000-0000-0000A53B0000}"/>
    <cellStyle name="40% - Accent1 11 36" xfId="8398" xr:uid="{00000000-0005-0000-0000-0000A63B0000}"/>
    <cellStyle name="40% - Accent1 11 37" xfId="8716" xr:uid="{00000000-0005-0000-0000-0000A73B0000}"/>
    <cellStyle name="40% - Accent1 11 4" xfId="4054" xr:uid="{00000000-0005-0000-0000-0000A83B0000}"/>
    <cellStyle name="40% - Accent1 11 5" xfId="4170" xr:uid="{00000000-0005-0000-0000-0000A93B0000}"/>
    <cellStyle name="40% - Accent1 11 6" xfId="4286" xr:uid="{00000000-0005-0000-0000-0000AA3B0000}"/>
    <cellStyle name="40% - Accent1 11 7" xfId="4402" xr:uid="{00000000-0005-0000-0000-0000AB3B0000}"/>
    <cellStyle name="40% - Accent1 11 8" xfId="4518" xr:uid="{00000000-0005-0000-0000-0000AC3B0000}"/>
    <cellStyle name="40% - Accent1 11 9" xfId="4634" xr:uid="{00000000-0005-0000-0000-0000AD3B0000}"/>
    <cellStyle name="40% - Accent1 12" xfId="4648" xr:uid="{00000000-0005-0000-0000-0000AE3B0000}"/>
    <cellStyle name="40% - Accent1 12 10" xfId="5818" xr:uid="{00000000-0005-0000-0000-0000AF3B0000}"/>
    <cellStyle name="40% - Accent1 12 11" xfId="5948" xr:uid="{00000000-0005-0000-0000-0000B03B0000}"/>
    <cellStyle name="40% - Accent1 12 12" xfId="6078" xr:uid="{00000000-0005-0000-0000-0000B13B0000}"/>
    <cellStyle name="40% - Accent1 12 13" xfId="6208" xr:uid="{00000000-0005-0000-0000-0000B23B0000}"/>
    <cellStyle name="40% - Accent1 12 14" xfId="6338" xr:uid="{00000000-0005-0000-0000-0000B33B0000}"/>
    <cellStyle name="40% - Accent1 12 15" xfId="6468" xr:uid="{00000000-0005-0000-0000-0000B43B0000}"/>
    <cellStyle name="40% - Accent1 12 16" xfId="6599" xr:uid="{00000000-0005-0000-0000-0000B53B0000}"/>
    <cellStyle name="40% - Accent1 12 17" xfId="6729" xr:uid="{00000000-0005-0000-0000-0000B63B0000}"/>
    <cellStyle name="40% - Accent1 12 18" xfId="6859" xr:uid="{00000000-0005-0000-0000-0000B73B0000}"/>
    <cellStyle name="40% - Accent1 12 19" xfId="6989" xr:uid="{00000000-0005-0000-0000-0000B83B0000}"/>
    <cellStyle name="40% - Accent1 12 2" xfId="4778" xr:uid="{00000000-0005-0000-0000-0000B93B0000}"/>
    <cellStyle name="40% - Accent1 12 2 2" xfId="9045" xr:uid="{00000000-0005-0000-0000-0000BA3B0000}"/>
    <cellStyle name="40% - Accent1 12 20" xfId="7119" xr:uid="{00000000-0005-0000-0000-0000BB3B0000}"/>
    <cellStyle name="40% - Accent1 12 21" xfId="7263" xr:uid="{00000000-0005-0000-0000-0000BC3B0000}"/>
    <cellStyle name="40% - Accent1 12 22" xfId="7408" xr:uid="{00000000-0005-0000-0000-0000BD3B0000}"/>
    <cellStyle name="40% - Accent1 12 23" xfId="7552" xr:uid="{00000000-0005-0000-0000-0000BE3B0000}"/>
    <cellStyle name="40% - Accent1 12 24" xfId="7724" xr:uid="{00000000-0005-0000-0000-0000BF3B0000}"/>
    <cellStyle name="40% - Accent1 12 25" xfId="7896" xr:uid="{00000000-0005-0000-0000-0000C03B0000}"/>
    <cellStyle name="40% - Accent1 12 26" xfId="8068" xr:uid="{00000000-0005-0000-0000-0000C13B0000}"/>
    <cellStyle name="40% - Accent1 12 27" xfId="8240" xr:uid="{00000000-0005-0000-0000-0000C23B0000}"/>
    <cellStyle name="40% - Accent1 12 28" xfId="8412" xr:uid="{00000000-0005-0000-0000-0000C33B0000}"/>
    <cellStyle name="40% - Accent1 12 29" xfId="8730" xr:uid="{00000000-0005-0000-0000-0000C43B0000}"/>
    <cellStyle name="40% - Accent1 12 3" xfId="4908" xr:uid="{00000000-0005-0000-0000-0000C53B0000}"/>
    <cellStyle name="40% - Accent1 12 3 2" xfId="10299" xr:uid="{00000000-0005-0000-0000-0000C63B0000}"/>
    <cellStyle name="40% - Accent1 12 4" xfId="5038" xr:uid="{00000000-0005-0000-0000-0000C73B0000}"/>
    <cellStyle name="40% - Accent1 12 5" xfId="5168" xr:uid="{00000000-0005-0000-0000-0000C83B0000}"/>
    <cellStyle name="40% - Accent1 12 6" xfId="5298" xr:uid="{00000000-0005-0000-0000-0000C93B0000}"/>
    <cellStyle name="40% - Accent1 12 7" xfId="5428" xr:uid="{00000000-0005-0000-0000-0000CA3B0000}"/>
    <cellStyle name="40% - Accent1 12 8" xfId="5558" xr:uid="{00000000-0005-0000-0000-0000CB3B0000}"/>
    <cellStyle name="40% - Accent1 12 9" xfId="5688" xr:uid="{00000000-0005-0000-0000-0000CC3B0000}"/>
    <cellStyle name="40% - Accent1 13" xfId="7133" xr:uid="{00000000-0005-0000-0000-0000CD3B0000}"/>
    <cellStyle name="40% - Accent1 13 10" xfId="8744" xr:uid="{00000000-0005-0000-0000-0000CE3B0000}"/>
    <cellStyle name="40% - Accent1 13 2" xfId="7277" xr:uid="{00000000-0005-0000-0000-0000CF3B0000}"/>
    <cellStyle name="40% - Accent1 13 2 2" xfId="9059" xr:uid="{00000000-0005-0000-0000-0000D03B0000}"/>
    <cellStyle name="40% - Accent1 13 3" xfId="7422" xr:uid="{00000000-0005-0000-0000-0000D13B0000}"/>
    <cellStyle name="40% - Accent1 13 3 2" xfId="10313" xr:uid="{00000000-0005-0000-0000-0000D23B0000}"/>
    <cellStyle name="40% - Accent1 13 4" xfId="7566" xr:uid="{00000000-0005-0000-0000-0000D33B0000}"/>
    <cellStyle name="40% - Accent1 13 5" xfId="7738" xr:uid="{00000000-0005-0000-0000-0000D43B0000}"/>
    <cellStyle name="40% - Accent1 13 6" xfId="7910" xr:uid="{00000000-0005-0000-0000-0000D53B0000}"/>
    <cellStyle name="40% - Accent1 13 7" xfId="8082" xr:uid="{00000000-0005-0000-0000-0000D63B0000}"/>
    <cellStyle name="40% - Accent1 13 8" xfId="8254" xr:uid="{00000000-0005-0000-0000-0000D73B0000}"/>
    <cellStyle name="40% - Accent1 13 9" xfId="8426" xr:uid="{00000000-0005-0000-0000-0000D83B0000}"/>
    <cellStyle name="40% - Accent1 14" xfId="7580" xr:uid="{00000000-0005-0000-0000-0000D93B0000}"/>
    <cellStyle name="40% - Accent1 14 2" xfId="7752" xr:uid="{00000000-0005-0000-0000-0000DA3B0000}"/>
    <cellStyle name="40% - Accent1 14 2 2" xfId="9074" xr:uid="{00000000-0005-0000-0000-0000DB3B0000}"/>
    <cellStyle name="40% - Accent1 14 3" xfId="7924" xr:uid="{00000000-0005-0000-0000-0000DC3B0000}"/>
    <cellStyle name="40% - Accent1 14 3 2" xfId="10327" xr:uid="{00000000-0005-0000-0000-0000DD3B0000}"/>
    <cellStyle name="40% - Accent1 14 4" xfId="8096" xr:uid="{00000000-0005-0000-0000-0000DE3B0000}"/>
    <cellStyle name="40% - Accent1 14 5" xfId="8268" xr:uid="{00000000-0005-0000-0000-0000DF3B0000}"/>
    <cellStyle name="40% - Accent1 14 6" xfId="8440" xr:uid="{00000000-0005-0000-0000-0000E03B0000}"/>
    <cellStyle name="40% - Accent1 14 7" xfId="8759" xr:uid="{00000000-0005-0000-0000-0000E13B0000}"/>
    <cellStyle name="40% - Accent1 15" xfId="7594" xr:uid="{00000000-0005-0000-0000-0000E23B0000}"/>
    <cellStyle name="40% - Accent1 15 2" xfId="7766" xr:uid="{00000000-0005-0000-0000-0000E33B0000}"/>
    <cellStyle name="40% - Accent1 15 2 2" xfId="9088" xr:uid="{00000000-0005-0000-0000-0000E43B0000}"/>
    <cellStyle name="40% - Accent1 15 3" xfId="7938" xr:uid="{00000000-0005-0000-0000-0000E53B0000}"/>
    <cellStyle name="40% - Accent1 15 3 2" xfId="10341" xr:uid="{00000000-0005-0000-0000-0000E63B0000}"/>
    <cellStyle name="40% - Accent1 15 4" xfId="8110" xr:uid="{00000000-0005-0000-0000-0000E73B0000}"/>
    <cellStyle name="40% - Accent1 15 5" xfId="8282" xr:uid="{00000000-0005-0000-0000-0000E83B0000}"/>
    <cellStyle name="40% - Accent1 15 6" xfId="8454" xr:uid="{00000000-0005-0000-0000-0000E93B0000}"/>
    <cellStyle name="40% - Accent1 15 7" xfId="8773" xr:uid="{00000000-0005-0000-0000-0000EA3B0000}"/>
    <cellStyle name="40% - Accent1 16" xfId="8791" xr:uid="{00000000-0005-0000-0000-0000EB3B0000}"/>
    <cellStyle name="40% - Accent1 17" xfId="8472" xr:uid="{00000000-0005-0000-0000-0000EC3B0000}"/>
    <cellStyle name="40% - Accent1 17 2" xfId="9117" xr:uid="{00000000-0005-0000-0000-0000ED3B0000}"/>
    <cellStyle name="40% - Accent1 18" xfId="9143" xr:uid="{00000000-0005-0000-0000-0000EE3B0000}"/>
    <cellStyle name="40% - Accent1 18 10" xfId="9808" xr:uid="{00000000-0005-0000-0000-0000EF3B0000}"/>
    <cellStyle name="40% - Accent1 18 10 2" xfId="36261" xr:uid="{00000000-0005-0000-0000-0000F03B0000}"/>
    <cellStyle name="40% - Accent1 18 11" xfId="9879" xr:uid="{00000000-0005-0000-0000-0000F13B0000}"/>
    <cellStyle name="40% - Accent1 18 12" xfId="9950" xr:uid="{00000000-0005-0000-0000-0000F23B0000}"/>
    <cellStyle name="40% - Accent1 18 13" xfId="10477" xr:uid="{00000000-0005-0000-0000-0000F33B0000}"/>
    <cellStyle name="40% - Accent1 18 14" xfId="10735" xr:uid="{00000000-0005-0000-0000-0000F43B0000}"/>
    <cellStyle name="40% - Accent1 18 15" xfId="10989" xr:uid="{00000000-0005-0000-0000-0000F53B0000}"/>
    <cellStyle name="40% - Accent1 18 16" xfId="11243" xr:uid="{00000000-0005-0000-0000-0000F63B0000}"/>
    <cellStyle name="40% - Accent1 18 17" xfId="11503" xr:uid="{00000000-0005-0000-0000-0000F73B0000}"/>
    <cellStyle name="40% - Accent1 18 18" xfId="11757" xr:uid="{00000000-0005-0000-0000-0000F83B0000}"/>
    <cellStyle name="40% - Accent1 18 19" xfId="12035" xr:uid="{00000000-0005-0000-0000-0000F93B0000}"/>
    <cellStyle name="40% - Accent1 18 2" xfId="9219" xr:uid="{00000000-0005-0000-0000-0000FA3B0000}"/>
    <cellStyle name="40% - Accent1 18 2 10" xfId="12447" xr:uid="{00000000-0005-0000-0000-0000FB3B0000}"/>
    <cellStyle name="40% - Accent1 18 2 11" xfId="12729" xr:uid="{00000000-0005-0000-0000-0000FC3B0000}"/>
    <cellStyle name="40% - Accent1 18 2 12" xfId="13352" xr:uid="{00000000-0005-0000-0000-0000FD3B0000}"/>
    <cellStyle name="40% - Accent1 18 2 13" xfId="13959" xr:uid="{00000000-0005-0000-0000-0000FE3B0000}"/>
    <cellStyle name="40% - Accent1 18 2 14" xfId="14565" xr:uid="{00000000-0005-0000-0000-0000FF3B0000}"/>
    <cellStyle name="40% - Accent1 18 2 15" xfId="15171" xr:uid="{00000000-0005-0000-0000-0000003C0000}"/>
    <cellStyle name="40% - Accent1 18 2 16" xfId="17419" xr:uid="{00000000-0005-0000-0000-0000013C0000}"/>
    <cellStyle name="40% - Accent1 18 2 17" xfId="21894" xr:uid="{00000000-0005-0000-0000-0000023C0000}"/>
    <cellStyle name="40% - Accent1 18 2 18" xfId="26611" xr:uid="{00000000-0005-0000-0000-0000033C0000}"/>
    <cellStyle name="40% - Accent1 18 2 19" xfId="31324" xr:uid="{00000000-0005-0000-0000-0000043C0000}"/>
    <cellStyle name="40% - Accent1 18 2 2" xfId="10358" xr:uid="{00000000-0005-0000-0000-0000053C0000}"/>
    <cellStyle name="40% - Accent1 18 2 2 10" xfId="31620" xr:uid="{00000000-0005-0000-0000-0000063C0000}"/>
    <cellStyle name="40% - Accent1 18 2 2 2" xfId="13067" xr:uid="{00000000-0005-0000-0000-0000073C0000}"/>
    <cellStyle name="40% - Accent1 18 2 2 2 2" xfId="16658" xr:uid="{00000000-0005-0000-0000-0000083C0000}"/>
    <cellStyle name="40% - Accent1 18 2 2 2 2 2" xfId="21120" xr:uid="{00000000-0005-0000-0000-0000093C0000}"/>
    <cellStyle name="40% - Accent1 18 2 2 2 2 3" xfId="25552" xr:uid="{00000000-0005-0000-0000-00000A3C0000}"/>
    <cellStyle name="40% - Accent1 18 2 2 2 2 4" xfId="30269" xr:uid="{00000000-0005-0000-0000-00000B3C0000}"/>
    <cellStyle name="40% - Accent1 18 2 2 2 2 5" xfId="34982" xr:uid="{00000000-0005-0000-0000-00000C3C0000}"/>
    <cellStyle name="40% - Accent1 18 2 2 2 3" xfId="18861" xr:uid="{00000000-0005-0000-0000-00000D3C0000}"/>
    <cellStyle name="40% - Accent1 18 2 2 2 4" xfId="23336" xr:uid="{00000000-0005-0000-0000-00000E3C0000}"/>
    <cellStyle name="40% - Accent1 18 2 2 2 5" xfId="28053" xr:uid="{00000000-0005-0000-0000-00000F3C0000}"/>
    <cellStyle name="40% - Accent1 18 2 2 2 6" xfId="32766" xr:uid="{00000000-0005-0000-0000-0000103C0000}"/>
    <cellStyle name="40% - Accent1 18 2 2 3" xfId="13649" xr:uid="{00000000-0005-0000-0000-0000113C0000}"/>
    <cellStyle name="40% - Accent1 18 2 2 3 2" xfId="19974" xr:uid="{00000000-0005-0000-0000-0000123C0000}"/>
    <cellStyle name="40% - Accent1 18 2 2 3 3" xfId="24406" xr:uid="{00000000-0005-0000-0000-0000133C0000}"/>
    <cellStyle name="40% - Accent1 18 2 2 3 4" xfId="29123" xr:uid="{00000000-0005-0000-0000-0000143C0000}"/>
    <cellStyle name="40% - Accent1 18 2 2 3 5" xfId="33836" xr:uid="{00000000-0005-0000-0000-0000153C0000}"/>
    <cellStyle name="40% - Accent1 18 2 2 4" xfId="14255" xr:uid="{00000000-0005-0000-0000-0000163C0000}"/>
    <cellStyle name="40% - Accent1 18 2 2 5" xfId="14861" xr:uid="{00000000-0005-0000-0000-0000173C0000}"/>
    <cellStyle name="40% - Accent1 18 2 2 6" xfId="15467" xr:uid="{00000000-0005-0000-0000-0000183C0000}"/>
    <cellStyle name="40% - Accent1 18 2 2 7" xfId="17715" xr:uid="{00000000-0005-0000-0000-0000193C0000}"/>
    <cellStyle name="40% - Accent1 18 2 2 8" xfId="22190" xr:uid="{00000000-0005-0000-0000-00001A3C0000}"/>
    <cellStyle name="40% - Accent1 18 2 2 9" xfId="26907" xr:uid="{00000000-0005-0000-0000-00001B3C0000}"/>
    <cellStyle name="40% - Accent1 18 2 3" xfId="10618" xr:uid="{00000000-0005-0000-0000-00001C3C0000}"/>
    <cellStyle name="40% - Accent1 18 2 3 2" xfId="16440" xr:uid="{00000000-0005-0000-0000-00001D3C0000}"/>
    <cellStyle name="40% - Accent1 18 2 3 2 2" xfId="20902" xr:uid="{00000000-0005-0000-0000-00001E3C0000}"/>
    <cellStyle name="40% - Accent1 18 2 3 2 3" xfId="25334" xr:uid="{00000000-0005-0000-0000-00001F3C0000}"/>
    <cellStyle name="40% - Accent1 18 2 3 2 4" xfId="30051" xr:uid="{00000000-0005-0000-0000-0000203C0000}"/>
    <cellStyle name="40% - Accent1 18 2 3 2 5" xfId="34764" xr:uid="{00000000-0005-0000-0000-0000213C0000}"/>
    <cellStyle name="40% - Accent1 18 2 3 3" xfId="18643" xr:uid="{00000000-0005-0000-0000-0000223C0000}"/>
    <cellStyle name="40% - Accent1 18 2 3 4" xfId="23118" xr:uid="{00000000-0005-0000-0000-0000233C0000}"/>
    <cellStyle name="40% - Accent1 18 2 3 5" xfId="27835" xr:uid="{00000000-0005-0000-0000-0000243C0000}"/>
    <cellStyle name="40% - Accent1 18 2 3 6" xfId="32548" xr:uid="{00000000-0005-0000-0000-0000253C0000}"/>
    <cellStyle name="40% - Accent1 18 2 4" xfId="10876" xr:uid="{00000000-0005-0000-0000-0000263C0000}"/>
    <cellStyle name="40% - Accent1 18 2 4 2" xfId="19678" xr:uid="{00000000-0005-0000-0000-0000273C0000}"/>
    <cellStyle name="40% - Accent1 18 2 4 3" xfId="24110" xr:uid="{00000000-0005-0000-0000-0000283C0000}"/>
    <cellStyle name="40% - Accent1 18 2 4 4" xfId="28827" xr:uid="{00000000-0005-0000-0000-0000293C0000}"/>
    <cellStyle name="40% - Accent1 18 2 4 5" xfId="33540" xr:uid="{00000000-0005-0000-0000-00002A3C0000}"/>
    <cellStyle name="40% - Accent1 18 2 5" xfId="11130" xr:uid="{00000000-0005-0000-0000-00002B3C0000}"/>
    <cellStyle name="40% - Accent1 18 2 6" xfId="11384" xr:uid="{00000000-0005-0000-0000-00002C3C0000}"/>
    <cellStyle name="40% - Accent1 18 2 7" xfId="11644" xr:uid="{00000000-0005-0000-0000-00002D3C0000}"/>
    <cellStyle name="40% - Accent1 18 2 8" xfId="11906" xr:uid="{00000000-0005-0000-0000-00002E3C0000}"/>
    <cellStyle name="40% - Accent1 18 2 9" xfId="12176" xr:uid="{00000000-0005-0000-0000-00002F3C0000}"/>
    <cellStyle name="40% - Accent1 18 20" xfId="12306" xr:uid="{00000000-0005-0000-0000-0000303C0000}"/>
    <cellStyle name="40% - Accent1 18 21" xfId="12588" xr:uid="{00000000-0005-0000-0000-0000313C0000}"/>
    <cellStyle name="40% - Accent1 18 22" xfId="13211" xr:uid="{00000000-0005-0000-0000-0000323C0000}"/>
    <cellStyle name="40% - Accent1 18 23" xfId="13818" xr:uid="{00000000-0005-0000-0000-0000333C0000}"/>
    <cellStyle name="40% - Accent1 18 24" xfId="14424" xr:uid="{00000000-0005-0000-0000-0000343C0000}"/>
    <cellStyle name="40% - Accent1 18 25" xfId="15030" xr:uid="{00000000-0005-0000-0000-0000353C0000}"/>
    <cellStyle name="40% - Accent1 18 26" xfId="17278" xr:uid="{00000000-0005-0000-0000-0000363C0000}"/>
    <cellStyle name="40% - Accent1 18 27" xfId="21753" xr:uid="{00000000-0005-0000-0000-0000373C0000}"/>
    <cellStyle name="40% - Accent1 18 28" xfId="26470" xr:uid="{00000000-0005-0000-0000-0000383C0000}"/>
    <cellStyle name="40% - Accent1 18 29" xfId="31183" xr:uid="{00000000-0005-0000-0000-0000393C0000}"/>
    <cellStyle name="40% - Accent1 18 3" xfId="9301" xr:uid="{00000000-0005-0000-0000-00003A3C0000}"/>
    <cellStyle name="40% - Accent1 18 3 10" xfId="31479" xr:uid="{00000000-0005-0000-0000-00003B3C0000}"/>
    <cellStyle name="40% - Accent1 18 3 2" xfId="12926" xr:uid="{00000000-0005-0000-0000-00003C3C0000}"/>
    <cellStyle name="40% - Accent1 18 3 2 2" xfId="16517" xr:uid="{00000000-0005-0000-0000-00003D3C0000}"/>
    <cellStyle name="40% - Accent1 18 3 2 2 2" xfId="20979" xr:uid="{00000000-0005-0000-0000-00003E3C0000}"/>
    <cellStyle name="40% - Accent1 18 3 2 2 3" xfId="25411" xr:uid="{00000000-0005-0000-0000-00003F3C0000}"/>
    <cellStyle name="40% - Accent1 18 3 2 2 4" xfId="30128" xr:uid="{00000000-0005-0000-0000-0000403C0000}"/>
    <cellStyle name="40% - Accent1 18 3 2 2 5" xfId="34841" xr:uid="{00000000-0005-0000-0000-0000413C0000}"/>
    <cellStyle name="40% - Accent1 18 3 2 3" xfId="18720" xr:uid="{00000000-0005-0000-0000-0000423C0000}"/>
    <cellStyle name="40% - Accent1 18 3 2 4" xfId="23195" xr:uid="{00000000-0005-0000-0000-0000433C0000}"/>
    <cellStyle name="40% - Accent1 18 3 2 5" xfId="27912" xr:uid="{00000000-0005-0000-0000-0000443C0000}"/>
    <cellStyle name="40% - Accent1 18 3 2 6" xfId="32625" xr:uid="{00000000-0005-0000-0000-0000453C0000}"/>
    <cellStyle name="40% - Accent1 18 3 3" xfId="13508" xr:uid="{00000000-0005-0000-0000-0000463C0000}"/>
    <cellStyle name="40% - Accent1 18 3 3 2" xfId="19833" xr:uid="{00000000-0005-0000-0000-0000473C0000}"/>
    <cellStyle name="40% - Accent1 18 3 3 3" xfId="24265" xr:uid="{00000000-0005-0000-0000-0000483C0000}"/>
    <cellStyle name="40% - Accent1 18 3 3 4" xfId="28982" xr:uid="{00000000-0005-0000-0000-0000493C0000}"/>
    <cellStyle name="40% - Accent1 18 3 3 5" xfId="33695" xr:uid="{00000000-0005-0000-0000-00004A3C0000}"/>
    <cellStyle name="40% - Accent1 18 3 4" xfId="14114" xr:uid="{00000000-0005-0000-0000-00004B3C0000}"/>
    <cellStyle name="40% - Accent1 18 3 5" xfId="14720" xr:uid="{00000000-0005-0000-0000-00004C3C0000}"/>
    <cellStyle name="40% - Accent1 18 3 6" xfId="15326" xr:uid="{00000000-0005-0000-0000-00004D3C0000}"/>
    <cellStyle name="40% - Accent1 18 3 7" xfId="17574" xr:uid="{00000000-0005-0000-0000-00004E3C0000}"/>
    <cellStyle name="40% - Accent1 18 3 8" xfId="22049" xr:uid="{00000000-0005-0000-0000-00004F3C0000}"/>
    <cellStyle name="40% - Accent1 18 3 9" xfId="26766" xr:uid="{00000000-0005-0000-0000-0000503C0000}"/>
    <cellStyle name="40% - Accent1 18 4" xfId="9372" xr:uid="{00000000-0005-0000-0000-0000513C0000}"/>
    <cellStyle name="40% - Accent1 18 4 2" xfId="16897" xr:uid="{00000000-0005-0000-0000-0000523C0000}"/>
    <cellStyle name="40% - Accent1 18 4 2 2" xfId="21359" xr:uid="{00000000-0005-0000-0000-0000533C0000}"/>
    <cellStyle name="40% - Accent1 18 4 2 2 2" xfId="25791" xr:uid="{00000000-0005-0000-0000-0000543C0000}"/>
    <cellStyle name="40% - Accent1 18 4 2 2 3" xfId="30508" xr:uid="{00000000-0005-0000-0000-0000553C0000}"/>
    <cellStyle name="40% - Accent1 18 4 2 2 4" xfId="35221" xr:uid="{00000000-0005-0000-0000-0000563C0000}"/>
    <cellStyle name="40% - Accent1 18 4 2 3" xfId="19100" xr:uid="{00000000-0005-0000-0000-0000573C0000}"/>
    <cellStyle name="40% - Accent1 18 4 2 4" xfId="23575" xr:uid="{00000000-0005-0000-0000-0000583C0000}"/>
    <cellStyle name="40% - Accent1 18 4 2 5" xfId="28292" xr:uid="{00000000-0005-0000-0000-0000593C0000}"/>
    <cellStyle name="40% - Accent1 18 4 2 6" xfId="33005" xr:uid="{00000000-0005-0000-0000-00005A3C0000}"/>
    <cellStyle name="40% - Accent1 18 4 3" xfId="15706" xr:uid="{00000000-0005-0000-0000-00005B3C0000}"/>
    <cellStyle name="40% - Accent1 18 4 3 2" xfId="20213" xr:uid="{00000000-0005-0000-0000-00005C3C0000}"/>
    <cellStyle name="40% - Accent1 18 4 3 3" xfId="24645" xr:uid="{00000000-0005-0000-0000-00005D3C0000}"/>
    <cellStyle name="40% - Accent1 18 4 3 4" xfId="29362" xr:uid="{00000000-0005-0000-0000-00005E3C0000}"/>
    <cellStyle name="40% - Accent1 18 4 3 5" xfId="34075" xr:uid="{00000000-0005-0000-0000-00005F3C0000}"/>
    <cellStyle name="40% - Accent1 18 4 4" xfId="17954" xr:uid="{00000000-0005-0000-0000-0000603C0000}"/>
    <cellStyle name="40% - Accent1 18 4 5" xfId="22429" xr:uid="{00000000-0005-0000-0000-0000613C0000}"/>
    <cellStyle name="40% - Accent1 18 4 6" xfId="27146" xr:uid="{00000000-0005-0000-0000-0000623C0000}"/>
    <cellStyle name="40% - Accent1 18 4 7" xfId="31859" xr:uid="{00000000-0005-0000-0000-0000633C0000}"/>
    <cellStyle name="40% - Accent1 18 5" xfId="9446" xr:uid="{00000000-0005-0000-0000-0000643C0000}"/>
    <cellStyle name="40% - Accent1 18 5 2" xfId="17109" xr:uid="{00000000-0005-0000-0000-0000653C0000}"/>
    <cellStyle name="40% - Accent1 18 5 2 2" xfId="21570" xr:uid="{00000000-0005-0000-0000-0000663C0000}"/>
    <cellStyle name="40% - Accent1 18 5 2 2 2" xfId="26002" xr:uid="{00000000-0005-0000-0000-0000673C0000}"/>
    <cellStyle name="40% - Accent1 18 5 2 2 3" xfId="30719" xr:uid="{00000000-0005-0000-0000-0000683C0000}"/>
    <cellStyle name="40% - Accent1 18 5 2 2 4" xfId="35432" xr:uid="{00000000-0005-0000-0000-0000693C0000}"/>
    <cellStyle name="40% - Accent1 18 5 2 3" xfId="19311" xr:uid="{00000000-0005-0000-0000-00006A3C0000}"/>
    <cellStyle name="40% - Accent1 18 5 2 4" xfId="23786" xr:uid="{00000000-0005-0000-0000-00006B3C0000}"/>
    <cellStyle name="40% - Accent1 18 5 2 5" xfId="28503" xr:uid="{00000000-0005-0000-0000-00006C3C0000}"/>
    <cellStyle name="40% - Accent1 18 5 2 6" xfId="33216" xr:uid="{00000000-0005-0000-0000-00006D3C0000}"/>
    <cellStyle name="40% - Accent1 18 5 3" xfId="15919" xr:uid="{00000000-0005-0000-0000-00006E3C0000}"/>
    <cellStyle name="40% - Accent1 18 5 3 2" xfId="20424" xr:uid="{00000000-0005-0000-0000-00006F3C0000}"/>
    <cellStyle name="40% - Accent1 18 5 3 3" xfId="24856" xr:uid="{00000000-0005-0000-0000-0000703C0000}"/>
    <cellStyle name="40% - Accent1 18 5 3 4" xfId="29573" xr:uid="{00000000-0005-0000-0000-0000713C0000}"/>
    <cellStyle name="40% - Accent1 18 5 3 5" xfId="34286" xr:uid="{00000000-0005-0000-0000-0000723C0000}"/>
    <cellStyle name="40% - Accent1 18 5 4" xfId="18165" xr:uid="{00000000-0005-0000-0000-0000733C0000}"/>
    <cellStyle name="40% - Accent1 18 5 5" xfId="22640" xr:uid="{00000000-0005-0000-0000-0000743C0000}"/>
    <cellStyle name="40% - Accent1 18 5 6" xfId="27357" xr:uid="{00000000-0005-0000-0000-0000753C0000}"/>
    <cellStyle name="40% - Accent1 18 5 7" xfId="32070" xr:uid="{00000000-0005-0000-0000-0000763C0000}"/>
    <cellStyle name="40% - Accent1 18 6" xfId="9517" xr:uid="{00000000-0005-0000-0000-0000773C0000}"/>
    <cellStyle name="40% - Accent1 18 6 2" xfId="16200" xr:uid="{00000000-0005-0000-0000-0000783C0000}"/>
    <cellStyle name="40% - Accent1 18 6 2 2" xfId="20663" xr:uid="{00000000-0005-0000-0000-0000793C0000}"/>
    <cellStyle name="40% - Accent1 18 6 2 3" xfId="25095" xr:uid="{00000000-0005-0000-0000-00007A3C0000}"/>
    <cellStyle name="40% - Accent1 18 6 2 4" xfId="29812" xr:uid="{00000000-0005-0000-0000-00007B3C0000}"/>
    <cellStyle name="40% - Accent1 18 6 2 5" xfId="34525" xr:uid="{00000000-0005-0000-0000-00007C3C0000}"/>
    <cellStyle name="40% - Accent1 18 6 3" xfId="18404" xr:uid="{00000000-0005-0000-0000-00007D3C0000}"/>
    <cellStyle name="40% - Accent1 18 6 4" xfId="22879" xr:uid="{00000000-0005-0000-0000-00007E3C0000}"/>
    <cellStyle name="40% - Accent1 18 6 5" xfId="27596" xr:uid="{00000000-0005-0000-0000-00007F3C0000}"/>
    <cellStyle name="40% - Accent1 18 6 6" xfId="32309" xr:uid="{00000000-0005-0000-0000-0000803C0000}"/>
    <cellStyle name="40% - Accent1 18 7" xfId="9588" xr:uid="{00000000-0005-0000-0000-0000813C0000}"/>
    <cellStyle name="40% - Accent1 18 7 2" xfId="19537" xr:uid="{00000000-0005-0000-0000-0000823C0000}"/>
    <cellStyle name="40% - Accent1 18 7 3" xfId="23969" xr:uid="{00000000-0005-0000-0000-0000833C0000}"/>
    <cellStyle name="40% - Accent1 18 7 4" xfId="28686" xr:uid="{00000000-0005-0000-0000-0000843C0000}"/>
    <cellStyle name="40% - Accent1 18 7 5" xfId="33399" xr:uid="{00000000-0005-0000-0000-0000853C0000}"/>
    <cellStyle name="40% - Accent1 18 8" xfId="9659" xr:uid="{00000000-0005-0000-0000-0000863C0000}"/>
    <cellStyle name="40% - Accent1 18 8 2" xfId="26273" xr:uid="{00000000-0005-0000-0000-0000873C0000}"/>
    <cellStyle name="40% - Accent1 18 8 3" xfId="30986" xr:uid="{00000000-0005-0000-0000-0000883C0000}"/>
    <cellStyle name="40% - Accent1 18 8 4" xfId="35699" xr:uid="{00000000-0005-0000-0000-0000893C0000}"/>
    <cellStyle name="40% - Accent1 18 9" xfId="9737" xr:uid="{00000000-0005-0000-0000-00008A3C0000}"/>
    <cellStyle name="40% - Accent1 18 9 2" xfId="35966" xr:uid="{00000000-0005-0000-0000-00008B3C0000}"/>
    <cellStyle name="40% - Accent1 19" xfId="9168" xr:uid="{00000000-0005-0000-0000-00008C3C0000}"/>
    <cellStyle name="40% - Accent1 19 10" xfId="9822" xr:uid="{00000000-0005-0000-0000-00008D3C0000}"/>
    <cellStyle name="40% - Accent1 19 10 2" xfId="36275" xr:uid="{00000000-0005-0000-0000-00008E3C0000}"/>
    <cellStyle name="40% - Accent1 19 11" xfId="9893" xr:uid="{00000000-0005-0000-0000-00008F3C0000}"/>
    <cellStyle name="40% - Accent1 19 12" xfId="9964" xr:uid="{00000000-0005-0000-0000-0000903C0000}"/>
    <cellStyle name="40% - Accent1 19 13" xfId="10491" xr:uid="{00000000-0005-0000-0000-0000913C0000}"/>
    <cellStyle name="40% - Accent1 19 14" xfId="10749" xr:uid="{00000000-0005-0000-0000-0000923C0000}"/>
    <cellStyle name="40% - Accent1 19 15" xfId="11003" xr:uid="{00000000-0005-0000-0000-0000933C0000}"/>
    <cellStyle name="40% - Accent1 19 16" xfId="11257" xr:uid="{00000000-0005-0000-0000-0000943C0000}"/>
    <cellStyle name="40% - Accent1 19 17" xfId="11517" xr:uid="{00000000-0005-0000-0000-0000953C0000}"/>
    <cellStyle name="40% - Accent1 19 18" xfId="11771" xr:uid="{00000000-0005-0000-0000-0000963C0000}"/>
    <cellStyle name="40% - Accent1 19 19" xfId="12049" xr:uid="{00000000-0005-0000-0000-0000973C0000}"/>
    <cellStyle name="40% - Accent1 19 2" xfId="9233" xr:uid="{00000000-0005-0000-0000-0000983C0000}"/>
    <cellStyle name="40% - Accent1 19 2 10" xfId="12461" xr:uid="{00000000-0005-0000-0000-0000993C0000}"/>
    <cellStyle name="40% - Accent1 19 2 11" xfId="12743" xr:uid="{00000000-0005-0000-0000-00009A3C0000}"/>
    <cellStyle name="40% - Accent1 19 2 12" xfId="13366" xr:uid="{00000000-0005-0000-0000-00009B3C0000}"/>
    <cellStyle name="40% - Accent1 19 2 13" xfId="13973" xr:uid="{00000000-0005-0000-0000-00009C3C0000}"/>
    <cellStyle name="40% - Accent1 19 2 14" xfId="14579" xr:uid="{00000000-0005-0000-0000-00009D3C0000}"/>
    <cellStyle name="40% - Accent1 19 2 15" xfId="15185" xr:uid="{00000000-0005-0000-0000-00009E3C0000}"/>
    <cellStyle name="40% - Accent1 19 2 16" xfId="17433" xr:uid="{00000000-0005-0000-0000-00009F3C0000}"/>
    <cellStyle name="40% - Accent1 19 2 17" xfId="21908" xr:uid="{00000000-0005-0000-0000-0000A03C0000}"/>
    <cellStyle name="40% - Accent1 19 2 18" xfId="26625" xr:uid="{00000000-0005-0000-0000-0000A13C0000}"/>
    <cellStyle name="40% - Accent1 19 2 19" xfId="31338" xr:uid="{00000000-0005-0000-0000-0000A23C0000}"/>
    <cellStyle name="40% - Accent1 19 2 2" xfId="10372" xr:uid="{00000000-0005-0000-0000-0000A33C0000}"/>
    <cellStyle name="40% - Accent1 19 2 2 10" xfId="31634" xr:uid="{00000000-0005-0000-0000-0000A43C0000}"/>
    <cellStyle name="40% - Accent1 19 2 2 2" xfId="13081" xr:uid="{00000000-0005-0000-0000-0000A53C0000}"/>
    <cellStyle name="40% - Accent1 19 2 2 2 2" xfId="16672" xr:uid="{00000000-0005-0000-0000-0000A63C0000}"/>
    <cellStyle name="40% - Accent1 19 2 2 2 2 2" xfId="21134" xr:uid="{00000000-0005-0000-0000-0000A73C0000}"/>
    <cellStyle name="40% - Accent1 19 2 2 2 2 3" xfId="25566" xr:uid="{00000000-0005-0000-0000-0000A83C0000}"/>
    <cellStyle name="40% - Accent1 19 2 2 2 2 4" xfId="30283" xr:uid="{00000000-0005-0000-0000-0000A93C0000}"/>
    <cellStyle name="40% - Accent1 19 2 2 2 2 5" xfId="34996" xr:uid="{00000000-0005-0000-0000-0000AA3C0000}"/>
    <cellStyle name="40% - Accent1 19 2 2 2 3" xfId="18875" xr:uid="{00000000-0005-0000-0000-0000AB3C0000}"/>
    <cellStyle name="40% - Accent1 19 2 2 2 4" xfId="23350" xr:uid="{00000000-0005-0000-0000-0000AC3C0000}"/>
    <cellStyle name="40% - Accent1 19 2 2 2 5" xfId="28067" xr:uid="{00000000-0005-0000-0000-0000AD3C0000}"/>
    <cellStyle name="40% - Accent1 19 2 2 2 6" xfId="32780" xr:uid="{00000000-0005-0000-0000-0000AE3C0000}"/>
    <cellStyle name="40% - Accent1 19 2 2 3" xfId="13663" xr:uid="{00000000-0005-0000-0000-0000AF3C0000}"/>
    <cellStyle name="40% - Accent1 19 2 2 3 2" xfId="19988" xr:uid="{00000000-0005-0000-0000-0000B03C0000}"/>
    <cellStyle name="40% - Accent1 19 2 2 3 3" xfId="24420" xr:uid="{00000000-0005-0000-0000-0000B13C0000}"/>
    <cellStyle name="40% - Accent1 19 2 2 3 4" xfId="29137" xr:uid="{00000000-0005-0000-0000-0000B23C0000}"/>
    <cellStyle name="40% - Accent1 19 2 2 3 5" xfId="33850" xr:uid="{00000000-0005-0000-0000-0000B33C0000}"/>
    <cellStyle name="40% - Accent1 19 2 2 4" xfId="14269" xr:uid="{00000000-0005-0000-0000-0000B43C0000}"/>
    <cellStyle name="40% - Accent1 19 2 2 5" xfId="14875" xr:uid="{00000000-0005-0000-0000-0000B53C0000}"/>
    <cellStyle name="40% - Accent1 19 2 2 6" xfId="15481" xr:uid="{00000000-0005-0000-0000-0000B63C0000}"/>
    <cellStyle name="40% - Accent1 19 2 2 7" xfId="17729" xr:uid="{00000000-0005-0000-0000-0000B73C0000}"/>
    <cellStyle name="40% - Accent1 19 2 2 8" xfId="22204" xr:uid="{00000000-0005-0000-0000-0000B83C0000}"/>
    <cellStyle name="40% - Accent1 19 2 2 9" xfId="26921" xr:uid="{00000000-0005-0000-0000-0000B93C0000}"/>
    <cellStyle name="40% - Accent1 19 2 3" xfId="10632" xr:uid="{00000000-0005-0000-0000-0000BA3C0000}"/>
    <cellStyle name="40% - Accent1 19 2 3 2" xfId="16454" xr:uid="{00000000-0005-0000-0000-0000BB3C0000}"/>
    <cellStyle name="40% - Accent1 19 2 3 2 2" xfId="20916" xr:uid="{00000000-0005-0000-0000-0000BC3C0000}"/>
    <cellStyle name="40% - Accent1 19 2 3 2 3" xfId="25348" xr:uid="{00000000-0005-0000-0000-0000BD3C0000}"/>
    <cellStyle name="40% - Accent1 19 2 3 2 4" xfId="30065" xr:uid="{00000000-0005-0000-0000-0000BE3C0000}"/>
    <cellStyle name="40% - Accent1 19 2 3 2 5" xfId="34778" xr:uid="{00000000-0005-0000-0000-0000BF3C0000}"/>
    <cellStyle name="40% - Accent1 19 2 3 3" xfId="18657" xr:uid="{00000000-0005-0000-0000-0000C03C0000}"/>
    <cellStyle name="40% - Accent1 19 2 3 4" xfId="23132" xr:uid="{00000000-0005-0000-0000-0000C13C0000}"/>
    <cellStyle name="40% - Accent1 19 2 3 5" xfId="27849" xr:uid="{00000000-0005-0000-0000-0000C23C0000}"/>
    <cellStyle name="40% - Accent1 19 2 3 6" xfId="32562" xr:uid="{00000000-0005-0000-0000-0000C33C0000}"/>
    <cellStyle name="40% - Accent1 19 2 4" xfId="10890" xr:uid="{00000000-0005-0000-0000-0000C43C0000}"/>
    <cellStyle name="40% - Accent1 19 2 4 2" xfId="19692" xr:uid="{00000000-0005-0000-0000-0000C53C0000}"/>
    <cellStyle name="40% - Accent1 19 2 4 3" xfId="24124" xr:uid="{00000000-0005-0000-0000-0000C63C0000}"/>
    <cellStyle name="40% - Accent1 19 2 4 4" xfId="28841" xr:uid="{00000000-0005-0000-0000-0000C73C0000}"/>
    <cellStyle name="40% - Accent1 19 2 4 5" xfId="33554" xr:uid="{00000000-0005-0000-0000-0000C83C0000}"/>
    <cellStyle name="40% - Accent1 19 2 5" xfId="11144" xr:uid="{00000000-0005-0000-0000-0000C93C0000}"/>
    <cellStyle name="40% - Accent1 19 2 6" xfId="11398" xr:uid="{00000000-0005-0000-0000-0000CA3C0000}"/>
    <cellStyle name="40% - Accent1 19 2 7" xfId="11658" xr:uid="{00000000-0005-0000-0000-0000CB3C0000}"/>
    <cellStyle name="40% - Accent1 19 2 8" xfId="11920" xr:uid="{00000000-0005-0000-0000-0000CC3C0000}"/>
    <cellStyle name="40% - Accent1 19 2 9" xfId="12190" xr:uid="{00000000-0005-0000-0000-0000CD3C0000}"/>
    <cellStyle name="40% - Accent1 19 20" xfId="12320" xr:uid="{00000000-0005-0000-0000-0000CE3C0000}"/>
    <cellStyle name="40% - Accent1 19 21" xfId="12602" xr:uid="{00000000-0005-0000-0000-0000CF3C0000}"/>
    <cellStyle name="40% - Accent1 19 22" xfId="13225" xr:uid="{00000000-0005-0000-0000-0000D03C0000}"/>
    <cellStyle name="40% - Accent1 19 23" xfId="13832" xr:uid="{00000000-0005-0000-0000-0000D13C0000}"/>
    <cellStyle name="40% - Accent1 19 24" xfId="14438" xr:uid="{00000000-0005-0000-0000-0000D23C0000}"/>
    <cellStyle name="40% - Accent1 19 25" xfId="15044" xr:uid="{00000000-0005-0000-0000-0000D33C0000}"/>
    <cellStyle name="40% - Accent1 19 26" xfId="17292" xr:uid="{00000000-0005-0000-0000-0000D43C0000}"/>
    <cellStyle name="40% - Accent1 19 27" xfId="21767" xr:uid="{00000000-0005-0000-0000-0000D53C0000}"/>
    <cellStyle name="40% - Accent1 19 28" xfId="26484" xr:uid="{00000000-0005-0000-0000-0000D63C0000}"/>
    <cellStyle name="40% - Accent1 19 29" xfId="31197" xr:uid="{00000000-0005-0000-0000-0000D73C0000}"/>
    <cellStyle name="40% - Accent1 19 3" xfId="9315" xr:uid="{00000000-0005-0000-0000-0000D83C0000}"/>
    <cellStyle name="40% - Accent1 19 3 10" xfId="31493" xr:uid="{00000000-0005-0000-0000-0000D93C0000}"/>
    <cellStyle name="40% - Accent1 19 3 2" xfId="12940" xr:uid="{00000000-0005-0000-0000-0000DA3C0000}"/>
    <cellStyle name="40% - Accent1 19 3 2 2" xfId="16531" xr:uid="{00000000-0005-0000-0000-0000DB3C0000}"/>
    <cellStyle name="40% - Accent1 19 3 2 2 2" xfId="20993" xr:uid="{00000000-0005-0000-0000-0000DC3C0000}"/>
    <cellStyle name="40% - Accent1 19 3 2 2 3" xfId="25425" xr:uid="{00000000-0005-0000-0000-0000DD3C0000}"/>
    <cellStyle name="40% - Accent1 19 3 2 2 4" xfId="30142" xr:uid="{00000000-0005-0000-0000-0000DE3C0000}"/>
    <cellStyle name="40% - Accent1 19 3 2 2 5" xfId="34855" xr:uid="{00000000-0005-0000-0000-0000DF3C0000}"/>
    <cellStyle name="40% - Accent1 19 3 2 3" xfId="18734" xr:uid="{00000000-0005-0000-0000-0000E03C0000}"/>
    <cellStyle name="40% - Accent1 19 3 2 4" xfId="23209" xr:uid="{00000000-0005-0000-0000-0000E13C0000}"/>
    <cellStyle name="40% - Accent1 19 3 2 5" xfId="27926" xr:uid="{00000000-0005-0000-0000-0000E23C0000}"/>
    <cellStyle name="40% - Accent1 19 3 2 6" xfId="32639" xr:uid="{00000000-0005-0000-0000-0000E33C0000}"/>
    <cellStyle name="40% - Accent1 19 3 3" xfId="13522" xr:uid="{00000000-0005-0000-0000-0000E43C0000}"/>
    <cellStyle name="40% - Accent1 19 3 3 2" xfId="19847" xr:uid="{00000000-0005-0000-0000-0000E53C0000}"/>
    <cellStyle name="40% - Accent1 19 3 3 3" xfId="24279" xr:uid="{00000000-0005-0000-0000-0000E63C0000}"/>
    <cellStyle name="40% - Accent1 19 3 3 4" xfId="28996" xr:uid="{00000000-0005-0000-0000-0000E73C0000}"/>
    <cellStyle name="40% - Accent1 19 3 3 5" xfId="33709" xr:uid="{00000000-0005-0000-0000-0000E83C0000}"/>
    <cellStyle name="40% - Accent1 19 3 4" xfId="14128" xr:uid="{00000000-0005-0000-0000-0000E93C0000}"/>
    <cellStyle name="40% - Accent1 19 3 5" xfId="14734" xr:uid="{00000000-0005-0000-0000-0000EA3C0000}"/>
    <cellStyle name="40% - Accent1 19 3 6" xfId="15340" xr:uid="{00000000-0005-0000-0000-0000EB3C0000}"/>
    <cellStyle name="40% - Accent1 19 3 7" xfId="17588" xr:uid="{00000000-0005-0000-0000-0000EC3C0000}"/>
    <cellStyle name="40% - Accent1 19 3 8" xfId="22063" xr:uid="{00000000-0005-0000-0000-0000ED3C0000}"/>
    <cellStyle name="40% - Accent1 19 3 9" xfId="26780" xr:uid="{00000000-0005-0000-0000-0000EE3C0000}"/>
    <cellStyle name="40% - Accent1 19 4" xfId="9386" xr:uid="{00000000-0005-0000-0000-0000EF3C0000}"/>
    <cellStyle name="40% - Accent1 19 4 2" xfId="16911" xr:uid="{00000000-0005-0000-0000-0000F03C0000}"/>
    <cellStyle name="40% - Accent1 19 4 2 2" xfId="21373" xr:uid="{00000000-0005-0000-0000-0000F13C0000}"/>
    <cellStyle name="40% - Accent1 19 4 2 2 2" xfId="25805" xr:uid="{00000000-0005-0000-0000-0000F23C0000}"/>
    <cellStyle name="40% - Accent1 19 4 2 2 3" xfId="30522" xr:uid="{00000000-0005-0000-0000-0000F33C0000}"/>
    <cellStyle name="40% - Accent1 19 4 2 2 4" xfId="35235" xr:uid="{00000000-0005-0000-0000-0000F43C0000}"/>
    <cellStyle name="40% - Accent1 19 4 2 3" xfId="19114" xr:uid="{00000000-0005-0000-0000-0000F53C0000}"/>
    <cellStyle name="40% - Accent1 19 4 2 4" xfId="23589" xr:uid="{00000000-0005-0000-0000-0000F63C0000}"/>
    <cellStyle name="40% - Accent1 19 4 2 5" xfId="28306" xr:uid="{00000000-0005-0000-0000-0000F73C0000}"/>
    <cellStyle name="40% - Accent1 19 4 2 6" xfId="33019" xr:uid="{00000000-0005-0000-0000-0000F83C0000}"/>
    <cellStyle name="40% - Accent1 19 4 3" xfId="15720" xr:uid="{00000000-0005-0000-0000-0000F93C0000}"/>
    <cellStyle name="40% - Accent1 19 4 3 2" xfId="20227" xr:uid="{00000000-0005-0000-0000-0000FA3C0000}"/>
    <cellStyle name="40% - Accent1 19 4 3 3" xfId="24659" xr:uid="{00000000-0005-0000-0000-0000FB3C0000}"/>
    <cellStyle name="40% - Accent1 19 4 3 4" xfId="29376" xr:uid="{00000000-0005-0000-0000-0000FC3C0000}"/>
    <cellStyle name="40% - Accent1 19 4 3 5" xfId="34089" xr:uid="{00000000-0005-0000-0000-0000FD3C0000}"/>
    <cellStyle name="40% - Accent1 19 4 4" xfId="17968" xr:uid="{00000000-0005-0000-0000-0000FE3C0000}"/>
    <cellStyle name="40% - Accent1 19 4 5" xfId="22443" xr:uid="{00000000-0005-0000-0000-0000FF3C0000}"/>
    <cellStyle name="40% - Accent1 19 4 6" xfId="27160" xr:uid="{00000000-0005-0000-0000-0000003D0000}"/>
    <cellStyle name="40% - Accent1 19 4 7" xfId="31873" xr:uid="{00000000-0005-0000-0000-0000013D0000}"/>
    <cellStyle name="40% - Accent1 19 5" xfId="9460" xr:uid="{00000000-0005-0000-0000-0000023D0000}"/>
    <cellStyle name="40% - Accent1 19 5 2" xfId="17123" xr:uid="{00000000-0005-0000-0000-0000033D0000}"/>
    <cellStyle name="40% - Accent1 19 5 2 2" xfId="21584" xr:uid="{00000000-0005-0000-0000-0000043D0000}"/>
    <cellStyle name="40% - Accent1 19 5 2 2 2" xfId="26016" xr:uid="{00000000-0005-0000-0000-0000053D0000}"/>
    <cellStyle name="40% - Accent1 19 5 2 2 3" xfId="30733" xr:uid="{00000000-0005-0000-0000-0000063D0000}"/>
    <cellStyle name="40% - Accent1 19 5 2 2 4" xfId="35446" xr:uid="{00000000-0005-0000-0000-0000073D0000}"/>
    <cellStyle name="40% - Accent1 19 5 2 3" xfId="19325" xr:uid="{00000000-0005-0000-0000-0000083D0000}"/>
    <cellStyle name="40% - Accent1 19 5 2 4" xfId="23800" xr:uid="{00000000-0005-0000-0000-0000093D0000}"/>
    <cellStyle name="40% - Accent1 19 5 2 5" xfId="28517" xr:uid="{00000000-0005-0000-0000-00000A3D0000}"/>
    <cellStyle name="40% - Accent1 19 5 2 6" xfId="33230" xr:uid="{00000000-0005-0000-0000-00000B3D0000}"/>
    <cellStyle name="40% - Accent1 19 5 3" xfId="15933" xr:uid="{00000000-0005-0000-0000-00000C3D0000}"/>
    <cellStyle name="40% - Accent1 19 5 3 2" xfId="20438" xr:uid="{00000000-0005-0000-0000-00000D3D0000}"/>
    <cellStyle name="40% - Accent1 19 5 3 3" xfId="24870" xr:uid="{00000000-0005-0000-0000-00000E3D0000}"/>
    <cellStyle name="40% - Accent1 19 5 3 4" xfId="29587" xr:uid="{00000000-0005-0000-0000-00000F3D0000}"/>
    <cellStyle name="40% - Accent1 19 5 3 5" xfId="34300" xr:uid="{00000000-0005-0000-0000-0000103D0000}"/>
    <cellStyle name="40% - Accent1 19 5 4" xfId="18179" xr:uid="{00000000-0005-0000-0000-0000113D0000}"/>
    <cellStyle name="40% - Accent1 19 5 5" xfId="22654" xr:uid="{00000000-0005-0000-0000-0000123D0000}"/>
    <cellStyle name="40% - Accent1 19 5 6" xfId="27371" xr:uid="{00000000-0005-0000-0000-0000133D0000}"/>
    <cellStyle name="40% - Accent1 19 5 7" xfId="32084" xr:uid="{00000000-0005-0000-0000-0000143D0000}"/>
    <cellStyle name="40% - Accent1 19 6" xfId="9531" xr:uid="{00000000-0005-0000-0000-0000153D0000}"/>
    <cellStyle name="40% - Accent1 19 6 2" xfId="16214" xr:uid="{00000000-0005-0000-0000-0000163D0000}"/>
    <cellStyle name="40% - Accent1 19 6 2 2" xfId="20677" xr:uid="{00000000-0005-0000-0000-0000173D0000}"/>
    <cellStyle name="40% - Accent1 19 6 2 3" xfId="25109" xr:uid="{00000000-0005-0000-0000-0000183D0000}"/>
    <cellStyle name="40% - Accent1 19 6 2 4" xfId="29826" xr:uid="{00000000-0005-0000-0000-0000193D0000}"/>
    <cellStyle name="40% - Accent1 19 6 2 5" xfId="34539" xr:uid="{00000000-0005-0000-0000-00001A3D0000}"/>
    <cellStyle name="40% - Accent1 19 6 3" xfId="18418" xr:uid="{00000000-0005-0000-0000-00001B3D0000}"/>
    <cellStyle name="40% - Accent1 19 6 4" xfId="22893" xr:uid="{00000000-0005-0000-0000-00001C3D0000}"/>
    <cellStyle name="40% - Accent1 19 6 5" xfId="27610" xr:uid="{00000000-0005-0000-0000-00001D3D0000}"/>
    <cellStyle name="40% - Accent1 19 6 6" xfId="32323" xr:uid="{00000000-0005-0000-0000-00001E3D0000}"/>
    <cellStyle name="40% - Accent1 19 7" xfId="9602" xr:uid="{00000000-0005-0000-0000-00001F3D0000}"/>
    <cellStyle name="40% - Accent1 19 7 2" xfId="19551" xr:uid="{00000000-0005-0000-0000-0000203D0000}"/>
    <cellStyle name="40% - Accent1 19 7 3" xfId="23983" xr:uid="{00000000-0005-0000-0000-0000213D0000}"/>
    <cellStyle name="40% - Accent1 19 7 4" xfId="28700" xr:uid="{00000000-0005-0000-0000-0000223D0000}"/>
    <cellStyle name="40% - Accent1 19 7 5" xfId="33413" xr:uid="{00000000-0005-0000-0000-0000233D0000}"/>
    <cellStyle name="40% - Accent1 19 8" xfId="9673" xr:uid="{00000000-0005-0000-0000-0000243D0000}"/>
    <cellStyle name="40% - Accent1 19 8 2" xfId="26287" xr:uid="{00000000-0005-0000-0000-0000253D0000}"/>
    <cellStyle name="40% - Accent1 19 8 3" xfId="31000" xr:uid="{00000000-0005-0000-0000-0000263D0000}"/>
    <cellStyle name="40% - Accent1 19 8 4" xfId="35713" xr:uid="{00000000-0005-0000-0000-0000273D0000}"/>
    <cellStyle name="40% - Accent1 19 9" xfId="9751" xr:uid="{00000000-0005-0000-0000-0000283D0000}"/>
    <cellStyle name="40% - Accent1 19 9 2" xfId="35980" xr:uid="{00000000-0005-0000-0000-0000293D0000}"/>
    <cellStyle name="40% - Accent1 2" xfId="69" xr:uid="{00000000-0005-0000-0000-00002A3D0000}"/>
    <cellStyle name="40% - Accent1 2 10" xfId="911" xr:uid="{00000000-0005-0000-0000-00002B3D0000}"/>
    <cellStyle name="40% - Accent1 2 10 2" xfId="35896" xr:uid="{00000000-0005-0000-0000-00002C3D0000}"/>
    <cellStyle name="40% - Accent1 2 11" xfId="983" xr:uid="{00000000-0005-0000-0000-00002D3D0000}"/>
    <cellStyle name="40% - Accent1 2 11 2" xfId="36191" xr:uid="{00000000-0005-0000-0000-00002E3D0000}"/>
    <cellStyle name="40% - Accent1 2 12" xfId="1055" xr:uid="{00000000-0005-0000-0000-00002F3D0000}"/>
    <cellStyle name="40% - Accent1 2 13" xfId="1127" xr:uid="{00000000-0005-0000-0000-0000303D0000}"/>
    <cellStyle name="40% - Accent1 2 14" xfId="1199" xr:uid="{00000000-0005-0000-0000-0000313D0000}"/>
    <cellStyle name="40% - Accent1 2 15" xfId="1271" xr:uid="{00000000-0005-0000-0000-0000323D0000}"/>
    <cellStyle name="40% - Accent1 2 16" xfId="1343" xr:uid="{00000000-0005-0000-0000-0000333D0000}"/>
    <cellStyle name="40% - Accent1 2 17" xfId="1418" xr:uid="{00000000-0005-0000-0000-0000343D0000}"/>
    <cellStyle name="40% - Accent1 2 18" xfId="1492" xr:uid="{00000000-0005-0000-0000-0000353D0000}"/>
    <cellStyle name="40% - Accent1 2 19" xfId="1567" xr:uid="{00000000-0005-0000-0000-0000363D0000}"/>
    <cellStyle name="40% - Accent1 2 2" xfId="108" xr:uid="{00000000-0005-0000-0000-0000373D0000}"/>
    <cellStyle name="40% - Accent1 2 2 10" xfId="423" xr:uid="{00000000-0005-0000-0000-0000383D0000}"/>
    <cellStyle name="40% - Accent1 2 2 11" xfId="466" xr:uid="{00000000-0005-0000-0000-0000393D0000}"/>
    <cellStyle name="40% - Accent1 2 2 12" xfId="509" xr:uid="{00000000-0005-0000-0000-00003A3D0000}"/>
    <cellStyle name="40% - Accent1 2 2 13" xfId="8628" xr:uid="{00000000-0005-0000-0000-00003B3D0000}"/>
    <cellStyle name="40% - Accent1 2 2 2" xfId="270" xr:uid="{00000000-0005-0000-0000-00003C3D0000}"/>
    <cellStyle name="40% - Accent1 2 2 2 2" xfId="8947" xr:uid="{00000000-0005-0000-0000-00003D3D0000}"/>
    <cellStyle name="40% - Accent1 2 2 3" xfId="295" xr:uid="{00000000-0005-0000-0000-00003E3D0000}"/>
    <cellStyle name="40% - Accent1 2 2 3 2" xfId="10224" xr:uid="{00000000-0005-0000-0000-00003F3D0000}"/>
    <cellStyle name="40% - Accent1 2 2 4" xfId="310" xr:uid="{00000000-0005-0000-0000-0000403D0000}"/>
    <cellStyle name="40% - Accent1 2 2 5" xfId="324" xr:uid="{00000000-0005-0000-0000-0000413D0000}"/>
    <cellStyle name="40% - Accent1 2 2 6" xfId="338" xr:uid="{00000000-0005-0000-0000-0000423D0000}"/>
    <cellStyle name="40% - Accent1 2 2 7" xfId="352" xr:uid="{00000000-0005-0000-0000-0000433D0000}"/>
    <cellStyle name="40% - Accent1 2 2 8" xfId="366" xr:uid="{00000000-0005-0000-0000-0000443D0000}"/>
    <cellStyle name="40% - Accent1 2 2 9" xfId="380" xr:uid="{00000000-0005-0000-0000-0000453D0000}"/>
    <cellStyle name="40% - Accent1 2 20" xfId="1641" xr:uid="{00000000-0005-0000-0000-0000463D0000}"/>
    <cellStyle name="40% - Accent1 2 21" xfId="1715" xr:uid="{00000000-0005-0000-0000-0000473D0000}"/>
    <cellStyle name="40% - Accent1 2 22" xfId="1789" xr:uid="{00000000-0005-0000-0000-0000483D0000}"/>
    <cellStyle name="40% - Accent1 2 23" xfId="1864" xr:uid="{00000000-0005-0000-0000-0000493D0000}"/>
    <cellStyle name="40% - Accent1 2 24" xfId="1938" xr:uid="{00000000-0005-0000-0000-00004A3D0000}"/>
    <cellStyle name="40% - Accent1 2 25" xfId="2012" xr:uid="{00000000-0005-0000-0000-00004B3D0000}"/>
    <cellStyle name="40% - Accent1 2 26" xfId="2086" xr:uid="{00000000-0005-0000-0000-00004C3D0000}"/>
    <cellStyle name="40% - Accent1 2 27" xfId="2160" xr:uid="{00000000-0005-0000-0000-00004D3D0000}"/>
    <cellStyle name="40% - Accent1 2 28" xfId="2234" xr:uid="{00000000-0005-0000-0000-00004E3D0000}"/>
    <cellStyle name="40% - Accent1 2 29" xfId="2308" xr:uid="{00000000-0005-0000-0000-00004F3D0000}"/>
    <cellStyle name="40% - Accent1 2 3" xfId="136" xr:uid="{00000000-0005-0000-0000-0000503D0000}"/>
    <cellStyle name="40% - Accent1 2 3 2" xfId="8846" xr:uid="{00000000-0005-0000-0000-0000513D0000}"/>
    <cellStyle name="40% - Accent1 2 30" xfId="2382" xr:uid="{00000000-0005-0000-0000-0000523D0000}"/>
    <cellStyle name="40% - Accent1 2 31" xfId="2456" xr:uid="{00000000-0005-0000-0000-0000533D0000}"/>
    <cellStyle name="40% - Accent1 2 32" xfId="2530" xr:uid="{00000000-0005-0000-0000-0000543D0000}"/>
    <cellStyle name="40% - Accent1 2 33" xfId="2618" xr:uid="{00000000-0005-0000-0000-0000553D0000}"/>
    <cellStyle name="40% - Accent1 2 34" xfId="2706" xr:uid="{00000000-0005-0000-0000-0000563D0000}"/>
    <cellStyle name="40% - Accent1 2 35" xfId="2794" xr:uid="{00000000-0005-0000-0000-0000573D0000}"/>
    <cellStyle name="40% - Accent1 2 36" xfId="2882" xr:uid="{00000000-0005-0000-0000-0000583D0000}"/>
    <cellStyle name="40% - Accent1 2 37" xfId="2970" xr:uid="{00000000-0005-0000-0000-0000593D0000}"/>
    <cellStyle name="40% - Accent1 2 38" xfId="3058" xr:uid="{00000000-0005-0000-0000-00005A3D0000}"/>
    <cellStyle name="40% - Accent1 2 39" xfId="3146" xr:uid="{00000000-0005-0000-0000-00005B3D0000}"/>
    <cellStyle name="40% - Accent1 2 4" xfId="178" xr:uid="{00000000-0005-0000-0000-00005C3D0000}"/>
    <cellStyle name="40% - Accent1 2 4 2" xfId="10152" xr:uid="{00000000-0005-0000-0000-00005D3D0000}"/>
    <cellStyle name="40% - Accent1 2 40" xfId="3234" xr:uid="{00000000-0005-0000-0000-00005E3D0000}"/>
    <cellStyle name="40% - Accent1 2 41" xfId="3322" xr:uid="{00000000-0005-0000-0000-00005F3D0000}"/>
    <cellStyle name="40% - Accent1 2 42" xfId="3410" xr:uid="{00000000-0005-0000-0000-0000603D0000}"/>
    <cellStyle name="40% - Accent1 2 43" xfId="3498" xr:uid="{00000000-0005-0000-0000-0000613D0000}"/>
    <cellStyle name="40% - Accent1 2 44" xfId="3601" xr:uid="{00000000-0005-0000-0000-0000623D0000}"/>
    <cellStyle name="40% - Accent1 2 45" xfId="3720" xr:uid="{00000000-0005-0000-0000-0000633D0000}"/>
    <cellStyle name="40% - Accent1 2 46" xfId="3836" xr:uid="{00000000-0005-0000-0000-0000643D0000}"/>
    <cellStyle name="40% - Accent1 2 47" xfId="3952" xr:uid="{00000000-0005-0000-0000-0000653D0000}"/>
    <cellStyle name="40% - Accent1 2 48" xfId="4068" xr:uid="{00000000-0005-0000-0000-0000663D0000}"/>
    <cellStyle name="40% - Accent1 2 49" xfId="4184" xr:uid="{00000000-0005-0000-0000-0000673D0000}"/>
    <cellStyle name="40% - Accent1 2 5" xfId="551" xr:uid="{00000000-0005-0000-0000-0000683D0000}"/>
    <cellStyle name="40% - Accent1 2 5 10" xfId="12377" xr:uid="{00000000-0005-0000-0000-0000693D0000}"/>
    <cellStyle name="40% - Accent1 2 5 11" xfId="12659" xr:uid="{00000000-0005-0000-0000-00006A3D0000}"/>
    <cellStyle name="40% - Accent1 2 5 12" xfId="13282" xr:uid="{00000000-0005-0000-0000-00006B3D0000}"/>
    <cellStyle name="40% - Accent1 2 5 13" xfId="13889" xr:uid="{00000000-0005-0000-0000-00006C3D0000}"/>
    <cellStyle name="40% - Accent1 2 5 14" xfId="14495" xr:uid="{00000000-0005-0000-0000-00006D3D0000}"/>
    <cellStyle name="40% - Accent1 2 5 15" xfId="15101" xr:uid="{00000000-0005-0000-0000-00006E3D0000}"/>
    <cellStyle name="40% - Accent1 2 5 16" xfId="17349" xr:uid="{00000000-0005-0000-0000-00006F3D0000}"/>
    <cellStyle name="40% - Accent1 2 5 17" xfId="21824" xr:uid="{00000000-0005-0000-0000-0000703D0000}"/>
    <cellStyle name="40% - Accent1 2 5 18" xfId="26541" xr:uid="{00000000-0005-0000-0000-0000713D0000}"/>
    <cellStyle name="40% - Accent1 2 5 19" xfId="31254" xr:uid="{00000000-0005-0000-0000-0000723D0000}"/>
    <cellStyle name="40% - Accent1 2 5 2" xfId="10033" xr:uid="{00000000-0005-0000-0000-0000733D0000}"/>
    <cellStyle name="40% - Accent1 2 5 2 10" xfId="31550" xr:uid="{00000000-0005-0000-0000-0000743D0000}"/>
    <cellStyle name="40% - Accent1 2 5 2 2" xfId="12997" xr:uid="{00000000-0005-0000-0000-0000753D0000}"/>
    <cellStyle name="40% - Accent1 2 5 2 2 2" xfId="16588" xr:uid="{00000000-0005-0000-0000-0000763D0000}"/>
    <cellStyle name="40% - Accent1 2 5 2 2 2 2" xfId="21050" xr:uid="{00000000-0005-0000-0000-0000773D0000}"/>
    <cellStyle name="40% - Accent1 2 5 2 2 2 3" xfId="25482" xr:uid="{00000000-0005-0000-0000-0000783D0000}"/>
    <cellStyle name="40% - Accent1 2 5 2 2 2 4" xfId="30199" xr:uid="{00000000-0005-0000-0000-0000793D0000}"/>
    <cellStyle name="40% - Accent1 2 5 2 2 2 5" xfId="34912" xr:uid="{00000000-0005-0000-0000-00007A3D0000}"/>
    <cellStyle name="40% - Accent1 2 5 2 2 3" xfId="18791" xr:uid="{00000000-0005-0000-0000-00007B3D0000}"/>
    <cellStyle name="40% - Accent1 2 5 2 2 4" xfId="23266" xr:uid="{00000000-0005-0000-0000-00007C3D0000}"/>
    <cellStyle name="40% - Accent1 2 5 2 2 5" xfId="27983" xr:uid="{00000000-0005-0000-0000-00007D3D0000}"/>
    <cellStyle name="40% - Accent1 2 5 2 2 6" xfId="32696" xr:uid="{00000000-0005-0000-0000-00007E3D0000}"/>
    <cellStyle name="40% - Accent1 2 5 2 3" xfId="13579" xr:uid="{00000000-0005-0000-0000-00007F3D0000}"/>
    <cellStyle name="40% - Accent1 2 5 2 3 2" xfId="19904" xr:uid="{00000000-0005-0000-0000-0000803D0000}"/>
    <cellStyle name="40% - Accent1 2 5 2 3 3" xfId="24336" xr:uid="{00000000-0005-0000-0000-0000813D0000}"/>
    <cellStyle name="40% - Accent1 2 5 2 3 4" xfId="29053" xr:uid="{00000000-0005-0000-0000-0000823D0000}"/>
    <cellStyle name="40% - Accent1 2 5 2 3 5" xfId="33766" xr:uid="{00000000-0005-0000-0000-0000833D0000}"/>
    <cellStyle name="40% - Accent1 2 5 2 4" xfId="14185" xr:uid="{00000000-0005-0000-0000-0000843D0000}"/>
    <cellStyle name="40% - Accent1 2 5 2 5" xfId="14791" xr:uid="{00000000-0005-0000-0000-0000853D0000}"/>
    <cellStyle name="40% - Accent1 2 5 2 6" xfId="15397" xr:uid="{00000000-0005-0000-0000-0000863D0000}"/>
    <cellStyle name="40% - Accent1 2 5 2 7" xfId="17645" xr:uid="{00000000-0005-0000-0000-0000873D0000}"/>
    <cellStyle name="40% - Accent1 2 5 2 8" xfId="22120" xr:uid="{00000000-0005-0000-0000-0000883D0000}"/>
    <cellStyle name="40% - Accent1 2 5 2 9" xfId="26837" xr:uid="{00000000-0005-0000-0000-0000893D0000}"/>
    <cellStyle name="40% - Accent1 2 5 3" xfId="10548" xr:uid="{00000000-0005-0000-0000-00008A3D0000}"/>
    <cellStyle name="40% - Accent1 2 5 3 2" xfId="16370" xr:uid="{00000000-0005-0000-0000-00008B3D0000}"/>
    <cellStyle name="40% - Accent1 2 5 3 2 2" xfId="20832" xr:uid="{00000000-0005-0000-0000-00008C3D0000}"/>
    <cellStyle name="40% - Accent1 2 5 3 2 3" xfId="25264" xr:uid="{00000000-0005-0000-0000-00008D3D0000}"/>
    <cellStyle name="40% - Accent1 2 5 3 2 4" xfId="29981" xr:uid="{00000000-0005-0000-0000-00008E3D0000}"/>
    <cellStyle name="40% - Accent1 2 5 3 2 5" xfId="34694" xr:uid="{00000000-0005-0000-0000-00008F3D0000}"/>
    <cellStyle name="40% - Accent1 2 5 3 3" xfId="18573" xr:uid="{00000000-0005-0000-0000-0000903D0000}"/>
    <cellStyle name="40% - Accent1 2 5 3 4" xfId="23048" xr:uid="{00000000-0005-0000-0000-0000913D0000}"/>
    <cellStyle name="40% - Accent1 2 5 3 5" xfId="27765" xr:uid="{00000000-0005-0000-0000-0000923D0000}"/>
    <cellStyle name="40% - Accent1 2 5 3 6" xfId="32478" xr:uid="{00000000-0005-0000-0000-0000933D0000}"/>
    <cellStyle name="40% - Accent1 2 5 4" xfId="10806" xr:uid="{00000000-0005-0000-0000-0000943D0000}"/>
    <cellStyle name="40% - Accent1 2 5 4 2" xfId="19608" xr:uid="{00000000-0005-0000-0000-0000953D0000}"/>
    <cellStyle name="40% - Accent1 2 5 4 3" xfId="24040" xr:uid="{00000000-0005-0000-0000-0000963D0000}"/>
    <cellStyle name="40% - Accent1 2 5 4 4" xfId="28757" xr:uid="{00000000-0005-0000-0000-0000973D0000}"/>
    <cellStyle name="40% - Accent1 2 5 4 5" xfId="33470" xr:uid="{00000000-0005-0000-0000-0000983D0000}"/>
    <cellStyle name="40% - Accent1 2 5 5" xfId="11060" xr:uid="{00000000-0005-0000-0000-0000993D0000}"/>
    <cellStyle name="40% - Accent1 2 5 6" xfId="11314" xr:uid="{00000000-0005-0000-0000-00009A3D0000}"/>
    <cellStyle name="40% - Accent1 2 5 7" xfId="11574" xr:uid="{00000000-0005-0000-0000-00009B3D0000}"/>
    <cellStyle name="40% - Accent1 2 5 8" xfId="11835" xr:uid="{00000000-0005-0000-0000-00009C3D0000}"/>
    <cellStyle name="40% - Accent1 2 5 9" xfId="12106" xr:uid="{00000000-0005-0000-0000-00009D3D0000}"/>
    <cellStyle name="40% - Accent1 2 50" xfId="4300" xr:uid="{00000000-0005-0000-0000-00009E3D0000}"/>
    <cellStyle name="40% - Accent1 2 51" xfId="4416" xr:uid="{00000000-0005-0000-0000-00009F3D0000}"/>
    <cellStyle name="40% - Accent1 2 52" xfId="4532" xr:uid="{00000000-0005-0000-0000-0000A03D0000}"/>
    <cellStyle name="40% - Accent1 2 53" xfId="4662" xr:uid="{00000000-0005-0000-0000-0000A13D0000}"/>
    <cellStyle name="40% - Accent1 2 54" xfId="4792" xr:uid="{00000000-0005-0000-0000-0000A23D0000}"/>
    <cellStyle name="40% - Accent1 2 55" xfId="4922" xr:uid="{00000000-0005-0000-0000-0000A33D0000}"/>
    <cellStyle name="40% - Accent1 2 56" xfId="5052" xr:uid="{00000000-0005-0000-0000-0000A43D0000}"/>
    <cellStyle name="40% - Accent1 2 57" xfId="5182" xr:uid="{00000000-0005-0000-0000-0000A53D0000}"/>
    <cellStyle name="40% - Accent1 2 58" xfId="5312" xr:uid="{00000000-0005-0000-0000-0000A63D0000}"/>
    <cellStyle name="40% - Accent1 2 59" xfId="5442" xr:uid="{00000000-0005-0000-0000-0000A73D0000}"/>
    <cellStyle name="40% - Accent1 2 6" xfId="623" xr:uid="{00000000-0005-0000-0000-0000A83D0000}"/>
    <cellStyle name="40% - Accent1 2 6 2" xfId="16827" xr:uid="{00000000-0005-0000-0000-0000A93D0000}"/>
    <cellStyle name="40% - Accent1 2 6 2 2" xfId="21289" xr:uid="{00000000-0005-0000-0000-0000AA3D0000}"/>
    <cellStyle name="40% - Accent1 2 6 2 2 2" xfId="25721" xr:uid="{00000000-0005-0000-0000-0000AB3D0000}"/>
    <cellStyle name="40% - Accent1 2 6 2 2 3" xfId="30438" xr:uid="{00000000-0005-0000-0000-0000AC3D0000}"/>
    <cellStyle name="40% - Accent1 2 6 2 2 4" xfId="35151" xr:uid="{00000000-0005-0000-0000-0000AD3D0000}"/>
    <cellStyle name="40% - Accent1 2 6 2 3" xfId="19030" xr:uid="{00000000-0005-0000-0000-0000AE3D0000}"/>
    <cellStyle name="40% - Accent1 2 6 2 4" xfId="23505" xr:uid="{00000000-0005-0000-0000-0000AF3D0000}"/>
    <cellStyle name="40% - Accent1 2 6 2 5" xfId="28222" xr:uid="{00000000-0005-0000-0000-0000B03D0000}"/>
    <cellStyle name="40% - Accent1 2 6 2 6" xfId="32935" xr:uid="{00000000-0005-0000-0000-0000B13D0000}"/>
    <cellStyle name="40% - Accent1 2 6 3" xfId="15636" xr:uid="{00000000-0005-0000-0000-0000B23D0000}"/>
    <cellStyle name="40% - Accent1 2 6 3 2" xfId="20143" xr:uid="{00000000-0005-0000-0000-0000B33D0000}"/>
    <cellStyle name="40% - Accent1 2 6 3 3" xfId="24575" xr:uid="{00000000-0005-0000-0000-0000B43D0000}"/>
    <cellStyle name="40% - Accent1 2 6 3 4" xfId="29292" xr:uid="{00000000-0005-0000-0000-0000B53D0000}"/>
    <cellStyle name="40% - Accent1 2 6 3 5" xfId="34005" xr:uid="{00000000-0005-0000-0000-0000B63D0000}"/>
    <cellStyle name="40% - Accent1 2 6 4" xfId="17884" xr:uid="{00000000-0005-0000-0000-0000B73D0000}"/>
    <cellStyle name="40% - Accent1 2 6 5" xfId="22359" xr:uid="{00000000-0005-0000-0000-0000B83D0000}"/>
    <cellStyle name="40% - Accent1 2 6 6" xfId="27076" xr:uid="{00000000-0005-0000-0000-0000B93D0000}"/>
    <cellStyle name="40% - Accent1 2 6 7" xfId="31789" xr:uid="{00000000-0005-0000-0000-0000BA3D0000}"/>
    <cellStyle name="40% - Accent1 2 60" xfId="5572" xr:uid="{00000000-0005-0000-0000-0000BB3D0000}"/>
    <cellStyle name="40% - Accent1 2 61" xfId="5702" xr:uid="{00000000-0005-0000-0000-0000BC3D0000}"/>
    <cellStyle name="40% - Accent1 2 62" xfId="5832" xr:uid="{00000000-0005-0000-0000-0000BD3D0000}"/>
    <cellStyle name="40% - Accent1 2 63" xfId="5962" xr:uid="{00000000-0005-0000-0000-0000BE3D0000}"/>
    <cellStyle name="40% - Accent1 2 64" xfId="6092" xr:uid="{00000000-0005-0000-0000-0000BF3D0000}"/>
    <cellStyle name="40% - Accent1 2 65" xfId="6222" xr:uid="{00000000-0005-0000-0000-0000C03D0000}"/>
    <cellStyle name="40% - Accent1 2 66" xfId="6352" xr:uid="{00000000-0005-0000-0000-0000C13D0000}"/>
    <cellStyle name="40% - Accent1 2 67" xfId="6483" xr:uid="{00000000-0005-0000-0000-0000C23D0000}"/>
    <cellStyle name="40% - Accent1 2 68" xfId="6613" xr:uid="{00000000-0005-0000-0000-0000C33D0000}"/>
    <cellStyle name="40% - Accent1 2 69" xfId="6743" xr:uid="{00000000-0005-0000-0000-0000C43D0000}"/>
    <cellStyle name="40% - Accent1 2 7" xfId="695" xr:uid="{00000000-0005-0000-0000-0000C53D0000}"/>
    <cellStyle name="40% - Accent1 2 7 2" xfId="17038" xr:uid="{00000000-0005-0000-0000-0000C63D0000}"/>
    <cellStyle name="40% - Accent1 2 7 2 2" xfId="21500" xr:uid="{00000000-0005-0000-0000-0000C73D0000}"/>
    <cellStyle name="40% - Accent1 2 7 2 2 2" xfId="25932" xr:uid="{00000000-0005-0000-0000-0000C83D0000}"/>
    <cellStyle name="40% - Accent1 2 7 2 2 3" xfId="30649" xr:uid="{00000000-0005-0000-0000-0000C93D0000}"/>
    <cellStyle name="40% - Accent1 2 7 2 2 4" xfId="35362" xr:uid="{00000000-0005-0000-0000-0000CA3D0000}"/>
    <cellStyle name="40% - Accent1 2 7 2 3" xfId="19241" xr:uid="{00000000-0005-0000-0000-0000CB3D0000}"/>
    <cellStyle name="40% - Accent1 2 7 2 4" xfId="23716" xr:uid="{00000000-0005-0000-0000-0000CC3D0000}"/>
    <cellStyle name="40% - Accent1 2 7 2 5" xfId="28433" xr:uid="{00000000-0005-0000-0000-0000CD3D0000}"/>
    <cellStyle name="40% - Accent1 2 7 2 6" xfId="33146" xr:uid="{00000000-0005-0000-0000-0000CE3D0000}"/>
    <cellStyle name="40% - Accent1 2 7 3" xfId="15848" xr:uid="{00000000-0005-0000-0000-0000CF3D0000}"/>
    <cellStyle name="40% - Accent1 2 7 3 2" xfId="20354" xr:uid="{00000000-0005-0000-0000-0000D03D0000}"/>
    <cellStyle name="40% - Accent1 2 7 3 3" xfId="24786" xr:uid="{00000000-0005-0000-0000-0000D13D0000}"/>
    <cellStyle name="40% - Accent1 2 7 3 4" xfId="29503" xr:uid="{00000000-0005-0000-0000-0000D23D0000}"/>
    <cellStyle name="40% - Accent1 2 7 3 5" xfId="34216" xr:uid="{00000000-0005-0000-0000-0000D33D0000}"/>
    <cellStyle name="40% - Accent1 2 7 4" xfId="18095" xr:uid="{00000000-0005-0000-0000-0000D43D0000}"/>
    <cellStyle name="40% - Accent1 2 7 5" xfId="22570" xr:uid="{00000000-0005-0000-0000-0000D53D0000}"/>
    <cellStyle name="40% - Accent1 2 7 6" xfId="27287" xr:uid="{00000000-0005-0000-0000-0000D63D0000}"/>
    <cellStyle name="40% - Accent1 2 7 7" xfId="32000" xr:uid="{00000000-0005-0000-0000-0000D73D0000}"/>
    <cellStyle name="40% - Accent1 2 70" xfId="6873" xr:uid="{00000000-0005-0000-0000-0000D83D0000}"/>
    <cellStyle name="40% - Accent1 2 71" xfId="7003" xr:uid="{00000000-0005-0000-0000-0000D93D0000}"/>
    <cellStyle name="40% - Accent1 2 72" xfId="7147" xr:uid="{00000000-0005-0000-0000-0000DA3D0000}"/>
    <cellStyle name="40% - Accent1 2 73" xfId="7292" xr:uid="{00000000-0005-0000-0000-0000DB3D0000}"/>
    <cellStyle name="40% - Accent1 2 74" xfId="7436" xr:uid="{00000000-0005-0000-0000-0000DC3D0000}"/>
    <cellStyle name="40% - Accent1 2 75" xfId="7608" xr:uid="{00000000-0005-0000-0000-0000DD3D0000}"/>
    <cellStyle name="40% - Accent1 2 76" xfId="7780" xr:uid="{00000000-0005-0000-0000-0000DE3D0000}"/>
    <cellStyle name="40% - Accent1 2 77" xfId="7952" xr:uid="{00000000-0005-0000-0000-0000DF3D0000}"/>
    <cellStyle name="40% - Accent1 2 78" xfId="8124" xr:uid="{00000000-0005-0000-0000-0000E03D0000}"/>
    <cellStyle name="40% - Accent1 2 79" xfId="8296" xr:uid="{00000000-0005-0000-0000-0000E13D0000}"/>
    <cellStyle name="40% - Accent1 2 8" xfId="767" xr:uid="{00000000-0005-0000-0000-0000E23D0000}"/>
    <cellStyle name="40% - Accent1 2 8 2" xfId="16090" xr:uid="{00000000-0005-0000-0000-0000E33D0000}"/>
    <cellStyle name="40% - Accent1 2 8 2 2" xfId="20593" xr:uid="{00000000-0005-0000-0000-0000E43D0000}"/>
    <cellStyle name="40% - Accent1 2 8 2 3" xfId="25025" xr:uid="{00000000-0005-0000-0000-0000E53D0000}"/>
    <cellStyle name="40% - Accent1 2 8 2 4" xfId="29742" xr:uid="{00000000-0005-0000-0000-0000E63D0000}"/>
    <cellStyle name="40% - Accent1 2 8 2 5" xfId="34455" xr:uid="{00000000-0005-0000-0000-0000E73D0000}"/>
    <cellStyle name="40% - Accent1 2 8 3" xfId="18334" xr:uid="{00000000-0005-0000-0000-0000E83D0000}"/>
    <cellStyle name="40% - Accent1 2 8 4" xfId="22809" xr:uid="{00000000-0005-0000-0000-0000E93D0000}"/>
    <cellStyle name="40% - Accent1 2 8 5" xfId="27526" xr:uid="{00000000-0005-0000-0000-0000EA3D0000}"/>
    <cellStyle name="40% - Accent1 2 8 6" xfId="32239" xr:uid="{00000000-0005-0000-0000-0000EB3D0000}"/>
    <cellStyle name="40% - Accent1 2 80" xfId="8527" xr:uid="{00000000-0005-0000-0000-0000EC3D0000}"/>
    <cellStyle name="40% - Accent1 2 9" xfId="839" xr:uid="{00000000-0005-0000-0000-0000ED3D0000}"/>
    <cellStyle name="40% - Accent1 2 9 2" xfId="26202" xr:uid="{00000000-0005-0000-0000-0000EE3D0000}"/>
    <cellStyle name="40% - Accent1 2 9 3" xfId="30916" xr:uid="{00000000-0005-0000-0000-0000EF3D0000}"/>
    <cellStyle name="40% - Accent1 2 9 4" xfId="35629" xr:uid="{00000000-0005-0000-0000-0000F03D0000}"/>
    <cellStyle name="40% - Accent1 20" xfId="9182" xr:uid="{00000000-0005-0000-0000-0000F13D0000}"/>
    <cellStyle name="40% - Accent1 20 10" xfId="9836" xr:uid="{00000000-0005-0000-0000-0000F23D0000}"/>
    <cellStyle name="40% - Accent1 20 10 2" xfId="36289" xr:uid="{00000000-0005-0000-0000-0000F33D0000}"/>
    <cellStyle name="40% - Accent1 20 11" xfId="9907" xr:uid="{00000000-0005-0000-0000-0000F43D0000}"/>
    <cellStyle name="40% - Accent1 20 12" xfId="9978" xr:uid="{00000000-0005-0000-0000-0000F53D0000}"/>
    <cellStyle name="40% - Accent1 20 13" xfId="10505" xr:uid="{00000000-0005-0000-0000-0000F63D0000}"/>
    <cellStyle name="40% - Accent1 20 14" xfId="10763" xr:uid="{00000000-0005-0000-0000-0000F73D0000}"/>
    <cellStyle name="40% - Accent1 20 15" xfId="11017" xr:uid="{00000000-0005-0000-0000-0000F83D0000}"/>
    <cellStyle name="40% - Accent1 20 16" xfId="11271" xr:uid="{00000000-0005-0000-0000-0000F93D0000}"/>
    <cellStyle name="40% - Accent1 20 17" xfId="11531" xr:uid="{00000000-0005-0000-0000-0000FA3D0000}"/>
    <cellStyle name="40% - Accent1 20 18" xfId="11785" xr:uid="{00000000-0005-0000-0000-0000FB3D0000}"/>
    <cellStyle name="40% - Accent1 20 19" xfId="12063" xr:uid="{00000000-0005-0000-0000-0000FC3D0000}"/>
    <cellStyle name="40% - Accent1 20 2" xfId="9247" xr:uid="{00000000-0005-0000-0000-0000FD3D0000}"/>
    <cellStyle name="40% - Accent1 20 2 10" xfId="12475" xr:uid="{00000000-0005-0000-0000-0000FE3D0000}"/>
    <cellStyle name="40% - Accent1 20 2 11" xfId="12757" xr:uid="{00000000-0005-0000-0000-0000FF3D0000}"/>
    <cellStyle name="40% - Accent1 20 2 12" xfId="13380" xr:uid="{00000000-0005-0000-0000-0000003E0000}"/>
    <cellStyle name="40% - Accent1 20 2 13" xfId="13987" xr:uid="{00000000-0005-0000-0000-0000013E0000}"/>
    <cellStyle name="40% - Accent1 20 2 14" xfId="14593" xr:uid="{00000000-0005-0000-0000-0000023E0000}"/>
    <cellStyle name="40% - Accent1 20 2 15" xfId="15199" xr:uid="{00000000-0005-0000-0000-0000033E0000}"/>
    <cellStyle name="40% - Accent1 20 2 16" xfId="17447" xr:uid="{00000000-0005-0000-0000-0000043E0000}"/>
    <cellStyle name="40% - Accent1 20 2 17" xfId="21922" xr:uid="{00000000-0005-0000-0000-0000053E0000}"/>
    <cellStyle name="40% - Accent1 20 2 18" xfId="26639" xr:uid="{00000000-0005-0000-0000-0000063E0000}"/>
    <cellStyle name="40% - Accent1 20 2 19" xfId="31352" xr:uid="{00000000-0005-0000-0000-0000073E0000}"/>
    <cellStyle name="40% - Accent1 20 2 2" xfId="10386" xr:uid="{00000000-0005-0000-0000-0000083E0000}"/>
    <cellStyle name="40% - Accent1 20 2 2 10" xfId="31648" xr:uid="{00000000-0005-0000-0000-0000093E0000}"/>
    <cellStyle name="40% - Accent1 20 2 2 2" xfId="13095" xr:uid="{00000000-0005-0000-0000-00000A3E0000}"/>
    <cellStyle name="40% - Accent1 20 2 2 2 2" xfId="16686" xr:uid="{00000000-0005-0000-0000-00000B3E0000}"/>
    <cellStyle name="40% - Accent1 20 2 2 2 2 2" xfId="21148" xr:uid="{00000000-0005-0000-0000-00000C3E0000}"/>
    <cellStyle name="40% - Accent1 20 2 2 2 2 3" xfId="25580" xr:uid="{00000000-0005-0000-0000-00000D3E0000}"/>
    <cellStyle name="40% - Accent1 20 2 2 2 2 4" xfId="30297" xr:uid="{00000000-0005-0000-0000-00000E3E0000}"/>
    <cellStyle name="40% - Accent1 20 2 2 2 2 5" xfId="35010" xr:uid="{00000000-0005-0000-0000-00000F3E0000}"/>
    <cellStyle name="40% - Accent1 20 2 2 2 3" xfId="18889" xr:uid="{00000000-0005-0000-0000-0000103E0000}"/>
    <cellStyle name="40% - Accent1 20 2 2 2 4" xfId="23364" xr:uid="{00000000-0005-0000-0000-0000113E0000}"/>
    <cellStyle name="40% - Accent1 20 2 2 2 5" xfId="28081" xr:uid="{00000000-0005-0000-0000-0000123E0000}"/>
    <cellStyle name="40% - Accent1 20 2 2 2 6" xfId="32794" xr:uid="{00000000-0005-0000-0000-0000133E0000}"/>
    <cellStyle name="40% - Accent1 20 2 2 3" xfId="13677" xr:uid="{00000000-0005-0000-0000-0000143E0000}"/>
    <cellStyle name="40% - Accent1 20 2 2 3 2" xfId="20002" xr:uid="{00000000-0005-0000-0000-0000153E0000}"/>
    <cellStyle name="40% - Accent1 20 2 2 3 3" xfId="24434" xr:uid="{00000000-0005-0000-0000-0000163E0000}"/>
    <cellStyle name="40% - Accent1 20 2 2 3 4" xfId="29151" xr:uid="{00000000-0005-0000-0000-0000173E0000}"/>
    <cellStyle name="40% - Accent1 20 2 2 3 5" xfId="33864" xr:uid="{00000000-0005-0000-0000-0000183E0000}"/>
    <cellStyle name="40% - Accent1 20 2 2 4" xfId="14283" xr:uid="{00000000-0005-0000-0000-0000193E0000}"/>
    <cellStyle name="40% - Accent1 20 2 2 5" xfId="14889" xr:uid="{00000000-0005-0000-0000-00001A3E0000}"/>
    <cellStyle name="40% - Accent1 20 2 2 6" xfId="15495" xr:uid="{00000000-0005-0000-0000-00001B3E0000}"/>
    <cellStyle name="40% - Accent1 20 2 2 7" xfId="17743" xr:uid="{00000000-0005-0000-0000-00001C3E0000}"/>
    <cellStyle name="40% - Accent1 20 2 2 8" xfId="22218" xr:uid="{00000000-0005-0000-0000-00001D3E0000}"/>
    <cellStyle name="40% - Accent1 20 2 2 9" xfId="26935" xr:uid="{00000000-0005-0000-0000-00001E3E0000}"/>
    <cellStyle name="40% - Accent1 20 2 3" xfId="10646" xr:uid="{00000000-0005-0000-0000-00001F3E0000}"/>
    <cellStyle name="40% - Accent1 20 2 3 2" xfId="16468" xr:uid="{00000000-0005-0000-0000-0000203E0000}"/>
    <cellStyle name="40% - Accent1 20 2 3 2 2" xfId="20930" xr:uid="{00000000-0005-0000-0000-0000213E0000}"/>
    <cellStyle name="40% - Accent1 20 2 3 2 3" xfId="25362" xr:uid="{00000000-0005-0000-0000-0000223E0000}"/>
    <cellStyle name="40% - Accent1 20 2 3 2 4" xfId="30079" xr:uid="{00000000-0005-0000-0000-0000233E0000}"/>
    <cellStyle name="40% - Accent1 20 2 3 2 5" xfId="34792" xr:uid="{00000000-0005-0000-0000-0000243E0000}"/>
    <cellStyle name="40% - Accent1 20 2 3 3" xfId="18671" xr:uid="{00000000-0005-0000-0000-0000253E0000}"/>
    <cellStyle name="40% - Accent1 20 2 3 4" xfId="23146" xr:uid="{00000000-0005-0000-0000-0000263E0000}"/>
    <cellStyle name="40% - Accent1 20 2 3 5" xfId="27863" xr:uid="{00000000-0005-0000-0000-0000273E0000}"/>
    <cellStyle name="40% - Accent1 20 2 3 6" xfId="32576" xr:uid="{00000000-0005-0000-0000-0000283E0000}"/>
    <cellStyle name="40% - Accent1 20 2 4" xfId="10904" xr:uid="{00000000-0005-0000-0000-0000293E0000}"/>
    <cellStyle name="40% - Accent1 20 2 4 2" xfId="19706" xr:uid="{00000000-0005-0000-0000-00002A3E0000}"/>
    <cellStyle name="40% - Accent1 20 2 4 3" xfId="24138" xr:uid="{00000000-0005-0000-0000-00002B3E0000}"/>
    <cellStyle name="40% - Accent1 20 2 4 4" xfId="28855" xr:uid="{00000000-0005-0000-0000-00002C3E0000}"/>
    <cellStyle name="40% - Accent1 20 2 4 5" xfId="33568" xr:uid="{00000000-0005-0000-0000-00002D3E0000}"/>
    <cellStyle name="40% - Accent1 20 2 5" xfId="11158" xr:uid="{00000000-0005-0000-0000-00002E3E0000}"/>
    <cellStyle name="40% - Accent1 20 2 6" xfId="11412" xr:uid="{00000000-0005-0000-0000-00002F3E0000}"/>
    <cellStyle name="40% - Accent1 20 2 7" xfId="11672" xr:uid="{00000000-0005-0000-0000-0000303E0000}"/>
    <cellStyle name="40% - Accent1 20 2 8" xfId="11934" xr:uid="{00000000-0005-0000-0000-0000313E0000}"/>
    <cellStyle name="40% - Accent1 20 2 9" xfId="12204" xr:uid="{00000000-0005-0000-0000-0000323E0000}"/>
    <cellStyle name="40% - Accent1 20 20" xfId="12334" xr:uid="{00000000-0005-0000-0000-0000333E0000}"/>
    <cellStyle name="40% - Accent1 20 21" xfId="12616" xr:uid="{00000000-0005-0000-0000-0000343E0000}"/>
    <cellStyle name="40% - Accent1 20 22" xfId="13239" xr:uid="{00000000-0005-0000-0000-0000353E0000}"/>
    <cellStyle name="40% - Accent1 20 23" xfId="13846" xr:uid="{00000000-0005-0000-0000-0000363E0000}"/>
    <cellStyle name="40% - Accent1 20 24" xfId="14452" xr:uid="{00000000-0005-0000-0000-0000373E0000}"/>
    <cellStyle name="40% - Accent1 20 25" xfId="15058" xr:uid="{00000000-0005-0000-0000-0000383E0000}"/>
    <cellStyle name="40% - Accent1 20 26" xfId="17306" xr:uid="{00000000-0005-0000-0000-0000393E0000}"/>
    <cellStyle name="40% - Accent1 20 27" xfId="21781" xr:uid="{00000000-0005-0000-0000-00003A3E0000}"/>
    <cellStyle name="40% - Accent1 20 28" xfId="26498" xr:uid="{00000000-0005-0000-0000-00003B3E0000}"/>
    <cellStyle name="40% - Accent1 20 29" xfId="31211" xr:uid="{00000000-0005-0000-0000-00003C3E0000}"/>
    <cellStyle name="40% - Accent1 20 3" xfId="9329" xr:uid="{00000000-0005-0000-0000-00003D3E0000}"/>
    <cellStyle name="40% - Accent1 20 3 10" xfId="31507" xr:uid="{00000000-0005-0000-0000-00003E3E0000}"/>
    <cellStyle name="40% - Accent1 20 3 2" xfId="12954" xr:uid="{00000000-0005-0000-0000-00003F3E0000}"/>
    <cellStyle name="40% - Accent1 20 3 2 2" xfId="16545" xr:uid="{00000000-0005-0000-0000-0000403E0000}"/>
    <cellStyle name="40% - Accent1 20 3 2 2 2" xfId="21007" xr:uid="{00000000-0005-0000-0000-0000413E0000}"/>
    <cellStyle name="40% - Accent1 20 3 2 2 3" xfId="25439" xr:uid="{00000000-0005-0000-0000-0000423E0000}"/>
    <cellStyle name="40% - Accent1 20 3 2 2 4" xfId="30156" xr:uid="{00000000-0005-0000-0000-0000433E0000}"/>
    <cellStyle name="40% - Accent1 20 3 2 2 5" xfId="34869" xr:uid="{00000000-0005-0000-0000-0000443E0000}"/>
    <cellStyle name="40% - Accent1 20 3 2 3" xfId="18748" xr:uid="{00000000-0005-0000-0000-0000453E0000}"/>
    <cellStyle name="40% - Accent1 20 3 2 4" xfId="23223" xr:uid="{00000000-0005-0000-0000-0000463E0000}"/>
    <cellStyle name="40% - Accent1 20 3 2 5" xfId="27940" xr:uid="{00000000-0005-0000-0000-0000473E0000}"/>
    <cellStyle name="40% - Accent1 20 3 2 6" xfId="32653" xr:uid="{00000000-0005-0000-0000-0000483E0000}"/>
    <cellStyle name="40% - Accent1 20 3 3" xfId="13536" xr:uid="{00000000-0005-0000-0000-0000493E0000}"/>
    <cellStyle name="40% - Accent1 20 3 3 2" xfId="19861" xr:uid="{00000000-0005-0000-0000-00004A3E0000}"/>
    <cellStyle name="40% - Accent1 20 3 3 3" xfId="24293" xr:uid="{00000000-0005-0000-0000-00004B3E0000}"/>
    <cellStyle name="40% - Accent1 20 3 3 4" xfId="29010" xr:uid="{00000000-0005-0000-0000-00004C3E0000}"/>
    <cellStyle name="40% - Accent1 20 3 3 5" xfId="33723" xr:uid="{00000000-0005-0000-0000-00004D3E0000}"/>
    <cellStyle name="40% - Accent1 20 3 4" xfId="14142" xr:uid="{00000000-0005-0000-0000-00004E3E0000}"/>
    <cellStyle name="40% - Accent1 20 3 5" xfId="14748" xr:uid="{00000000-0005-0000-0000-00004F3E0000}"/>
    <cellStyle name="40% - Accent1 20 3 6" xfId="15354" xr:uid="{00000000-0005-0000-0000-0000503E0000}"/>
    <cellStyle name="40% - Accent1 20 3 7" xfId="17602" xr:uid="{00000000-0005-0000-0000-0000513E0000}"/>
    <cellStyle name="40% - Accent1 20 3 8" xfId="22077" xr:uid="{00000000-0005-0000-0000-0000523E0000}"/>
    <cellStyle name="40% - Accent1 20 3 9" xfId="26794" xr:uid="{00000000-0005-0000-0000-0000533E0000}"/>
    <cellStyle name="40% - Accent1 20 4" xfId="9400" xr:uid="{00000000-0005-0000-0000-0000543E0000}"/>
    <cellStyle name="40% - Accent1 20 4 2" xfId="16925" xr:uid="{00000000-0005-0000-0000-0000553E0000}"/>
    <cellStyle name="40% - Accent1 20 4 2 2" xfId="21387" xr:uid="{00000000-0005-0000-0000-0000563E0000}"/>
    <cellStyle name="40% - Accent1 20 4 2 2 2" xfId="25819" xr:uid="{00000000-0005-0000-0000-0000573E0000}"/>
    <cellStyle name="40% - Accent1 20 4 2 2 3" xfId="30536" xr:uid="{00000000-0005-0000-0000-0000583E0000}"/>
    <cellStyle name="40% - Accent1 20 4 2 2 4" xfId="35249" xr:uid="{00000000-0005-0000-0000-0000593E0000}"/>
    <cellStyle name="40% - Accent1 20 4 2 3" xfId="19128" xr:uid="{00000000-0005-0000-0000-00005A3E0000}"/>
    <cellStyle name="40% - Accent1 20 4 2 4" xfId="23603" xr:uid="{00000000-0005-0000-0000-00005B3E0000}"/>
    <cellStyle name="40% - Accent1 20 4 2 5" xfId="28320" xr:uid="{00000000-0005-0000-0000-00005C3E0000}"/>
    <cellStyle name="40% - Accent1 20 4 2 6" xfId="33033" xr:uid="{00000000-0005-0000-0000-00005D3E0000}"/>
    <cellStyle name="40% - Accent1 20 4 3" xfId="15734" xr:uid="{00000000-0005-0000-0000-00005E3E0000}"/>
    <cellStyle name="40% - Accent1 20 4 3 2" xfId="20241" xr:uid="{00000000-0005-0000-0000-00005F3E0000}"/>
    <cellStyle name="40% - Accent1 20 4 3 3" xfId="24673" xr:uid="{00000000-0005-0000-0000-0000603E0000}"/>
    <cellStyle name="40% - Accent1 20 4 3 4" xfId="29390" xr:uid="{00000000-0005-0000-0000-0000613E0000}"/>
    <cellStyle name="40% - Accent1 20 4 3 5" xfId="34103" xr:uid="{00000000-0005-0000-0000-0000623E0000}"/>
    <cellStyle name="40% - Accent1 20 4 4" xfId="17982" xr:uid="{00000000-0005-0000-0000-0000633E0000}"/>
    <cellStyle name="40% - Accent1 20 4 5" xfId="22457" xr:uid="{00000000-0005-0000-0000-0000643E0000}"/>
    <cellStyle name="40% - Accent1 20 4 6" xfId="27174" xr:uid="{00000000-0005-0000-0000-0000653E0000}"/>
    <cellStyle name="40% - Accent1 20 4 7" xfId="31887" xr:uid="{00000000-0005-0000-0000-0000663E0000}"/>
    <cellStyle name="40% - Accent1 20 5" xfId="9474" xr:uid="{00000000-0005-0000-0000-0000673E0000}"/>
    <cellStyle name="40% - Accent1 20 5 2" xfId="17137" xr:uid="{00000000-0005-0000-0000-0000683E0000}"/>
    <cellStyle name="40% - Accent1 20 5 2 2" xfId="21598" xr:uid="{00000000-0005-0000-0000-0000693E0000}"/>
    <cellStyle name="40% - Accent1 20 5 2 2 2" xfId="26030" xr:uid="{00000000-0005-0000-0000-00006A3E0000}"/>
    <cellStyle name="40% - Accent1 20 5 2 2 3" xfId="30747" xr:uid="{00000000-0005-0000-0000-00006B3E0000}"/>
    <cellStyle name="40% - Accent1 20 5 2 2 4" xfId="35460" xr:uid="{00000000-0005-0000-0000-00006C3E0000}"/>
    <cellStyle name="40% - Accent1 20 5 2 3" xfId="19339" xr:uid="{00000000-0005-0000-0000-00006D3E0000}"/>
    <cellStyle name="40% - Accent1 20 5 2 4" xfId="23814" xr:uid="{00000000-0005-0000-0000-00006E3E0000}"/>
    <cellStyle name="40% - Accent1 20 5 2 5" xfId="28531" xr:uid="{00000000-0005-0000-0000-00006F3E0000}"/>
    <cellStyle name="40% - Accent1 20 5 2 6" xfId="33244" xr:uid="{00000000-0005-0000-0000-0000703E0000}"/>
    <cellStyle name="40% - Accent1 20 5 3" xfId="15947" xr:uid="{00000000-0005-0000-0000-0000713E0000}"/>
    <cellStyle name="40% - Accent1 20 5 3 2" xfId="20452" xr:uid="{00000000-0005-0000-0000-0000723E0000}"/>
    <cellStyle name="40% - Accent1 20 5 3 3" xfId="24884" xr:uid="{00000000-0005-0000-0000-0000733E0000}"/>
    <cellStyle name="40% - Accent1 20 5 3 4" xfId="29601" xr:uid="{00000000-0005-0000-0000-0000743E0000}"/>
    <cellStyle name="40% - Accent1 20 5 3 5" xfId="34314" xr:uid="{00000000-0005-0000-0000-0000753E0000}"/>
    <cellStyle name="40% - Accent1 20 5 4" xfId="18193" xr:uid="{00000000-0005-0000-0000-0000763E0000}"/>
    <cellStyle name="40% - Accent1 20 5 5" xfId="22668" xr:uid="{00000000-0005-0000-0000-0000773E0000}"/>
    <cellStyle name="40% - Accent1 20 5 6" xfId="27385" xr:uid="{00000000-0005-0000-0000-0000783E0000}"/>
    <cellStyle name="40% - Accent1 20 5 7" xfId="32098" xr:uid="{00000000-0005-0000-0000-0000793E0000}"/>
    <cellStyle name="40% - Accent1 20 6" xfId="9545" xr:uid="{00000000-0005-0000-0000-00007A3E0000}"/>
    <cellStyle name="40% - Accent1 20 6 2" xfId="16228" xr:uid="{00000000-0005-0000-0000-00007B3E0000}"/>
    <cellStyle name="40% - Accent1 20 6 2 2" xfId="20691" xr:uid="{00000000-0005-0000-0000-00007C3E0000}"/>
    <cellStyle name="40% - Accent1 20 6 2 3" xfId="25123" xr:uid="{00000000-0005-0000-0000-00007D3E0000}"/>
    <cellStyle name="40% - Accent1 20 6 2 4" xfId="29840" xr:uid="{00000000-0005-0000-0000-00007E3E0000}"/>
    <cellStyle name="40% - Accent1 20 6 2 5" xfId="34553" xr:uid="{00000000-0005-0000-0000-00007F3E0000}"/>
    <cellStyle name="40% - Accent1 20 6 3" xfId="18432" xr:uid="{00000000-0005-0000-0000-0000803E0000}"/>
    <cellStyle name="40% - Accent1 20 6 4" xfId="22907" xr:uid="{00000000-0005-0000-0000-0000813E0000}"/>
    <cellStyle name="40% - Accent1 20 6 5" xfId="27624" xr:uid="{00000000-0005-0000-0000-0000823E0000}"/>
    <cellStyle name="40% - Accent1 20 6 6" xfId="32337" xr:uid="{00000000-0005-0000-0000-0000833E0000}"/>
    <cellStyle name="40% - Accent1 20 7" xfId="9616" xr:uid="{00000000-0005-0000-0000-0000843E0000}"/>
    <cellStyle name="40% - Accent1 20 7 2" xfId="19565" xr:uid="{00000000-0005-0000-0000-0000853E0000}"/>
    <cellStyle name="40% - Accent1 20 7 3" xfId="23997" xr:uid="{00000000-0005-0000-0000-0000863E0000}"/>
    <cellStyle name="40% - Accent1 20 7 4" xfId="28714" xr:uid="{00000000-0005-0000-0000-0000873E0000}"/>
    <cellStyle name="40% - Accent1 20 7 5" xfId="33427" xr:uid="{00000000-0005-0000-0000-0000883E0000}"/>
    <cellStyle name="40% - Accent1 20 8" xfId="9687" xr:uid="{00000000-0005-0000-0000-0000893E0000}"/>
    <cellStyle name="40% - Accent1 20 8 2" xfId="26301" xr:uid="{00000000-0005-0000-0000-00008A3E0000}"/>
    <cellStyle name="40% - Accent1 20 8 3" xfId="31014" xr:uid="{00000000-0005-0000-0000-00008B3E0000}"/>
    <cellStyle name="40% - Accent1 20 8 4" xfId="35727" xr:uid="{00000000-0005-0000-0000-00008C3E0000}"/>
    <cellStyle name="40% - Accent1 20 9" xfId="9765" xr:uid="{00000000-0005-0000-0000-00008D3E0000}"/>
    <cellStyle name="40% - Accent1 20 9 2" xfId="35994" xr:uid="{00000000-0005-0000-0000-00008E3E0000}"/>
    <cellStyle name="40% - Accent1 21" xfId="9200" xr:uid="{00000000-0005-0000-0000-00008F3E0000}"/>
    <cellStyle name="40% - Accent1 21 10" xfId="9850" xr:uid="{00000000-0005-0000-0000-0000903E0000}"/>
    <cellStyle name="40% - Accent1 21 10 2" xfId="36303" xr:uid="{00000000-0005-0000-0000-0000913E0000}"/>
    <cellStyle name="40% - Accent1 21 11" xfId="9921" xr:uid="{00000000-0005-0000-0000-0000923E0000}"/>
    <cellStyle name="40% - Accent1 21 12" xfId="9992" xr:uid="{00000000-0005-0000-0000-0000933E0000}"/>
    <cellStyle name="40% - Accent1 21 13" xfId="10519" xr:uid="{00000000-0005-0000-0000-0000943E0000}"/>
    <cellStyle name="40% - Accent1 21 14" xfId="10777" xr:uid="{00000000-0005-0000-0000-0000953E0000}"/>
    <cellStyle name="40% - Accent1 21 15" xfId="11031" xr:uid="{00000000-0005-0000-0000-0000963E0000}"/>
    <cellStyle name="40% - Accent1 21 16" xfId="11285" xr:uid="{00000000-0005-0000-0000-0000973E0000}"/>
    <cellStyle name="40% - Accent1 21 17" xfId="11545" xr:uid="{00000000-0005-0000-0000-0000983E0000}"/>
    <cellStyle name="40% - Accent1 21 18" xfId="11799" xr:uid="{00000000-0005-0000-0000-0000993E0000}"/>
    <cellStyle name="40% - Accent1 21 19" xfId="12077" xr:uid="{00000000-0005-0000-0000-00009A3E0000}"/>
    <cellStyle name="40% - Accent1 21 2" xfId="9265" xr:uid="{00000000-0005-0000-0000-00009B3E0000}"/>
    <cellStyle name="40% - Accent1 21 2 10" xfId="12489" xr:uid="{00000000-0005-0000-0000-00009C3E0000}"/>
    <cellStyle name="40% - Accent1 21 2 11" xfId="12771" xr:uid="{00000000-0005-0000-0000-00009D3E0000}"/>
    <cellStyle name="40% - Accent1 21 2 12" xfId="13394" xr:uid="{00000000-0005-0000-0000-00009E3E0000}"/>
    <cellStyle name="40% - Accent1 21 2 13" xfId="14001" xr:uid="{00000000-0005-0000-0000-00009F3E0000}"/>
    <cellStyle name="40% - Accent1 21 2 14" xfId="14607" xr:uid="{00000000-0005-0000-0000-0000A03E0000}"/>
    <cellStyle name="40% - Accent1 21 2 15" xfId="15213" xr:uid="{00000000-0005-0000-0000-0000A13E0000}"/>
    <cellStyle name="40% - Accent1 21 2 16" xfId="17461" xr:uid="{00000000-0005-0000-0000-0000A23E0000}"/>
    <cellStyle name="40% - Accent1 21 2 17" xfId="21936" xr:uid="{00000000-0005-0000-0000-0000A33E0000}"/>
    <cellStyle name="40% - Accent1 21 2 18" xfId="26653" xr:uid="{00000000-0005-0000-0000-0000A43E0000}"/>
    <cellStyle name="40% - Accent1 21 2 19" xfId="31366" xr:uid="{00000000-0005-0000-0000-0000A53E0000}"/>
    <cellStyle name="40% - Accent1 21 2 2" xfId="10400" xr:uid="{00000000-0005-0000-0000-0000A63E0000}"/>
    <cellStyle name="40% - Accent1 21 2 2 10" xfId="31662" xr:uid="{00000000-0005-0000-0000-0000A73E0000}"/>
    <cellStyle name="40% - Accent1 21 2 2 2" xfId="13109" xr:uid="{00000000-0005-0000-0000-0000A83E0000}"/>
    <cellStyle name="40% - Accent1 21 2 2 2 2" xfId="16700" xr:uid="{00000000-0005-0000-0000-0000A93E0000}"/>
    <cellStyle name="40% - Accent1 21 2 2 2 2 2" xfId="21162" xr:uid="{00000000-0005-0000-0000-0000AA3E0000}"/>
    <cellStyle name="40% - Accent1 21 2 2 2 2 3" xfId="25594" xr:uid="{00000000-0005-0000-0000-0000AB3E0000}"/>
    <cellStyle name="40% - Accent1 21 2 2 2 2 4" xfId="30311" xr:uid="{00000000-0005-0000-0000-0000AC3E0000}"/>
    <cellStyle name="40% - Accent1 21 2 2 2 2 5" xfId="35024" xr:uid="{00000000-0005-0000-0000-0000AD3E0000}"/>
    <cellStyle name="40% - Accent1 21 2 2 2 3" xfId="18903" xr:uid="{00000000-0005-0000-0000-0000AE3E0000}"/>
    <cellStyle name="40% - Accent1 21 2 2 2 4" xfId="23378" xr:uid="{00000000-0005-0000-0000-0000AF3E0000}"/>
    <cellStyle name="40% - Accent1 21 2 2 2 5" xfId="28095" xr:uid="{00000000-0005-0000-0000-0000B03E0000}"/>
    <cellStyle name="40% - Accent1 21 2 2 2 6" xfId="32808" xr:uid="{00000000-0005-0000-0000-0000B13E0000}"/>
    <cellStyle name="40% - Accent1 21 2 2 3" xfId="13691" xr:uid="{00000000-0005-0000-0000-0000B23E0000}"/>
    <cellStyle name="40% - Accent1 21 2 2 3 2" xfId="20016" xr:uid="{00000000-0005-0000-0000-0000B33E0000}"/>
    <cellStyle name="40% - Accent1 21 2 2 3 3" xfId="24448" xr:uid="{00000000-0005-0000-0000-0000B43E0000}"/>
    <cellStyle name="40% - Accent1 21 2 2 3 4" xfId="29165" xr:uid="{00000000-0005-0000-0000-0000B53E0000}"/>
    <cellStyle name="40% - Accent1 21 2 2 3 5" xfId="33878" xr:uid="{00000000-0005-0000-0000-0000B63E0000}"/>
    <cellStyle name="40% - Accent1 21 2 2 4" xfId="14297" xr:uid="{00000000-0005-0000-0000-0000B73E0000}"/>
    <cellStyle name="40% - Accent1 21 2 2 5" xfId="14903" xr:uid="{00000000-0005-0000-0000-0000B83E0000}"/>
    <cellStyle name="40% - Accent1 21 2 2 6" xfId="15509" xr:uid="{00000000-0005-0000-0000-0000B93E0000}"/>
    <cellStyle name="40% - Accent1 21 2 2 7" xfId="17757" xr:uid="{00000000-0005-0000-0000-0000BA3E0000}"/>
    <cellStyle name="40% - Accent1 21 2 2 8" xfId="22232" xr:uid="{00000000-0005-0000-0000-0000BB3E0000}"/>
    <cellStyle name="40% - Accent1 21 2 2 9" xfId="26949" xr:uid="{00000000-0005-0000-0000-0000BC3E0000}"/>
    <cellStyle name="40% - Accent1 21 2 3" xfId="10660" xr:uid="{00000000-0005-0000-0000-0000BD3E0000}"/>
    <cellStyle name="40% - Accent1 21 2 3 2" xfId="16482" xr:uid="{00000000-0005-0000-0000-0000BE3E0000}"/>
    <cellStyle name="40% - Accent1 21 2 3 2 2" xfId="20944" xr:uid="{00000000-0005-0000-0000-0000BF3E0000}"/>
    <cellStyle name="40% - Accent1 21 2 3 2 3" xfId="25376" xr:uid="{00000000-0005-0000-0000-0000C03E0000}"/>
    <cellStyle name="40% - Accent1 21 2 3 2 4" xfId="30093" xr:uid="{00000000-0005-0000-0000-0000C13E0000}"/>
    <cellStyle name="40% - Accent1 21 2 3 2 5" xfId="34806" xr:uid="{00000000-0005-0000-0000-0000C23E0000}"/>
    <cellStyle name="40% - Accent1 21 2 3 3" xfId="18685" xr:uid="{00000000-0005-0000-0000-0000C33E0000}"/>
    <cellStyle name="40% - Accent1 21 2 3 4" xfId="23160" xr:uid="{00000000-0005-0000-0000-0000C43E0000}"/>
    <cellStyle name="40% - Accent1 21 2 3 5" xfId="27877" xr:uid="{00000000-0005-0000-0000-0000C53E0000}"/>
    <cellStyle name="40% - Accent1 21 2 3 6" xfId="32590" xr:uid="{00000000-0005-0000-0000-0000C63E0000}"/>
    <cellStyle name="40% - Accent1 21 2 4" xfId="10918" xr:uid="{00000000-0005-0000-0000-0000C73E0000}"/>
    <cellStyle name="40% - Accent1 21 2 4 2" xfId="19720" xr:uid="{00000000-0005-0000-0000-0000C83E0000}"/>
    <cellStyle name="40% - Accent1 21 2 4 3" xfId="24152" xr:uid="{00000000-0005-0000-0000-0000C93E0000}"/>
    <cellStyle name="40% - Accent1 21 2 4 4" xfId="28869" xr:uid="{00000000-0005-0000-0000-0000CA3E0000}"/>
    <cellStyle name="40% - Accent1 21 2 4 5" xfId="33582" xr:uid="{00000000-0005-0000-0000-0000CB3E0000}"/>
    <cellStyle name="40% - Accent1 21 2 5" xfId="11172" xr:uid="{00000000-0005-0000-0000-0000CC3E0000}"/>
    <cellStyle name="40% - Accent1 21 2 6" xfId="11426" xr:uid="{00000000-0005-0000-0000-0000CD3E0000}"/>
    <cellStyle name="40% - Accent1 21 2 7" xfId="11686" xr:uid="{00000000-0005-0000-0000-0000CE3E0000}"/>
    <cellStyle name="40% - Accent1 21 2 8" xfId="11948" xr:uid="{00000000-0005-0000-0000-0000CF3E0000}"/>
    <cellStyle name="40% - Accent1 21 2 9" xfId="12218" xr:uid="{00000000-0005-0000-0000-0000D03E0000}"/>
    <cellStyle name="40% - Accent1 21 20" xfId="12348" xr:uid="{00000000-0005-0000-0000-0000D13E0000}"/>
    <cellStyle name="40% - Accent1 21 21" xfId="12630" xr:uid="{00000000-0005-0000-0000-0000D23E0000}"/>
    <cellStyle name="40% - Accent1 21 22" xfId="13253" xr:uid="{00000000-0005-0000-0000-0000D33E0000}"/>
    <cellStyle name="40% - Accent1 21 23" xfId="13860" xr:uid="{00000000-0005-0000-0000-0000D43E0000}"/>
    <cellStyle name="40% - Accent1 21 24" xfId="14466" xr:uid="{00000000-0005-0000-0000-0000D53E0000}"/>
    <cellStyle name="40% - Accent1 21 25" xfId="15072" xr:uid="{00000000-0005-0000-0000-0000D63E0000}"/>
    <cellStyle name="40% - Accent1 21 26" xfId="17320" xr:uid="{00000000-0005-0000-0000-0000D73E0000}"/>
    <cellStyle name="40% - Accent1 21 27" xfId="21795" xr:uid="{00000000-0005-0000-0000-0000D83E0000}"/>
    <cellStyle name="40% - Accent1 21 28" xfId="26512" xr:uid="{00000000-0005-0000-0000-0000D93E0000}"/>
    <cellStyle name="40% - Accent1 21 29" xfId="31225" xr:uid="{00000000-0005-0000-0000-0000DA3E0000}"/>
    <cellStyle name="40% - Accent1 21 3" xfId="9343" xr:uid="{00000000-0005-0000-0000-0000DB3E0000}"/>
    <cellStyle name="40% - Accent1 21 3 10" xfId="31521" xr:uid="{00000000-0005-0000-0000-0000DC3E0000}"/>
    <cellStyle name="40% - Accent1 21 3 2" xfId="12968" xr:uid="{00000000-0005-0000-0000-0000DD3E0000}"/>
    <cellStyle name="40% - Accent1 21 3 2 2" xfId="16559" xr:uid="{00000000-0005-0000-0000-0000DE3E0000}"/>
    <cellStyle name="40% - Accent1 21 3 2 2 2" xfId="21021" xr:uid="{00000000-0005-0000-0000-0000DF3E0000}"/>
    <cellStyle name="40% - Accent1 21 3 2 2 3" xfId="25453" xr:uid="{00000000-0005-0000-0000-0000E03E0000}"/>
    <cellStyle name="40% - Accent1 21 3 2 2 4" xfId="30170" xr:uid="{00000000-0005-0000-0000-0000E13E0000}"/>
    <cellStyle name="40% - Accent1 21 3 2 2 5" xfId="34883" xr:uid="{00000000-0005-0000-0000-0000E23E0000}"/>
    <cellStyle name="40% - Accent1 21 3 2 3" xfId="18762" xr:uid="{00000000-0005-0000-0000-0000E33E0000}"/>
    <cellStyle name="40% - Accent1 21 3 2 4" xfId="23237" xr:uid="{00000000-0005-0000-0000-0000E43E0000}"/>
    <cellStyle name="40% - Accent1 21 3 2 5" xfId="27954" xr:uid="{00000000-0005-0000-0000-0000E53E0000}"/>
    <cellStyle name="40% - Accent1 21 3 2 6" xfId="32667" xr:uid="{00000000-0005-0000-0000-0000E63E0000}"/>
    <cellStyle name="40% - Accent1 21 3 3" xfId="13550" xr:uid="{00000000-0005-0000-0000-0000E73E0000}"/>
    <cellStyle name="40% - Accent1 21 3 3 2" xfId="19875" xr:uid="{00000000-0005-0000-0000-0000E83E0000}"/>
    <cellStyle name="40% - Accent1 21 3 3 3" xfId="24307" xr:uid="{00000000-0005-0000-0000-0000E93E0000}"/>
    <cellStyle name="40% - Accent1 21 3 3 4" xfId="29024" xr:uid="{00000000-0005-0000-0000-0000EA3E0000}"/>
    <cellStyle name="40% - Accent1 21 3 3 5" xfId="33737" xr:uid="{00000000-0005-0000-0000-0000EB3E0000}"/>
    <cellStyle name="40% - Accent1 21 3 4" xfId="14156" xr:uid="{00000000-0005-0000-0000-0000EC3E0000}"/>
    <cellStyle name="40% - Accent1 21 3 5" xfId="14762" xr:uid="{00000000-0005-0000-0000-0000ED3E0000}"/>
    <cellStyle name="40% - Accent1 21 3 6" xfId="15368" xr:uid="{00000000-0005-0000-0000-0000EE3E0000}"/>
    <cellStyle name="40% - Accent1 21 3 7" xfId="17616" xr:uid="{00000000-0005-0000-0000-0000EF3E0000}"/>
    <cellStyle name="40% - Accent1 21 3 8" xfId="22091" xr:uid="{00000000-0005-0000-0000-0000F03E0000}"/>
    <cellStyle name="40% - Accent1 21 3 9" xfId="26808" xr:uid="{00000000-0005-0000-0000-0000F13E0000}"/>
    <cellStyle name="40% - Accent1 21 4" xfId="9414" xr:uid="{00000000-0005-0000-0000-0000F23E0000}"/>
    <cellStyle name="40% - Accent1 21 4 2" xfId="16939" xr:uid="{00000000-0005-0000-0000-0000F33E0000}"/>
    <cellStyle name="40% - Accent1 21 4 2 2" xfId="21401" xr:uid="{00000000-0005-0000-0000-0000F43E0000}"/>
    <cellStyle name="40% - Accent1 21 4 2 2 2" xfId="25833" xr:uid="{00000000-0005-0000-0000-0000F53E0000}"/>
    <cellStyle name="40% - Accent1 21 4 2 2 3" xfId="30550" xr:uid="{00000000-0005-0000-0000-0000F63E0000}"/>
    <cellStyle name="40% - Accent1 21 4 2 2 4" xfId="35263" xr:uid="{00000000-0005-0000-0000-0000F73E0000}"/>
    <cellStyle name="40% - Accent1 21 4 2 3" xfId="19142" xr:uid="{00000000-0005-0000-0000-0000F83E0000}"/>
    <cellStyle name="40% - Accent1 21 4 2 4" xfId="23617" xr:uid="{00000000-0005-0000-0000-0000F93E0000}"/>
    <cellStyle name="40% - Accent1 21 4 2 5" xfId="28334" xr:uid="{00000000-0005-0000-0000-0000FA3E0000}"/>
    <cellStyle name="40% - Accent1 21 4 2 6" xfId="33047" xr:uid="{00000000-0005-0000-0000-0000FB3E0000}"/>
    <cellStyle name="40% - Accent1 21 4 3" xfId="15748" xr:uid="{00000000-0005-0000-0000-0000FC3E0000}"/>
    <cellStyle name="40% - Accent1 21 4 3 2" xfId="20255" xr:uid="{00000000-0005-0000-0000-0000FD3E0000}"/>
    <cellStyle name="40% - Accent1 21 4 3 3" xfId="24687" xr:uid="{00000000-0005-0000-0000-0000FE3E0000}"/>
    <cellStyle name="40% - Accent1 21 4 3 4" xfId="29404" xr:uid="{00000000-0005-0000-0000-0000FF3E0000}"/>
    <cellStyle name="40% - Accent1 21 4 3 5" xfId="34117" xr:uid="{00000000-0005-0000-0000-0000003F0000}"/>
    <cellStyle name="40% - Accent1 21 4 4" xfId="17996" xr:uid="{00000000-0005-0000-0000-0000013F0000}"/>
    <cellStyle name="40% - Accent1 21 4 5" xfId="22471" xr:uid="{00000000-0005-0000-0000-0000023F0000}"/>
    <cellStyle name="40% - Accent1 21 4 6" xfId="27188" xr:uid="{00000000-0005-0000-0000-0000033F0000}"/>
    <cellStyle name="40% - Accent1 21 4 7" xfId="31901" xr:uid="{00000000-0005-0000-0000-0000043F0000}"/>
    <cellStyle name="40% - Accent1 21 5" xfId="9488" xr:uid="{00000000-0005-0000-0000-0000053F0000}"/>
    <cellStyle name="40% - Accent1 21 5 2" xfId="17151" xr:uid="{00000000-0005-0000-0000-0000063F0000}"/>
    <cellStyle name="40% - Accent1 21 5 2 2" xfId="21612" xr:uid="{00000000-0005-0000-0000-0000073F0000}"/>
    <cellStyle name="40% - Accent1 21 5 2 2 2" xfId="26044" xr:uid="{00000000-0005-0000-0000-0000083F0000}"/>
    <cellStyle name="40% - Accent1 21 5 2 2 3" xfId="30761" xr:uid="{00000000-0005-0000-0000-0000093F0000}"/>
    <cellStyle name="40% - Accent1 21 5 2 2 4" xfId="35474" xr:uid="{00000000-0005-0000-0000-00000A3F0000}"/>
    <cellStyle name="40% - Accent1 21 5 2 3" xfId="19353" xr:uid="{00000000-0005-0000-0000-00000B3F0000}"/>
    <cellStyle name="40% - Accent1 21 5 2 4" xfId="23828" xr:uid="{00000000-0005-0000-0000-00000C3F0000}"/>
    <cellStyle name="40% - Accent1 21 5 2 5" xfId="28545" xr:uid="{00000000-0005-0000-0000-00000D3F0000}"/>
    <cellStyle name="40% - Accent1 21 5 2 6" xfId="33258" xr:uid="{00000000-0005-0000-0000-00000E3F0000}"/>
    <cellStyle name="40% - Accent1 21 5 3" xfId="15961" xr:uid="{00000000-0005-0000-0000-00000F3F0000}"/>
    <cellStyle name="40% - Accent1 21 5 3 2" xfId="20466" xr:uid="{00000000-0005-0000-0000-0000103F0000}"/>
    <cellStyle name="40% - Accent1 21 5 3 3" xfId="24898" xr:uid="{00000000-0005-0000-0000-0000113F0000}"/>
    <cellStyle name="40% - Accent1 21 5 3 4" xfId="29615" xr:uid="{00000000-0005-0000-0000-0000123F0000}"/>
    <cellStyle name="40% - Accent1 21 5 3 5" xfId="34328" xr:uid="{00000000-0005-0000-0000-0000133F0000}"/>
    <cellStyle name="40% - Accent1 21 5 4" xfId="18207" xr:uid="{00000000-0005-0000-0000-0000143F0000}"/>
    <cellStyle name="40% - Accent1 21 5 5" xfId="22682" xr:uid="{00000000-0005-0000-0000-0000153F0000}"/>
    <cellStyle name="40% - Accent1 21 5 6" xfId="27399" xr:uid="{00000000-0005-0000-0000-0000163F0000}"/>
    <cellStyle name="40% - Accent1 21 5 7" xfId="32112" xr:uid="{00000000-0005-0000-0000-0000173F0000}"/>
    <cellStyle name="40% - Accent1 21 6" xfId="9559" xr:uid="{00000000-0005-0000-0000-0000183F0000}"/>
    <cellStyle name="40% - Accent1 21 6 2" xfId="16242" xr:uid="{00000000-0005-0000-0000-0000193F0000}"/>
    <cellStyle name="40% - Accent1 21 6 2 2" xfId="20705" xr:uid="{00000000-0005-0000-0000-00001A3F0000}"/>
    <cellStyle name="40% - Accent1 21 6 2 3" xfId="25137" xr:uid="{00000000-0005-0000-0000-00001B3F0000}"/>
    <cellStyle name="40% - Accent1 21 6 2 4" xfId="29854" xr:uid="{00000000-0005-0000-0000-00001C3F0000}"/>
    <cellStyle name="40% - Accent1 21 6 2 5" xfId="34567" xr:uid="{00000000-0005-0000-0000-00001D3F0000}"/>
    <cellStyle name="40% - Accent1 21 6 3" xfId="18446" xr:uid="{00000000-0005-0000-0000-00001E3F0000}"/>
    <cellStyle name="40% - Accent1 21 6 4" xfId="22921" xr:uid="{00000000-0005-0000-0000-00001F3F0000}"/>
    <cellStyle name="40% - Accent1 21 6 5" xfId="27638" xr:uid="{00000000-0005-0000-0000-0000203F0000}"/>
    <cellStyle name="40% - Accent1 21 6 6" xfId="32351" xr:uid="{00000000-0005-0000-0000-0000213F0000}"/>
    <cellStyle name="40% - Accent1 21 7" xfId="9630" xr:uid="{00000000-0005-0000-0000-0000223F0000}"/>
    <cellStyle name="40% - Accent1 21 7 2" xfId="19579" xr:uid="{00000000-0005-0000-0000-0000233F0000}"/>
    <cellStyle name="40% - Accent1 21 7 3" xfId="24011" xr:uid="{00000000-0005-0000-0000-0000243F0000}"/>
    <cellStyle name="40% - Accent1 21 7 4" xfId="28728" xr:uid="{00000000-0005-0000-0000-0000253F0000}"/>
    <cellStyle name="40% - Accent1 21 7 5" xfId="33441" xr:uid="{00000000-0005-0000-0000-0000263F0000}"/>
    <cellStyle name="40% - Accent1 21 8" xfId="9701" xr:uid="{00000000-0005-0000-0000-0000273F0000}"/>
    <cellStyle name="40% - Accent1 21 8 2" xfId="26315" xr:uid="{00000000-0005-0000-0000-0000283F0000}"/>
    <cellStyle name="40% - Accent1 21 8 3" xfId="31028" xr:uid="{00000000-0005-0000-0000-0000293F0000}"/>
    <cellStyle name="40% - Accent1 21 8 4" xfId="35741" xr:uid="{00000000-0005-0000-0000-00002A3F0000}"/>
    <cellStyle name="40% - Accent1 21 9" xfId="9779" xr:uid="{00000000-0005-0000-0000-00002B3F0000}"/>
    <cellStyle name="40% - Accent1 21 9 2" xfId="36008" xr:uid="{00000000-0005-0000-0000-00002C3F0000}"/>
    <cellStyle name="40% - Accent1 22" xfId="9287" xr:uid="{00000000-0005-0000-0000-00002D3F0000}"/>
    <cellStyle name="40% - Accent1 22 10" xfId="9936" xr:uid="{00000000-0005-0000-0000-00002E3F0000}"/>
    <cellStyle name="40% - Accent1 22 10 2" xfId="36318" xr:uid="{00000000-0005-0000-0000-00002F3F0000}"/>
    <cellStyle name="40% - Accent1 22 11" xfId="10007" xr:uid="{00000000-0005-0000-0000-0000303F0000}"/>
    <cellStyle name="40% - Accent1 22 12" xfId="10534" xr:uid="{00000000-0005-0000-0000-0000313F0000}"/>
    <cellStyle name="40% - Accent1 22 13" xfId="10792" xr:uid="{00000000-0005-0000-0000-0000323F0000}"/>
    <cellStyle name="40% - Accent1 22 14" xfId="11046" xr:uid="{00000000-0005-0000-0000-0000333F0000}"/>
    <cellStyle name="40% - Accent1 22 15" xfId="11300" xr:uid="{00000000-0005-0000-0000-0000343F0000}"/>
    <cellStyle name="40% - Accent1 22 16" xfId="11560" xr:uid="{00000000-0005-0000-0000-0000353F0000}"/>
    <cellStyle name="40% - Accent1 22 17" xfId="11814" xr:uid="{00000000-0005-0000-0000-0000363F0000}"/>
    <cellStyle name="40% - Accent1 22 18" xfId="12092" xr:uid="{00000000-0005-0000-0000-0000373F0000}"/>
    <cellStyle name="40% - Accent1 22 19" xfId="12363" xr:uid="{00000000-0005-0000-0000-0000383F0000}"/>
    <cellStyle name="40% - Accent1 22 2" xfId="9358" xr:uid="{00000000-0005-0000-0000-0000393F0000}"/>
    <cellStyle name="40% - Accent1 22 2 10" xfId="12504" xr:uid="{00000000-0005-0000-0000-00003A3F0000}"/>
    <cellStyle name="40% - Accent1 22 2 11" xfId="12786" xr:uid="{00000000-0005-0000-0000-00003B3F0000}"/>
    <cellStyle name="40% - Accent1 22 2 12" xfId="13409" xr:uid="{00000000-0005-0000-0000-00003C3F0000}"/>
    <cellStyle name="40% - Accent1 22 2 13" xfId="14016" xr:uid="{00000000-0005-0000-0000-00003D3F0000}"/>
    <cellStyle name="40% - Accent1 22 2 14" xfId="14622" xr:uid="{00000000-0005-0000-0000-00003E3F0000}"/>
    <cellStyle name="40% - Accent1 22 2 15" xfId="15228" xr:uid="{00000000-0005-0000-0000-00003F3F0000}"/>
    <cellStyle name="40% - Accent1 22 2 16" xfId="17476" xr:uid="{00000000-0005-0000-0000-0000403F0000}"/>
    <cellStyle name="40% - Accent1 22 2 17" xfId="21951" xr:uid="{00000000-0005-0000-0000-0000413F0000}"/>
    <cellStyle name="40% - Accent1 22 2 18" xfId="26668" xr:uid="{00000000-0005-0000-0000-0000423F0000}"/>
    <cellStyle name="40% - Accent1 22 2 19" xfId="31381" xr:uid="{00000000-0005-0000-0000-0000433F0000}"/>
    <cellStyle name="40% - Accent1 22 2 2" xfId="10415" xr:uid="{00000000-0005-0000-0000-0000443F0000}"/>
    <cellStyle name="40% - Accent1 22 2 2 10" xfId="31677" xr:uid="{00000000-0005-0000-0000-0000453F0000}"/>
    <cellStyle name="40% - Accent1 22 2 2 2" xfId="13124" xr:uid="{00000000-0005-0000-0000-0000463F0000}"/>
    <cellStyle name="40% - Accent1 22 2 2 2 2" xfId="16715" xr:uid="{00000000-0005-0000-0000-0000473F0000}"/>
    <cellStyle name="40% - Accent1 22 2 2 2 2 2" xfId="21177" xr:uid="{00000000-0005-0000-0000-0000483F0000}"/>
    <cellStyle name="40% - Accent1 22 2 2 2 2 3" xfId="25609" xr:uid="{00000000-0005-0000-0000-0000493F0000}"/>
    <cellStyle name="40% - Accent1 22 2 2 2 2 4" xfId="30326" xr:uid="{00000000-0005-0000-0000-00004A3F0000}"/>
    <cellStyle name="40% - Accent1 22 2 2 2 2 5" xfId="35039" xr:uid="{00000000-0005-0000-0000-00004B3F0000}"/>
    <cellStyle name="40% - Accent1 22 2 2 2 3" xfId="18918" xr:uid="{00000000-0005-0000-0000-00004C3F0000}"/>
    <cellStyle name="40% - Accent1 22 2 2 2 4" xfId="23393" xr:uid="{00000000-0005-0000-0000-00004D3F0000}"/>
    <cellStyle name="40% - Accent1 22 2 2 2 5" xfId="28110" xr:uid="{00000000-0005-0000-0000-00004E3F0000}"/>
    <cellStyle name="40% - Accent1 22 2 2 2 6" xfId="32823" xr:uid="{00000000-0005-0000-0000-00004F3F0000}"/>
    <cellStyle name="40% - Accent1 22 2 2 3" xfId="13706" xr:uid="{00000000-0005-0000-0000-0000503F0000}"/>
    <cellStyle name="40% - Accent1 22 2 2 3 2" xfId="20031" xr:uid="{00000000-0005-0000-0000-0000513F0000}"/>
    <cellStyle name="40% - Accent1 22 2 2 3 3" xfId="24463" xr:uid="{00000000-0005-0000-0000-0000523F0000}"/>
    <cellStyle name="40% - Accent1 22 2 2 3 4" xfId="29180" xr:uid="{00000000-0005-0000-0000-0000533F0000}"/>
    <cellStyle name="40% - Accent1 22 2 2 3 5" xfId="33893" xr:uid="{00000000-0005-0000-0000-0000543F0000}"/>
    <cellStyle name="40% - Accent1 22 2 2 4" xfId="14312" xr:uid="{00000000-0005-0000-0000-0000553F0000}"/>
    <cellStyle name="40% - Accent1 22 2 2 5" xfId="14918" xr:uid="{00000000-0005-0000-0000-0000563F0000}"/>
    <cellStyle name="40% - Accent1 22 2 2 6" xfId="15524" xr:uid="{00000000-0005-0000-0000-0000573F0000}"/>
    <cellStyle name="40% - Accent1 22 2 2 7" xfId="17772" xr:uid="{00000000-0005-0000-0000-0000583F0000}"/>
    <cellStyle name="40% - Accent1 22 2 2 8" xfId="22247" xr:uid="{00000000-0005-0000-0000-0000593F0000}"/>
    <cellStyle name="40% - Accent1 22 2 2 9" xfId="26964" xr:uid="{00000000-0005-0000-0000-00005A3F0000}"/>
    <cellStyle name="40% - Accent1 22 2 3" xfId="10675" xr:uid="{00000000-0005-0000-0000-00005B3F0000}"/>
    <cellStyle name="40% - Accent1 22 2 3 2" xfId="16497" xr:uid="{00000000-0005-0000-0000-00005C3F0000}"/>
    <cellStyle name="40% - Accent1 22 2 3 2 2" xfId="20959" xr:uid="{00000000-0005-0000-0000-00005D3F0000}"/>
    <cellStyle name="40% - Accent1 22 2 3 2 3" xfId="25391" xr:uid="{00000000-0005-0000-0000-00005E3F0000}"/>
    <cellStyle name="40% - Accent1 22 2 3 2 4" xfId="30108" xr:uid="{00000000-0005-0000-0000-00005F3F0000}"/>
    <cellStyle name="40% - Accent1 22 2 3 2 5" xfId="34821" xr:uid="{00000000-0005-0000-0000-0000603F0000}"/>
    <cellStyle name="40% - Accent1 22 2 3 3" xfId="18700" xr:uid="{00000000-0005-0000-0000-0000613F0000}"/>
    <cellStyle name="40% - Accent1 22 2 3 4" xfId="23175" xr:uid="{00000000-0005-0000-0000-0000623F0000}"/>
    <cellStyle name="40% - Accent1 22 2 3 5" xfId="27892" xr:uid="{00000000-0005-0000-0000-0000633F0000}"/>
    <cellStyle name="40% - Accent1 22 2 3 6" xfId="32605" xr:uid="{00000000-0005-0000-0000-0000643F0000}"/>
    <cellStyle name="40% - Accent1 22 2 4" xfId="10933" xr:uid="{00000000-0005-0000-0000-0000653F0000}"/>
    <cellStyle name="40% - Accent1 22 2 4 2" xfId="19735" xr:uid="{00000000-0005-0000-0000-0000663F0000}"/>
    <cellStyle name="40% - Accent1 22 2 4 3" xfId="24167" xr:uid="{00000000-0005-0000-0000-0000673F0000}"/>
    <cellStyle name="40% - Accent1 22 2 4 4" xfId="28884" xr:uid="{00000000-0005-0000-0000-0000683F0000}"/>
    <cellStyle name="40% - Accent1 22 2 4 5" xfId="33597" xr:uid="{00000000-0005-0000-0000-0000693F0000}"/>
    <cellStyle name="40% - Accent1 22 2 5" xfId="11187" xr:uid="{00000000-0005-0000-0000-00006A3F0000}"/>
    <cellStyle name="40% - Accent1 22 2 6" xfId="11441" xr:uid="{00000000-0005-0000-0000-00006B3F0000}"/>
    <cellStyle name="40% - Accent1 22 2 7" xfId="11701" xr:uid="{00000000-0005-0000-0000-00006C3F0000}"/>
    <cellStyle name="40% - Accent1 22 2 8" xfId="11963" xr:uid="{00000000-0005-0000-0000-00006D3F0000}"/>
    <cellStyle name="40% - Accent1 22 2 9" xfId="12233" xr:uid="{00000000-0005-0000-0000-00006E3F0000}"/>
    <cellStyle name="40% - Accent1 22 20" xfId="12645" xr:uid="{00000000-0005-0000-0000-00006F3F0000}"/>
    <cellStyle name="40% - Accent1 22 21" xfId="13268" xr:uid="{00000000-0005-0000-0000-0000703F0000}"/>
    <cellStyle name="40% - Accent1 22 22" xfId="13875" xr:uid="{00000000-0005-0000-0000-0000713F0000}"/>
    <cellStyle name="40% - Accent1 22 23" xfId="14481" xr:uid="{00000000-0005-0000-0000-0000723F0000}"/>
    <cellStyle name="40% - Accent1 22 24" xfId="15087" xr:uid="{00000000-0005-0000-0000-0000733F0000}"/>
    <cellStyle name="40% - Accent1 22 25" xfId="17335" xr:uid="{00000000-0005-0000-0000-0000743F0000}"/>
    <cellStyle name="40% - Accent1 22 26" xfId="21810" xr:uid="{00000000-0005-0000-0000-0000753F0000}"/>
    <cellStyle name="40% - Accent1 22 27" xfId="26527" xr:uid="{00000000-0005-0000-0000-0000763F0000}"/>
    <cellStyle name="40% - Accent1 22 28" xfId="31240" xr:uid="{00000000-0005-0000-0000-0000773F0000}"/>
    <cellStyle name="40% - Accent1 22 3" xfId="9432" xr:uid="{00000000-0005-0000-0000-0000783F0000}"/>
    <cellStyle name="40% - Accent1 22 3 10" xfId="31536" xr:uid="{00000000-0005-0000-0000-0000793F0000}"/>
    <cellStyle name="40% - Accent1 22 3 2" xfId="12983" xr:uid="{00000000-0005-0000-0000-00007A3F0000}"/>
    <cellStyle name="40% - Accent1 22 3 2 2" xfId="16574" xr:uid="{00000000-0005-0000-0000-00007B3F0000}"/>
    <cellStyle name="40% - Accent1 22 3 2 2 2" xfId="21036" xr:uid="{00000000-0005-0000-0000-00007C3F0000}"/>
    <cellStyle name="40% - Accent1 22 3 2 2 3" xfId="25468" xr:uid="{00000000-0005-0000-0000-00007D3F0000}"/>
    <cellStyle name="40% - Accent1 22 3 2 2 4" xfId="30185" xr:uid="{00000000-0005-0000-0000-00007E3F0000}"/>
    <cellStyle name="40% - Accent1 22 3 2 2 5" xfId="34898" xr:uid="{00000000-0005-0000-0000-00007F3F0000}"/>
    <cellStyle name="40% - Accent1 22 3 2 3" xfId="18777" xr:uid="{00000000-0005-0000-0000-0000803F0000}"/>
    <cellStyle name="40% - Accent1 22 3 2 4" xfId="23252" xr:uid="{00000000-0005-0000-0000-0000813F0000}"/>
    <cellStyle name="40% - Accent1 22 3 2 5" xfId="27969" xr:uid="{00000000-0005-0000-0000-0000823F0000}"/>
    <cellStyle name="40% - Accent1 22 3 2 6" xfId="32682" xr:uid="{00000000-0005-0000-0000-0000833F0000}"/>
    <cellStyle name="40% - Accent1 22 3 3" xfId="13565" xr:uid="{00000000-0005-0000-0000-0000843F0000}"/>
    <cellStyle name="40% - Accent1 22 3 3 2" xfId="19890" xr:uid="{00000000-0005-0000-0000-0000853F0000}"/>
    <cellStyle name="40% - Accent1 22 3 3 3" xfId="24322" xr:uid="{00000000-0005-0000-0000-0000863F0000}"/>
    <cellStyle name="40% - Accent1 22 3 3 4" xfId="29039" xr:uid="{00000000-0005-0000-0000-0000873F0000}"/>
    <cellStyle name="40% - Accent1 22 3 3 5" xfId="33752" xr:uid="{00000000-0005-0000-0000-0000883F0000}"/>
    <cellStyle name="40% - Accent1 22 3 4" xfId="14171" xr:uid="{00000000-0005-0000-0000-0000893F0000}"/>
    <cellStyle name="40% - Accent1 22 3 5" xfId="14777" xr:uid="{00000000-0005-0000-0000-00008A3F0000}"/>
    <cellStyle name="40% - Accent1 22 3 6" xfId="15383" xr:uid="{00000000-0005-0000-0000-00008B3F0000}"/>
    <cellStyle name="40% - Accent1 22 3 7" xfId="17631" xr:uid="{00000000-0005-0000-0000-00008C3F0000}"/>
    <cellStyle name="40% - Accent1 22 3 8" xfId="22106" xr:uid="{00000000-0005-0000-0000-00008D3F0000}"/>
    <cellStyle name="40% - Accent1 22 3 9" xfId="26823" xr:uid="{00000000-0005-0000-0000-00008E3F0000}"/>
    <cellStyle name="40% - Accent1 22 4" xfId="9503" xr:uid="{00000000-0005-0000-0000-00008F3F0000}"/>
    <cellStyle name="40% - Accent1 22 4 2" xfId="16954" xr:uid="{00000000-0005-0000-0000-0000903F0000}"/>
    <cellStyle name="40% - Accent1 22 4 2 2" xfId="21416" xr:uid="{00000000-0005-0000-0000-0000913F0000}"/>
    <cellStyle name="40% - Accent1 22 4 2 2 2" xfId="25848" xr:uid="{00000000-0005-0000-0000-0000923F0000}"/>
    <cellStyle name="40% - Accent1 22 4 2 2 3" xfId="30565" xr:uid="{00000000-0005-0000-0000-0000933F0000}"/>
    <cellStyle name="40% - Accent1 22 4 2 2 4" xfId="35278" xr:uid="{00000000-0005-0000-0000-0000943F0000}"/>
    <cellStyle name="40% - Accent1 22 4 2 3" xfId="19157" xr:uid="{00000000-0005-0000-0000-0000953F0000}"/>
    <cellStyle name="40% - Accent1 22 4 2 4" xfId="23632" xr:uid="{00000000-0005-0000-0000-0000963F0000}"/>
    <cellStyle name="40% - Accent1 22 4 2 5" xfId="28349" xr:uid="{00000000-0005-0000-0000-0000973F0000}"/>
    <cellStyle name="40% - Accent1 22 4 2 6" xfId="33062" xr:uid="{00000000-0005-0000-0000-0000983F0000}"/>
    <cellStyle name="40% - Accent1 22 4 3" xfId="15763" xr:uid="{00000000-0005-0000-0000-0000993F0000}"/>
    <cellStyle name="40% - Accent1 22 4 3 2" xfId="20270" xr:uid="{00000000-0005-0000-0000-00009A3F0000}"/>
    <cellStyle name="40% - Accent1 22 4 3 3" xfId="24702" xr:uid="{00000000-0005-0000-0000-00009B3F0000}"/>
    <cellStyle name="40% - Accent1 22 4 3 4" xfId="29419" xr:uid="{00000000-0005-0000-0000-00009C3F0000}"/>
    <cellStyle name="40% - Accent1 22 4 3 5" xfId="34132" xr:uid="{00000000-0005-0000-0000-00009D3F0000}"/>
    <cellStyle name="40% - Accent1 22 4 4" xfId="18011" xr:uid="{00000000-0005-0000-0000-00009E3F0000}"/>
    <cellStyle name="40% - Accent1 22 4 5" xfId="22486" xr:uid="{00000000-0005-0000-0000-00009F3F0000}"/>
    <cellStyle name="40% - Accent1 22 4 6" xfId="27203" xr:uid="{00000000-0005-0000-0000-0000A03F0000}"/>
    <cellStyle name="40% - Accent1 22 4 7" xfId="31916" xr:uid="{00000000-0005-0000-0000-0000A13F0000}"/>
    <cellStyle name="40% - Accent1 22 5" xfId="9574" xr:uid="{00000000-0005-0000-0000-0000A23F0000}"/>
    <cellStyle name="40% - Accent1 22 5 2" xfId="17166" xr:uid="{00000000-0005-0000-0000-0000A33F0000}"/>
    <cellStyle name="40% - Accent1 22 5 2 2" xfId="21627" xr:uid="{00000000-0005-0000-0000-0000A43F0000}"/>
    <cellStyle name="40% - Accent1 22 5 2 2 2" xfId="26059" xr:uid="{00000000-0005-0000-0000-0000A53F0000}"/>
    <cellStyle name="40% - Accent1 22 5 2 2 3" xfId="30776" xr:uid="{00000000-0005-0000-0000-0000A63F0000}"/>
    <cellStyle name="40% - Accent1 22 5 2 2 4" xfId="35489" xr:uid="{00000000-0005-0000-0000-0000A73F0000}"/>
    <cellStyle name="40% - Accent1 22 5 2 3" xfId="19368" xr:uid="{00000000-0005-0000-0000-0000A83F0000}"/>
    <cellStyle name="40% - Accent1 22 5 2 4" xfId="23843" xr:uid="{00000000-0005-0000-0000-0000A93F0000}"/>
    <cellStyle name="40% - Accent1 22 5 2 5" xfId="28560" xr:uid="{00000000-0005-0000-0000-0000AA3F0000}"/>
    <cellStyle name="40% - Accent1 22 5 2 6" xfId="33273" xr:uid="{00000000-0005-0000-0000-0000AB3F0000}"/>
    <cellStyle name="40% - Accent1 22 5 3" xfId="15976" xr:uid="{00000000-0005-0000-0000-0000AC3F0000}"/>
    <cellStyle name="40% - Accent1 22 5 3 2" xfId="20481" xr:uid="{00000000-0005-0000-0000-0000AD3F0000}"/>
    <cellStyle name="40% - Accent1 22 5 3 3" xfId="24913" xr:uid="{00000000-0005-0000-0000-0000AE3F0000}"/>
    <cellStyle name="40% - Accent1 22 5 3 4" xfId="29630" xr:uid="{00000000-0005-0000-0000-0000AF3F0000}"/>
    <cellStyle name="40% - Accent1 22 5 3 5" xfId="34343" xr:uid="{00000000-0005-0000-0000-0000B03F0000}"/>
    <cellStyle name="40% - Accent1 22 5 4" xfId="18222" xr:uid="{00000000-0005-0000-0000-0000B13F0000}"/>
    <cellStyle name="40% - Accent1 22 5 5" xfId="22697" xr:uid="{00000000-0005-0000-0000-0000B23F0000}"/>
    <cellStyle name="40% - Accent1 22 5 6" xfId="27414" xr:uid="{00000000-0005-0000-0000-0000B33F0000}"/>
    <cellStyle name="40% - Accent1 22 5 7" xfId="32127" xr:uid="{00000000-0005-0000-0000-0000B43F0000}"/>
    <cellStyle name="40% - Accent1 22 6" xfId="9645" xr:uid="{00000000-0005-0000-0000-0000B53F0000}"/>
    <cellStyle name="40% - Accent1 22 6 2" xfId="16257" xr:uid="{00000000-0005-0000-0000-0000B63F0000}"/>
    <cellStyle name="40% - Accent1 22 6 2 2" xfId="20720" xr:uid="{00000000-0005-0000-0000-0000B73F0000}"/>
    <cellStyle name="40% - Accent1 22 6 2 3" xfId="25152" xr:uid="{00000000-0005-0000-0000-0000B83F0000}"/>
    <cellStyle name="40% - Accent1 22 6 2 4" xfId="29869" xr:uid="{00000000-0005-0000-0000-0000B93F0000}"/>
    <cellStyle name="40% - Accent1 22 6 2 5" xfId="34582" xr:uid="{00000000-0005-0000-0000-0000BA3F0000}"/>
    <cellStyle name="40% - Accent1 22 6 3" xfId="18461" xr:uid="{00000000-0005-0000-0000-0000BB3F0000}"/>
    <cellStyle name="40% - Accent1 22 6 4" xfId="22936" xr:uid="{00000000-0005-0000-0000-0000BC3F0000}"/>
    <cellStyle name="40% - Accent1 22 6 5" xfId="27653" xr:uid="{00000000-0005-0000-0000-0000BD3F0000}"/>
    <cellStyle name="40% - Accent1 22 6 6" xfId="32366" xr:uid="{00000000-0005-0000-0000-0000BE3F0000}"/>
    <cellStyle name="40% - Accent1 22 7" xfId="9716" xr:uid="{00000000-0005-0000-0000-0000BF3F0000}"/>
    <cellStyle name="40% - Accent1 22 7 2" xfId="19594" xr:uid="{00000000-0005-0000-0000-0000C03F0000}"/>
    <cellStyle name="40% - Accent1 22 7 3" xfId="24026" xr:uid="{00000000-0005-0000-0000-0000C13F0000}"/>
    <cellStyle name="40% - Accent1 22 7 4" xfId="28743" xr:uid="{00000000-0005-0000-0000-0000C23F0000}"/>
    <cellStyle name="40% - Accent1 22 7 5" xfId="33456" xr:uid="{00000000-0005-0000-0000-0000C33F0000}"/>
    <cellStyle name="40% - Accent1 22 8" xfId="9794" xr:uid="{00000000-0005-0000-0000-0000C43F0000}"/>
    <cellStyle name="40% - Accent1 22 8 2" xfId="26330" xr:uid="{00000000-0005-0000-0000-0000C53F0000}"/>
    <cellStyle name="40% - Accent1 22 8 3" xfId="31043" xr:uid="{00000000-0005-0000-0000-0000C63F0000}"/>
    <cellStyle name="40% - Accent1 22 8 4" xfId="35756" xr:uid="{00000000-0005-0000-0000-0000C73F0000}"/>
    <cellStyle name="40% - Accent1 22 9" xfId="9865" xr:uid="{00000000-0005-0000-0000-0000C83F0000}"/>
    <cellStyle name="40% - Accent1 22 9 2" xfId="36023" xr:uid="{00000000-0005-0000-0000-0000C93F0000}"/>
    <cellStyle name="40% - Accent1 23" xfId="10102" xr:uid="{00000000-0005-0000-0000-0000CA3F0000}"/>
    <cellStyle name="40% - Accent1 24" xfId="10429" xr:uid="{00000000-0005-0000-0000-0000CB3F0000}"/>
    <cellStyle name="40% - Accent1 24 10" xfId="12800" xr:uid="{00000000-0005-0000-0000-0000CC3F0000}"/>
    <cellStyle name="40% - Accent1 24 11" xfId="13423" xr:uid="{00000000-0005-0000-0000-0000CD3F0000}"/>
    <cellStyle name="40% - Accent1 24 12" xfId="14030" xr:uid="{00000000-0005-0000-0000-0000CE3F0000}"/>
    <cellStyle name="40% - Accent1 24 13" xfId="14636" xr:uid="{00000000-0005-0000-0000-0000CF3F0000}"/>
    <cellStyle name="40% - Accent1 24 14" xfId="15242" xr:uid="{00000000-0005-0000-0000-0000D03F0000}"/>
    <cellStyle name="40% - Accent1 24 15" xfId="17490" xr:uid="{00000000-0005-0000-0000-0000D13F0000}"/>
    <cellStyle name="40% - Accent1 24 16" xfId="21965" xr:uid="{00000000-0005-0000-0000-0000D23F0000}"/>
    <cellStyle name="40% - Accent1 24 17" xfId="26682" xr:uid="{00000000-0005-0000-0000-0000D33F0000}"/>
    <cellStyle name="40% - Accent1 24 18" xfId="31395" xr:uid="{00000000-0005-0000-0000-0000D43F0000}"/>
    <cellStyle name="40% - Accent1 24 2" xfId="10689" xr:uid="{00000000-0005-0000-0000-0000D53F0000}"/>
    <cellStyle name="40% - Accent1 24 2 10" xfId="31691" xr:uid="{00000000-0005-0000-0000-0000D63F0000}"/>
    <cellStyle name="40% - Accent1 24 2 2" xfId="13138" xr:uid="{00000000-0005-0000-0000-0000D73F0000}"/>
    <cellStyle name="40% - Accent1 24 2 2 2" xfId="16729" xr:uid="{00000000-0005-0000-0000-0000D83F0000}"/>
    <cellStyle name="40% - Accent1 24 2 2 2 2" xfId="21191" xr:uid="{00000000-0005-0000-0000-0000D93F0000}"/>
    <cellStyle name="40% - Accent1 24 2 2 2 3" xfId="25623" xr:uid="{00000000-0005-0000-0000-0000DA3F0000}"/>
    <cellStyle name="40% - Accent1 24 2 2 2 4" xfId="30340" xr:uid="{00000000-0005-0000-0000-0000DB3F0000}"/>
    <cellStyle name="40% - Accent1 24 2 2 2 5" xfId="35053" xr:uid="{00000000-0005-0000-0000-0000DC3F0000}"/>
    <cellStyle name="40% - Accent1 24 2 2 3" xfId="18932" xr:uid="{00000000-0005-0000-0000-0000DD3F0000}"/>
    <cellStyle name="40% - Accent1 24 2 2 4" xfId="23407" xr:uid="{00000000-0005-0000-0000-0000DE3F0000}"/>
    <cellStyle name="40% - Accent1 24 2 2 5" xfId="28124" xr:uid="{00000000-0005-0000-0000-0000DF3F0000}"/>
    <cellStyle name="40% - Accent1 24 2 2 6" xfId="32837" xr:uid="{00000000-0005-0000-0000-0000E03F0000}"/>
    <cellStyle name="40% - Accent1 24 2 3" xfId="13720" xr:uid="{00000000-0005-0000-0000-0000E13F0000}"/>
    <cellStyle name="40% - Accent1 24 2 3 2" xfId="20045" xr:uid="{00000000-0005-0000-0000-0000E23F0000}"/>
    <cellStyle name="40% - Accent1 24 2 3 3" xfId="24477" xr:uid="{00000000-0005-0000-0000-0000E33F0000}"/>
    <cellStyle name="40% - Accent1 24 2 3 4" xfId="29194" xr:uid="{00000000-0005-0000-0000-0000E43F0000}"/>
    <cellStyle name="40% - Accent1 24 2 3 5" xfId="33907" xr:uid="{00000000-0005-0000-0000-0000E53F0000}"/>
    <cellStyle name="40% - Accent1 24 2 4" xfId="14326" xr:uid="{00000000-0005-0000-0000-0000E63F0000}"/>
    <cellStyle name="40% - Accent1 24 2 5" xfId="14932" xr:uid="{00000000-0005-0000-0000-0000E73F0000}"/>
    <cellStyle name="40% - Accent1 24 2 6" xfId="15538" xr:uid="{00000000-0005-0000-0000-0000E83F0000}"/>
    <cellStyle name="40% - Accent1 24 2 7" xfId="17786" xr:uid="{00000000-0005-0000-0000-0000E93F0000}"/>
    <cellStyle name="40% - Accent1 24 2 8" xfId="22261" xr:uid="{00000000-0005-0000-0000-0000EA3F0000}"/>
    <cellStyle name="40% - Accent1 24 2 9" xfId="26978" xr:uid="{00000000-0005-0000-0000-0000EB3F0000}"/>
    <cellStyle name="40% - Accent1 24 3" xfId="10947" xr:uid="{00000000-0005-0000-0000-0000EC3F0000}"/>
    <cellStyle name="40% - Accent1 24 3 2" xfId="16968" xr:uid="{00000000-0005-0000-0000-0000ED3F0000}"/>
    <cellStyle name="40% - Accent1 24 3 2 2" xfId="21430" xr:uid="{00000000-0005-0000-0000-0000EE3F0000}"/>
    <cellStyle name="40% - Accent1 24 3 2 2 2" xfId="25862" xr:uid="{00000000-0005-0000-0000-0000EF3F0000}"/>
    <cellStyle name="40% - Accent1 24 3 2 2 3" xfId="30579" xr:uid="{00000000-0005-0000-0000-0000F03F0000}"/>
    <cellStyle name="40% - Accent1 24 3 2 2 4" xfId="35292" xr:uid="{00000000-0005-0000-0000-0000F13F0000}"/>
    <cellStyle name="40% - Accent1 24 3 2 3" xfId="19171" xr:uid="{00000000-0005-0000-0000-0000F23F0000}"/>
    <cellStyle name="40% - Accent1 24 3 2 4" xfId="23646" xr:uid="{00000000-0005-0000-0000-0000F33F0000}"/>
    <cellStyle name="40% - Accent1 24 3 2 5" xfId="28363" xr:uid="{00000000-0005-0000-0000-0000F43F0000}"/>
    <cellStyle name="40% - Accent1 24 3 2 6" xfId="33076" xr:uid="{00000000-0005-0000-0000-0000F53F0000}"/>
    <cellStyle name="40% - Accent1 24 3 3" xfId="15777" xr:uid="{00000000-0005-0000-0000-0000F63F0000}"/>
    <cellStyle name="40% - Accent1 24 3 3 2" xfId="20284" xr:uid="{00000000-0005-0000-0000-0000F73F0000}"/>
    <cellStyle name="40% - Accent1 24 3 3 3" xfId="24716" xr:uid="{00000000-0005-0000-0000-0000F83F0000}"/>
    <cellStyle name="40% - Accent1 24 3 3 4" xfId="29433" xr:uid="{00000000-0005-0000-0000-0000F93F0000}"/>
    <cellStyle name="40% - Accent1 24 3 3 5" xfId="34146" xr:uid="{00000000-0005-0000-0000-0000FA3F0000}"/>
    <cellStyle name="40% - Accent1 24 3 4" xfId="18025" xr:uid="{00000000-0005-0000-0000-0000FB3F0000}"/>
    <cellStyle name="40% - Accent1 24 3 5" xfId="22500" xr:uid="{00000000-0005-0000-0000-0000FC3F0000}"/>
    <cellStyle name="40% - Accent1 24 3 6" xfId="27217" xr:uid="{00000000-0005-0000-0000-0000FD3F0000}"/>
    <cellStyle name="40% - Accent1 24 3 7" xfId="31930" xr:uid="{00000000-0005-0000-0000-0000FE3F0000}"/>
    <cellStyle name="40% - Accent1 24 4" xfId="11201" xr:uid="{00000000-0005-0000-0000-0000FF3F0000}"/>
    <cellStyle name="40% - Accent1 24 4 2" xfId="17180" xr:uid="{00000000-0005-0000-0000-000000400000}"/>
    <cellStyle name="40% - Accent1 24 4 2 2" xfId="21641" xr:uid="{00000000-0005-0000-0000-000001400000}"/>
    <cellStyle name="40% - Accent1 24 4 2 2 2" xfId="26073" xr:uid="{00000000-0005-0000-0000-000002400000}"/>
    <cellStyle name="40% - Accent1 24 4 2 2 3" xfId="30790" xr:uid="{00000000-0005-0000-0000-000003400000}"/>
    <cellStyle name="40% - Accent1 24 4 2 2 4" xfId="35503" xr:uid="{00000000-0005-0000-0000-000004400000}"/>
    <cellStyle name="40% - Accent1 24 4 2 3" xfId="19382" xr:uid="{00000000-0005-0000-0000-000005400000}"/>
    <cellStyle name="40% - Accent1 24 4 2 4" xfId="23857" xr:uid="{00000000-0005-0000-0000-000006400000}"/>
    <cellStyle name="40% - Accent1 24 4 2 5" xfId="28574" xr:uid="{00000000-0005-0000-0000-000007400000}"/>
    <cellStyle name="40% - Accent1 24 4 2 6" xfId="33287" xr:uid="{00000000-0005-0000-0000-000008400000}"/>
    <cellStyle name="40% - Accent1 24 4 3" xfId="15990" xr:uid="{00000000-0005-0000-0000-000009400000}"/>
    <cellStyle name="40% - Accent1 24 4 3 2" xfId="20495" xr:uid="{00000000-0005-0000-0000-00000A400000}"/>
    <cellStyle name="40% - Accent1 24 4 3 3" xfId="24927" xr:uid="{00000000-0005-0000-0000-00000B400000}"/>
    <cellStyle name="40% - Accent1 24 4 3 4" xfId="29644" xr:uid="{00000000-0005-0000-0000-00000C400000}"/>
    <cellStyle name="40% - Accent1 24 4 3 5" xfId="34357" xr:uid="{00000000-0005-0000-0000-00000D400000}"/>
    <cellStyle name="40% - Accent1 24 4 4" xfId="18236" xr:uid="{00000000-0005-0000-0000-00000E400000}"/>
    <cellStyle name="40% - Accent1 24 4 5" xfId="22711" xr:uid="{00000000-0005-0000-0000-00000F400000}"/>
    <cellStyle name="40% - Accent1 24 4 6" xfId="27428" xr:uid="{00000000-0005-0000-0000-000010400000}"/>
    <cellStyle name="40% - Accent1 24 4 7" xfId="32141" xr:uid="{00000000-0005-0000-0000-000011400000}"/>
    <cellStyle name="40% - Accent1 24 5" xfId="11455" xr:uid="{00000000-0005-0000-0000-000012400000}"/>
    <cellStyle name="40% - Accent1 24 5 2" xfId="16271" xr:uid="{00000000-0005-0000-0000-000013400000}"/>
    <cellStyle name="40% - Accent1 24 5 2 2" xfId="20734" xr:uid="{00000000-0005-0000-0000-000014400000}"/>
    <cellStyle name="40% - Accent1 24 5 2 3" xfId="25166" xr:uid="{00000000-0005-0000-0000-000015400000}"/>
    <cellStyle name="40% - Accent1 24 5 2 4" xfId="29883" xr:uid="{00000000-0005-0000-0000-000016400000}"/>
    <cellStyle name="40% - Accent1 24 5 2 5" xfId="34596" xr:uid="{00000000-0005-0000-0000-000017400000}"/>
    <cellStyle name="40% - Accent1 24 5 3" xfId="18475" xr:uid="{00000000-0005-0000-0000-000018400000}"/>
    <cellStyle name="40% - Accent1 24 5 4" xfId="22950" xr:uid="{00000000-0005-0000-0000-000019400000}"/>
    <cellStyle name="40% - Accent1 24 5 5" xfId="27667" xr:uid="{00000000-0005-0000-0000-00001A400000}"/>
    <cellStyle name="40% - Accent1 24 5 6" xfId="32380" xr:uid="{00000000-0005-0000-0000-00001B400000}"/>
    <cellStyle name="40% - Accent1 24 6" xfId="11715" xr:uid="{00000000-0005-0000-0000-00001C400000}"/>
    <cellStyle name="40% - Accent1 24 6 2" xfId="19749" xr:uid="{00000000-0005-0000-0000-00001D400000}"/>
    <cellStyle name="40% - Accent1 24 6 3" xfId="24181" xr:uid="{00000000-0005-0000-0000-00001E400000}"/>
    <cellStyle name="40% - Accent1 24 6 4" xfId="28898" xr:uid="{00000000-0005-0000-0000-00001F400000}"/>
    <cellStyle name="40% - Accent1 24 6 5" xfId="33611" xr:uid="{00000000-0005-0000-0000-000020400000}"/>
    <cellStyle name="40% - Accent1 24 7" xfId="11977" xr:uid="{00000000-0005-0000-0000-000021400000}"/>
    <cellStyle name="40% - Accent1 24 7 2" xfId="26344" xr:uid="{00000000-0005-0000-0000-000022400000}"/>
    <cellStyle name="40% - Accent1 24 7 3" xfId="31057" xr:uid="{00000000-0005-0000-0000-000023400000}"/>
    <cellStyle name="40% - Accent1 24 7 4" xfId="35770" xr:uid="{00000000-0005-0000-0000-000024400000}"/>
    <cellStyle name="40% - Accent1 24 8" xfId="12247" xr:uid="{00000000-0005-0000-0000-000025400000}"/>
    <cellStyle name="40% - Accent1 24 8 2" xfId="36037" xr:uid="{00000000-0005-0000-0000-000026400000}"/>
    <cellStyle name="40% - Accent1 24 9" xfId="12518" xr:uid="{00000000-0005-0000-0000-000027400000}"/>
    <cellStyle name="40% - Accent1 24 9 2" xfId="36332" xr:uid="{00000000-0005-0000-0000-000028400000}"/>
    <cellStyle name="40% - Accent1 25" xfId="10443" xr:uid="{00000000-0005-0000-0000-000029400000}"/>
    <cellStyle name="40% - Accent1 25 10" xfId="12814" xr:uid="{00000000-0005-0000-0000-00002A400000}"/>
    <cellStyle name="40% - Accent1 25 11" xfId="13437" xr:uid="{00000000-0005-0000-0000-00002B400000}"/>
    <cellStyle name="40% - Accent1 25 12" xfId="14044" xr:uid="{00000000-0005-0000-0000-00002C400000}"/>
    <cellStyle name="40% - Accent1 25 13" xfId="14650" xr:uid="{00000000-0005-0000-0000-00002D400000}"/>
    <cellStyle name="40% - Accent1 25 14" xfId="15256" xr:uid="{00000000-0005-0000-0000-00002E400000}"/>
    <cellStyle name="40% - Accent1 25 15" xfId="17504" xr:uid="{00000000-0005-0000-0000-00002F400000}"/>
    <cellStyle name="40% - Accent1 25 16" xfId="21979" xr:uid="{00000000-0005-0000-0000-000030400000}"/>
    <cellStyle name="40% - Accent1 25 17" xfId="26696" xr:uid="{00000000-0005-0000-0000-000031400000}"/>
    <cellStyle name="40% - Accent1 25 18" xfId="31409" xr:uid="{00000000-0005-0000-0000-000032400000}"/>
    <cellStyle name="40% - Accent1 25 2" xfId="10703" xr:uid="{00000000-0005-0000-0000-000033400000}"/>
    <cellStyle name="40% - Accent1 25 2 10" xfId="31705" xr:uid="{00000000-0005-0000-0000-000034400000}"/>
    <cellStyle name="40% - Accent1 25 2 2" xfId="13152" xr:uid="{00000000-0005-0000-0000-000035400000}"/>
    <cellStyle name="40% - Accent1 25 2 2 2" xfId="16743" xr:uid="{00000000-0005-0000-0000-000036400000}"/>
    <cellStyle name="40% - Accent1 25 2 2 2 2" xfId="21205" xr:uid="{00000000-0005-0000-0000-000037400000}"/>
    <cellStyle name="40% - Accent1 25 2 2 2 3" xfId="25637" xr:uid="{00000000-0005-0000-0000-000038400000}"/>
    <cellStyle name="40% - Accent1 25 2 2 2 4" xfId="30354" xr:uid="{00000000-0005-0000-0000-000039400000}"/>
    <cellStyle name="40% - Accent1 25 2 2 2 5" xfId="35067" xr:uid="{00000000-0005-0000-0000-00003A400000}"/>
    <cellStyle name="40% - Accent1 25 2 2 3" xfId="18946" xr:uid="{00000000-0005-0000-0000-00003B400000}"/>
    <cellStyle name="40% - Accent1 25 2 2 4" xfId="23421" xr:uid="{00000000-0005-0000-0000-00003C400000}"/>
    <cellStyle name="40% - Accent1 25 2 2 5" xfId="28138" xr:uid="{00000000-0005-0000-0000-00003D400000}"/>
    <cellStyle name="40% - Accent1 25 2 2 6" xfId="32851" xr:uid="{00000000-0005-0000-0000-00003E400000}"/>
    <cellStyle name="40% - Accent1 25 2 3" xfId="13734" xr:uid="{00000000-0005-0000-0000-00003F400000}"/>
    <cellStyle name="40% - Accent1 25 2 3 2" xfId="20059" xr:uid="{00000000-0005-0000-0000-000040400000}"/>
    <cellStyle name="40% - Accent1 25 2 3 3" xfId="24491" xr:uid="{00000000-0005-0000-0000-000041400000}"/>
    <cellStyle name="40% - Accent1 25 2 3 4" xfId="29208" xr:uid="{00000000-0005-0000-0000-000042400000}"/>
    <cellStyle name="40% - Accent1 25 2 3 5" xfId="33921" xr:uid="{00000000-0005-0000-0000-000043400000}"/>
    <cellStyle name="40% - Accent1 25 2 4" xfId="14340" xr:uid="{00000000-0005-0000-0000-000044400000}"/>
    <cellStyle name="40% - Accent1 25 2 5" xfId="14946" xr:uid="{00000000-0005-0000-0000-000045400000}"/>
    <cellStyle name="40% - Accent1 25 2 6" xfId="15552" xr:uid="{00000000-0005-0000-0000-000046400000}"/>
    <cellStyle name="40% - Accent1 25 2 7" xfId="17800" xr:uid="{00000000-0005-0000-0000-000047400000}"/>
    <cellStyle name="40% - Accent1 25 2 8" xfId="22275" xr:uid="{00000000-0005-0000-0000-000048400000}"/>
    <cellStyle name="40% - Accent1 25 2 9" xfId="26992" xr:uid="{00000000-0005-0000-0000-000049400000}"/>
    <cellStyle name="40% - Accent1 25 3" xfId="10961" xr:uid="{00000000-0005-0000-0000-00004A400000}"/>
    <cellStyle name="40% - Accent1 25 3 2" xfId="16982" xr:uid="{00000000-0005-0000-0000-00004B400000}"/>
    <cellStyle name="40% - Accent1 25 3 2 2" xfId="21444" xr:uid="{00000000-0005-0000-0000-00004C400000}"/>
    <cellStyle name="40% - Accent1 25 3 2 2 2" xfId="25876" xr:uid="{00000000-0005-0000-0000-00004D400000}"/>
    <cellStyle name="40% - Accent1 25 3 2 2 3" xfId="30593" xr:uid="{00000000-0005-0000-0000-00004E400000}"/>
    <cellStyle name="40% - Accent1 25 3 2 2 4" xfId="35306" xr:uid="{00000000-0005-0000-0000-00004F400000}"/>
    <cellStyle name="40% - Accent1 25 3 2 3" xfId="19185" xr:uid="{00000000-0005-0000-0000-000050400000}"/>
    <cellStyle name="40% - Accent1 25 3 2 4" xfId="23660" xr:uid="{00000000-0005-0000-0000-000051400000}"/>
    <cellStyle name="40% - Accent1 25 3 2 5" xfId="28377" xr:uid="{00000000-0005-0000-0000-000052400000}"/>
    <cellStyle name="40% - Accent1 25 3 2 6" xfId="33090" xr:uid="{00000000-0005-0000-0000-000053400000}"/>
    <cellStyle name="40% - Accent1 25 3 3" xfId="15791" xr:uid="{00000000-0005-0000-0000-000054400000}"/>
    <cellStyle name="40% - Accent1 25 3 3 2" xfId="20298" xr:uid="{00000000-0005-0000-0000-000055400000}"/>
    <cellStyle name="40% - Accent1 25 3 3 3" xfId="24730" xr:uid="{00000000-0005-0000-0000-000056400000}"/>
    <cellStyle name="40% - Accent1 25 3 3 4" xfId="29447" xr:uid="{00000000-0005-0000-0000-000057400000}"/>
    <cellStyle name="40% - Accent1 25 3 3 5" xfId="34160" xr:uid="{00000000-0005-0000-0000-000058400000}"/>
    <cellStyle name="40% - Accent1 25 3 4" xfId="18039" xr:uid="{00000000-0005-0000-0000-000059400000}"/>
    <cellStyle name="40% - Accent1 25 3 5" xfId="22514" xr:uid="{00000000-0005-0000-0000-00005A400000}"/>
    <cellStyle name="40% - Accent1 25 3 6" xfId="27231" xr:uid="{00000000-0005-0000-0000-00005B400000}"/>
    <cellStyle name="40% - Accent1 25 3 7" xfId="31944" xr:uid="{00000000-0005-0000-0000-00005C400000}"/>
    <cellStyle name="40% - Accent1 25 4" xfId="11215" xr:uid="{00000000-0005-0000-0000-00005D400000}"/>
    <cellStyle name="40% - Accent1 25 4 2" xfId="17194" xr:uid="{00000000-0005-0000-0000-00005E400000}"/>
    <cellStyle name="40% - Accent1 25 4 2 2" xfId="21655" xr:uid="{00000000-0005-0000-0000-00005F400000}"/>
    <cellStyle name="40% - Accent1 25 4 2 2 2" xfId="26087" xr:uid="{00000000-0005-0000-0000-000060400000}"/>
    <cellStyle name="40% - Accent1 25 4 2 2 3" xfId="30804" xr:uid="{00000000-0005-0000-0000-000061400000}"/>
    <cellStyle name="40% - Accent1 25 4 2 2 4" xfId="35517" xr:uid="{00000000-0005-0000-0000-000062400000}"/>
    <cellStyle name="40% - Accent1 25 4 2 3" xfId="19396" xr:uid="{00000000-0005-0000-0000-000063400000}"/>
    <cellStyle name="40% - Accent1 25 4 2 4" xfId="23871" xr:uid="{00000000-0005-0000-0000-000064400000}"/>
    <cellStyle name="40% - Accent1 25 4 2 5" xfId="28588" xr:uid="{00000000-0005-0000-0000-000065400000}"/>
    <cellStyle name="40% - Accent1 25 4 2 6" xfId="33301" xr:uid="{00000000-0005-0000-0000-000066400000}"/>
    <cellStyle name="40% - Accent1 25 4 3" xfId="16004" xr:uid="{00000000-0005-0000-0000-000067400000}"/>
    <cellStyle name="40% - Accent1 25 4 3 2" xfId="20509" xr:uid="{00000000-0005-0000-0000-000068400000}"/>
    <cellStyle name="40% - Accent1 25 4 3 3" xfId="24941" xr:uid="{00000000-0005-0000-0000-000069400000}"/>
    <cellStyle name="40% - Accent1 25 4 3 4" xfId="29658" xr:uid="{00000000-0005-0000-0000-00006A400000}"/>
    <cellStyle name="40% - Accent1 25 4 3 5" xfId="34371" xr:uid="{00000000-0005-0000-0000-00006B400000}"/>
    <cellStyle name="40% - Accent1 25 4 4" xfId="18250" xr:uid="{00000000-0005-0000-0000-00006C400000}"/>
    <cellStyle name="40% - Accent1 25 4 5" xfId="22725" xr:uid="{00000000-0005-0000-0000-00006D400000}"/>
    <cellStyle name="40% - Accent1 25 4 6" xfId="27442" xr:uid="{00000000-0005-0000-0000-00006E400000}"/>
    <cellStyle name="40% - Accent1 25 4 7" xfId="32155" xr:uid="{00000000-0005-0000-0000-00006F400000}"/>
    <cellStyle name="40% - Accent1 25 5" xfId="11469" xr:uid="{00000000-0005-0000-0000-000070400000}"/>
    <cellStyle name="40% - Accent1 25 5 2" xfId="16285" xr:uid="{00000000-0005-0000-0000-000071400000}"/>
    <cellStyle name="40% - Accent1 25 5 2 2" xfId="20748" xr:uid="{00000000-0005-0000-0000-000072400000}"/>
    <cellStyle name="40% - Accent1 25 5 2 3" xfId="25180" xr:uid="{00000000-0005-0000-0000-000073400000}"/>
    <cellStyle name="40% - Accent1 25 5 2 4" xfId="29897" xr:uid="{00000000-0005-0000-0000-000074400000}"/>
    <cellStyle name="40% - Accent1 25 5 2 5" xfId="34610" xr:uid="{00000000-0005-0000-0000-000075400000}"/>
    <cellStyle name="40% - Accent1 25 5 3" xfId="18489" xr:uid="{00000000-0005-0000-0000-000076400000}"/>
    <cellStyle name="40% - Accent1 25 5 4" xfId="22964" xr:uid="{00000000-0005-0000-0000-000077400000}"/>
    <cellStyle name="40% - Accent1 25 5 5" xfId="27681" xr:uid="{00000000-0005-0000-0000-000078400000}"/>
    <cellStyle name="40% - Accent1 25 5 6" xfId="32394" xr:uid="{00000000-0005-0000-0000-000079400000}"/>
    <cellStyle name="40% - Accent1 25 6" xfId="11729" xr:uid="{00000000-0005-0000-0000-00007A400000}"/>
    <cellStyle name="40% - Accent1 25 6 2" xfId="19763" xr:uid="{00000000-0005-0000-0000-00007B400000}"/>
    <cellStyle name="40% - Accent1 25 6 3" xfId="24195" xr:uid="{00000000-0005-0000-0000-00007C400000}"/>
    <cellStyle name="40% - Accent1 25 6 4" xfId="28912" xr:uid="{00000000-0005-0000-0000-00007D400000}"/>
    <cellStyle name="40% - Accent1 25 6 5" xfId="33625" xr:uid="{00000000-0005-0000-0000-00007E400000}"/>
    <cellStyle name="40% - Accent1 25 7" xfId="11991" xr:uid="{00000000-0005-0000-0000-00007F400000}"/>
    <cellStyle name="40% - Accent1 25 7 2" xfId="26358" xr:uid="{00000000-0005-0000-0000-000080400000}"/>
    <cellStyle name="40% - Accent1 25 7 3" xfId="31071" xr:uid="{00000000-0005-0000-0000-000081400000}"/>
    <cellStyle name="40% - Accent1 25 7 4" xfId="35784" xr:uid="{00000000-0005-0000-0000-000082400000}"/>
    <cellStyle name="40% - Accent1 25 8" xfId="12261" xr:uid="{00000000-0005-0000-0000-000083400000}"/>
    <cellStyle name="40% - Accent1 25 8 2" xfId="36051" xr:uid="{00000000-0005-0000-0000-000084400000}"/>
    <cellStyle name="40% - Accent1 25 9" xfId="12532" xr:uid="{00000000-0005-0000-0000-000085400000}"/>
    <cellStyle name="40% - Accent1 25 9 2" xfId="36346" xr:uid="{00000000-0005-0000-0000-000086400000}"/>
    <cellStyle name="40% - Accent1 26" xfId="10457" xr:uid="{00000000-0005-0000-0000-000087400000}"/>
    <cellStyle name="40% - Accent1 26 10" xfId="12828" xr:uid="{00000000-0005-0000-0000-000088400000}"/>
    <cellStyle name="40% - Accent1 26 11" xfId="13451" xr:uid="{00000000-0005-0000-0000-000089400000}"/>
    <cellStyle name="40% - Accent1 26 12" xfId="14058" xr:uid="{00000000-0005-0000-0000-00008A400000}"/>
    <cellStyle name="40% - Accent1 26 13" xfId="14664" xr:uid="{00000000-0005-0000-0000-00008B400000}"/>
    <cellStyle name="40% - Accent1 26 14" xfId="15270" xr:uid="{00000000-0005-0000-0000-00008C400000}"/>
    <cellStyle name="40% - Accent1 26 15" xfId="17518" xr:uid="{00000000-0005-0000-0000-00008D400000}"/>
    <cellStyle name="40% - Accent1 26 16" xfId="21993" xr:uid="{00000000-0005-0000-0000-00008E400000}"/>
    <cellStyle name="40% - Accent1 26 17" xfId="26710" xr:uid="{00000000-0005-0000-0000-00008F400000}"/>
    <cellStyle name="40% - Accent1 26 18" xfId="31423" xr:uid="{00000000-0005-0000-0000-000090400000}"/>
    <cellStyle name="40% - Accent1 26 2" xfId="10717" xr:uid="{00000000-0005-0000-0000-000091400000}"/>
    <cellStyle name="40% - Accent1 26 2 10" xfId="31719" xr:uid="{00000000-0005-0000-0000-000092400000}"/>
    <cellStyle name="40% - Accent1 26 2 2" xfId="13166" xr:uid="{00000000-0005-0000-0000-000093400000}"/>
    <cellStyle name="40% - Accent1 26 2 2 2" xfId="16757" xr:uid="{00000000-0005-0000-0000-000094400000}"/>
    <cellStyle name="40% - Accent1 26 2 2 2 2" xfId="21219" xr:uid="{00000000-0005-0000-0000-000095400000}"/>
    <cellStyle name="40% - Accent1 26 2 2 2 3" xfId="25651" xr:uid="{00000000-0005-0000-0000-000096400000}"/>
    <cellStyle name="40% - Accent1 26 2 2 2 4" xfId="30368" xr:uid="{00000000-0005-0000-0000-000097400000}"/>
    <cellStyle name="40% - Accent1 26 2 2 2 5" xfId="35081" xr:uid="{00000000-0005-0000-0000-000098400000}"/>
    <cellStyle name="40% - Accent1 26 2 2 3" xfId="18960" xr:uid="{00000000-0005-0000-0000-000099400000}"/>
    <cellStyle name="40% - Accent1 26 2 2 4" xfId="23435" xr:uid="{00000000-0005-0000-0000-00009A400000}"/>
    <cellStyle name="40% - Accent1 26 2 2 5" xfId="28152" xr:uid="{00000000-0005-0000-0000-00009B400000}"/>
    <cellStyle name="40% - Accent1 26 2 2 6" xfId="32865" xr:uid="{00000000-0005-0000-0000-00009C400000}"/>
    <cellStyle name="40% - Accent1 26 2 3" xfId="13748" xr:uid="{00000000-0005-0000-0000-00009D400000}"/>
    <cellStyle name="40% - Accent1 26 2 3 2" xfId="20073" xr:uid="{00000000-0005-0000-0000-00009E400000}"/>
    <cellStyle name="40% - Accent1 26 2 3 3" xfId="24505" xr:uid="{00000000-0005-0000-0000-00009F400000}"/>
    <cellStyle name="40% - Accent1 26 2 3 4" xfId="29222" xr:uid="{00000000-0005-0000-0000-0000A0400000}"/>
    <cellStyle name="40% - Accent1 26 2 3 5" xfId="33935" xr:uid="{00000000-0005-0000-0000-0000A1400000}"/>
    <cellStyle name="40% - Accent1 26 2 4" xfId="14354" xr:uid="{00000000-0005-0000-0000-0000A2400000}"/>
    <cellStyle name="40% - Accent1 26 2 5" xfId="14960" xr:uid="{00000000-0005-0000-0000-0000A3400000}"/>
    <cellStyle name="40% - Accent1 26 2 6" xfId="15566" xr:uid="{00000000-0005-0000-0000-0000A4400000}"/>
    <cellStyle name="40% - Accent1 26 2 7" xfId="17814" xr:uid="{00000000-0005-0000-0000-0000A5400000}"/>
    <cellStyle name="40% - Accent1 26 2 8" xfId="22289" xr:uid="{00000000-0005-0000-0000-0000A6400000}"/>
    <cellStyle name="40% - Accent1 26 2 9" xfId="27006" xr:uid="{00000000-0005-0000-0000-0000A7400000}"/>
    <cellStyle name="40% - Accent1 26 3" xfId="10975" xr:uid="{00000000-0005-0000-0000-0000A8400000}"/>
    <cellStyle name="40% - Accent1 26 3 2" xfId="16996" xr:uid="{00000000-0005-0000-0000-0000A9400000}"/>
    <cellStyle name="40% - Accent1 26 3 2 2" xfId="21458" xr:uid="{00000000-0005-0000-0000-0000AA400000}"/>
    <cellStyle name="40% - Accent1 26 3 2 2 2" xfId="25890" xr:uid="{00000000-0005-0000-0000-0000AB400000}"/>
    <cellStyle name="40% - Accent1 26 3 2 2 3" xfId="30607" xr:uid="{00000000-0005-0000-0000-0000AC400000}"/>
    <cellStyle name="40% - Accent1 26 3 2 2 4" xfId="35320" xr:uid="{00000000-0005-0000-0000-0000AD400000}"/>
    <cellStyle name="40% - Accent1 26 3 2 3" xfId="19199" xr:uid="{00000000-0005-0000-0000-0000AE400000}"/>
    <cellStyle name="40% - Accent1 26 3 2 4" xfId="23674" xr:uid="{00000000-0005-0000-0000-0000AF400000}"/>
    <cellStyle name="40% - Accent1 26 3 2 5" xfId="28391" xr:uid="{00000000-0005-0000-0000-0000B0400000}"/>
    <cellStyle name="40% - Accent1 26 3 2 6" xfId="33104" xr:uid="{00000000-0005-0000-0000-0000B1400000}"/>
    <cellStyle name="40% - Accent1 26 3 3" xfId="15805" xr:uid="{00000000-0005-0000-0000-0000B2400000}"/>
    <cellStyle name="40% - Accent1 26 3 3 2" xfId="20312" xr:uid="{00000000-0005-0000-0000-0000B3400000}"/>
    <cellStyle name="40% - Accent1 26 3 3 3" xfId="24744" xr:uid="{00000000-0005-0000-0000-0000B4400000}"/>
    <cellStyle name="40% - Accent1 26 3 3 4" xfId="29461" xr:uid="{00000000-0005-0000-0000-0000B5400000}"/>
    <cellStyle name="40% - Accent1 26 3 3 5" xfId="34174" xr:uid="{00000000-0005-0000-0000-0000B6400000}"/>
    <cellStyle name="40% - Accent1 26 3 4" xfId="18053" xr:uid="{00000000-0005-0000-0000-0000B7400000}"/>
    <cellStyle name="40% - Accent1 26 3 5" xfId="22528" xr:uid="{00000000-0005-0000-0000-0000B8400000}"/>
    <cellStyle name="40% - Accent1 26 3 6" xfId="27245" xr:uid="{00000000-0005-0000-0000-0000B9400000}"/>
    <cellStyle name="40% - Accent1 26 3 7" xfId="31958" xr:uid="{00000000-0005-0000-0000-0000BA400000}"/>
    <cellStyle name="40% - Accent1 26 4" xfId="11229" xr:uid="{00000000-0005-0000-0000-0000BB400000}"/>
    <cellStyle name="40% - Accent1 26 4 2" xfId="17208" xr:uid="{00000000-0005-0000-0000-0000BC400000}"/>
    <cellStyle name="40% - Accent1 26 4 2 2" xfId="21669" xr:uid="{00000000-0005-0000-0000-0000BD400000}"/>
    <cellStyle name="40% - Accent1 26 4 2 2 2" xfId="26101" xr:uid="{00000000-0005-0000-0000-0000BE400000}"/>
    <cellStyle name="40% - Accent1 26 4 2 2 3" xfId="30818" xr:uid="{00000000-0005-0000-0000-0000BF400000}"/>
    <cellStyle name="40% - Accent1 26 4 2 2 4" xfId="35531" xr:uid="{00000000-0005-0000-0000-0000C0400000}"/>
    <cellStyle name="40% - Accent1 26 4 2 3" xfId="19410" xr:uid="{00000000-0005-0000-0000-0000C1400000}"/>
    <cellStyle name="40% - Accent1 26 4 2 4" xfId="23885" xr:uid="{00000000-0005-0000-0000-0000C2400000}"/>
    <cellStyle name="40% - Accent1 26 4 2 5" xfId="28602" xr:uid="{00000000-0005-0000-0000-0000C3400000}"/>
    <cellStyle name="40% - Accent1 26 4 2 6" xfId="33315" xr:uid="{00000000-0005-0000-0000-0000C4400000}"/>
    <cellStyle name="40% - Accent1 26 4 3" xfId="16018" xr:uid="{00000000-0005-0000-0000-0000C5400000}"/>
    <cellStyle name="40% - Accent1 26 4 3 2" xfId="20523" xr:uid="{00000000-0005-0000-0000-0000C6400000}"/>
    <cellStyle name="40% - Accent1 26 4 3 3" xfId="24955" xr:uid="{00000000-0005-0000-0000-0000C7400000}"/>
    <cellStyle name="40% - Accent1 26 4 3 4" xfId="29672" xr:uid="{00000000-0005-0000-0000-0000C8400000}"/>
    <cellStyle name="40% - Accent1 26 4 3 5" xfId="34385" xr:uid="{00000000-0005-0000-0000-0000C9400000}"/>
    <cellStyle name="40% - Accent1 26 4 4" xfId="18264" xr:uid="{00000000-0005-0000-0000-0000CA400000}"/>
    <cellStyle name="40% - Accent1 26 4 5" xfId="22739" xr:uid="{00000000-0005-0000-0000-0000CB400000}"/>
    <cellStyle name="40% - Accent1 26 4 6" xfId="27456" xr:uid="{00000000-0005-0000-0000-0000CC400000}"/>
    <cellStyle name="40% - Accent1 26 4 7" xfId="32169" xr:uid="{00000000-0005-0000-0000-0000CD400000}"/>
    <cellStyle name="40% - Accent1 26 5" xfId="11483" xr:uid="{00000000-0005-0000-0000-0000CE400000}"/>
    <cellStyle name="40% - Accent1 26 5 2" xfId="16299" xr:uid="{00000000-0005-0000-0000-0000CF400000}"/>
    <cellStyle name="40% - Accent1 26 5 2 2" xfId="20762" xr:uid="{00000000-0005-0000-0000-0000D0400000}"/>
    <cellStyle name="40% - Accent1 26 5 2 3" xfId="25194" xr:uid="{00000000-0005-0000-0000-0000D1400000}"/>
    <cellStyle name="40% - Accent1 26 5 2 4" xfId="29911" xr:uid="{00000000-0005-0000-0000-0000D2400000}"/>
    <cellStyle name="40% - Accent1 26 5 2 5" xfId="34624" xr:uid="{00000000-0005-0000-0000-0000D3400000}"/>
    <cellStyle name="40% - Accent1 26 5 3" xfId="18503" xr:uid="{00000000-0005-0000-0000-0000D4400000}"/>
    <cellStyle name="40% - Accent1 26 5 4" xfId="22978" xr:uid="{00000000-0005-0000-0000-0000D5400000}"/>
    <cellStyle name="40% - Accent1 26 5 5" xfId="27695" xr:uid="{00000000-0005-0000-0000-0000D6400000}"/>
    <cellStyle name="40% - Accent1 26 5 6" xfId="32408" xr:uid="{00000000-0005-0000-0000-0000D7400000}"/>
    <cellStyle name="40% - Accent1 26 6" xfId="11743" xr:uid="{00000000-0005-0000-0000-0000D8400000}"/>
    <cellStyle name="40% - Accent1 26 6 2" xfId="19777" xr:uid="{00000000-0005-0000-0000-0000D9400000}"/>
    <cellStyle name="40% - Accent1 26 6 3" xfId="24209" xr:uid="{00000000-0005-0000-0000-0000DA400000}"/>
    <cellStyle name="40% - Accent1 26 6 4" xfId="28926" xr:uid="{00000000-0005-0000-0000-0000DB400000}"/>
    <cellStyle name="40% - Accent1 26 6 5" xfId="33639" xr:uid="{00000000-0005-0000-0000-0000DC400000}"/>
    <cellStyle name="40% - Accent1 26 7" xfId="12005" xr:uid="{00000000-0005-0000-0000-0000DD400000}"/>
    <cellStyle name="40% - Accent1 26 7 2" xfId="26372" xr:uid="{00000000-0005-0000-0000-0000DE400000}"/>
    <cellStyle name="40% - Accent1 26 7 3" xfId="31085" xr:uid="{00000000-0005-0000-0000-0000DF400000}"/>
    <cellStyle name="40% - Accent1 26 7 4" xfId="35798" xr:uid="{00000000-0005-0000-0000-0000E0400000}"/>
    <cellStyle name="40% - Accent1 26 8" xfId="12275" xr:uid="{00000000-0005-0000-0000-0000E1400000}"/>
    <cellStyle name="40% - Accent1 26 8 2" xfId="36065" xr:uid="{00000000-0005-0000-0000-0000E2400000}"/>
    <cellStyle name="40% - Accent1 26 9" xfId="12546" xr:uid="{00000000-0005-0000-0000-0000E3400000}"/>
    <cellStyle name="40% - Accent1 26 9 2" xfId="36360" xr:uid="{00000000-0005-0000-0000-0000E4400000}"/>
    <cellStyle name="40% - Accent1 27" xfId="12289" xr:uid="{00000000-0005-0000-0000-0000E5400000}"/>
    <cellStyle name="40% - Accent1 27 10" xfId="26724" xr:uid="{00000000-0005-0000-0000-0000E6400000}"/>
    <cellStyle name="40% - Accent1 27 11" xfId="31437" xr:uid="{00000000-0005-0000-0000-0000E7400000}"/>
    <cellStyle name="40% - Accent1 27 2" xfId="12560" xr:uid="{00000000-0005-0000-0000-0000E8400000}"/>
    <cellStyle name="40% - Accent1 27 2 10" xfId="31733" xr:uid="{00000000-0005-0000-0000-0000E9400000}"/>
    <cellStyle name="40% - Accent1 27 2 2" xfId="13180" xr:uid="{00000000-0005-0000-0000-0000EA400000}"/>
    <cellStyle name="40% - Accent1 27 2 2 2" xfId="16771" xr:uid="{00000000-0005-0000-0000-0000EB400000}"/>
    <cellStyle name="40% - Accent1 27 2 2 2 2" xfId="21233" xr:uid="{00000000-0005-0000-0000-0000EC400000}"/>
    <cellStyle name="40% - Accent1 27 2 2 2 3" xfId="25665" xr:uid="{00000000-0005-0000-0000-0000ED400000}"/>
    <cellStyle name="40% - Accent1 27 2 2 2 4" xfId="30382" xr:uid="{00000000-0005-0000-0000-0000EE400000}"/>
    <cellStyle name="40% - Accent1 27 2 2 2 5" xfId="35095" xr:uid="{00000000-0005-0000-0000-0000EF400000}"/>
    <cellStyle name="40% - Accent1 27 2 2 3" xfId="18974" xr:uid="{00000000-0005-0000-0000-0000F0400000}"/>
    <cellStyle name="40% - Accent1 27 2 2 4" xfId="23449" xr:uid="{00000000-0005-0000-0000-0000F1400000}"/>
    <cellStyle name="40% - Accent1 27 2 2 5" xfId="28166" xr:uid="{00000000-0005-0000-0000-0000F2400000}"/>
    <cellStyle name="40% - Accent1 27 2 2 6" xfId="32879" xr:uid="{00000000-0005-0000-0000-0000F3400000}"/>
    <cellStyle name="40% - Accent1 27 2 3" xfId="13762" xr:uid="{00000000-0005-0000-0000-0000F4400000}"/>
    <cellStyle name="40% - Accent1 27 2 3 2" xfId="20087" xr:uid="{00000000-0005-0000-0000-0000F5400000}"/>
    <cellStyle name="40% - Accent1 27 2 3 3" xfId="24519" xr:uid="{00000000-0005-0000-0000-0000F6400000}"/>
    <cellStyle name="40% - Accent1 27 2 3 4" xfId="29236" xr:uid="{00000000-0005-0000-0000-0000F7400000}"/>
    <cellStyle name="40% - Accent1 27 2 3 5" xfId="33949" xr:uid="{00000000-0005-0000-0000-0000F8400000}"/>
    <cellStyle name="40% - Accent1 27 2 4" xfId="14368" xr:uid="{00000000-0005-0000-0000-0000F9400000}"/>
    <cellStyle name="40% - Accent1 27 2 5" xfId="14974" xr:uid="{00000000-0005-0000-0000-0000FA400000}"/>
    <cellStyle name="40% - Accent1 27 2 6" xfId="15580" xr:uid="{00000000-0005-0000-0000-0000FB400000}"/>
    <cellStyle name="40% - Accent1 27 2 7" xfId="17828" xr:uid="{00000000-0005-0000-0000-0000FC400000}"/>
    <cellStyle name="40% - Accent1 27 2 8" xfId="22303" xr:uid="{00000000-0005-0000-0000-0000FD400000}"/>
    <cellStyle name="40% - Accent1 27 2 9" xfId="27020" xr:uid="{00000000-0005-0000-0000-0000FE400000}"/>
    <cellStyle name="40% - Accent1 27 3" xfId="12842" xr:uid="{00000000-0005-0000-0000-0000FF400000}"/>
    <cellStyle name="40% - Accent1 27 3 2" xfId="17010" xr:uid="{00000000-0005-0000-0000-000000410000}"/>
    <cellStyle name="40% - Accent1 27 3 2 2" xfId="21472" xr:uid="{00000000-0005-0000-0000-000001410000}"/>
    <cellStyle name="40% - Accent1 27 3 2 2 2" xfId="25904" xr:uid="{00000000-0005-0000-0000-000002410000}"/>
    <cellStyle name="40% - Accent1 27 3 2 2 3" xfId="30621" xr:uid="{00000000-0005-0000-0000-000003410000}"/>
    <cellStyle name="40% - Accent1 27 3 2 2 4" xfId="35334" xr:uid="{00000000-0005-0000-0000-000004410000}"/>
    <cellStyle name="40% - Accent1 27 3 2 3" xfId="19213" xr:uid="{00000000-0005-0000-0000-000005410000}"/>
    <cellStyle name="40% - Accent1 27 3 2 4" xfId="23688" xr:uid="{00000000-0005-0000-0000-000006410000}"/>
    <cellStyle name="40% - Accent1 27 3 2 5" xfId="28405" xr:uid="{00000000-0005-0000-0000-000007410000}"/>
    <cellStyle name="40% - Accent1 27 3 2 6" xfId="33118" xr:uid="{00000000-0005-0000-0000-000008410000}"/>
    <cellStyle name="40% - Accent1 27 3 3" xfId="15820" xr:uid="{00000000-0005-0000-0000-000009410000}"/>
    <cellStyle name="40% - Accent1 27 3 3 2" xfId="20326" xr:uid="{00000000-0005-0000-0000-00000A410000}"/>
    <cellStyle name="40% - Accent1 27 3 3 3" xfId="24758" xr:uid="{00000000-0005-0000-0000-00000B410000}"/>
    <cellStyle name="40% - Accent1 27 3 3 4" xfId="29475" xr:uid="{00000000-0005-0000-0000-00000C410000}"/>
    <cellStyle name="40% - Accent1 27 3 3 5" xfId="34188" xr:uid="{00000000-0005-0000-0000-00000D410000}"/>
    <cellStyle name="40% - Accent1 27 3 4" xfId="18067" xr:uid="{00000000-0005-0000-0000-00000E410000}"/>
    <cellStyle name="40% - Accent1 27 3 5" xfId="22542" xr:uid="{00000000-0005-0000-0000-00000F410000}"/>
    <cellStyle name="40% - Accent1 27 3 6" xfId="27259" xr:uid="{00000000-0005-0000-0000-000010410000}"/>
    <cellStyle name="40% - Accent1 27 3 7" xfId="31972" xr:uid="{00000000-0005-0000-0000-000011410000}"/>
    <cellStyle name="40% - Accent1 27 4" xfId="13465" xr:uid="{00000000-0005-0000-0000-000012410000}"/>
    <cellStyle name="40% - Accent1 27 4 2" xfId="17222" xr:uid="{00000000-0005-0000-0000-000013410000}"/>
    <cellStyle name="40% - Accent1 27 4 2 2" xfId="21683" xr:uid="{00000000-0005-0000-0000-000014410000}"/>
    <cellStyle name="40% - Accent1 27 4 2 2 2" xfId="26115" xr:uid="{00000000-0005-0000-0000-000015410000}"/>
    <cellStyle name="40% - Accent1 27 4 2 2 3" xfId="30832" xr:uid="{00000000-0005-0000-0000-000016410000}"/>
    <cellStyle name="40% - Accent1 27 4 2 2 4" xfId="35545" xr:uid="{00000000-0005-0000-0000-000017410000}"/>
    <cellStyle name="40% - Accent1 27 4 2 3" xfId="19424" xr:uid="{00000000-0005-0000-0000-000018410000}"/>
    <cellStyle name="40% - Accent1 27 4 2 4" xfId="23899" xr:uid="{00000000-0005-0000-0000-000019410000}"/>
    <cellStyle name="40% - Accent1 27 4 2 5" xfId="28616" xr:uid="{00000000-0005-0000-0000-00001A410000}"/>
    <cellStyle name="40% - Accent1 27 4 2 6" xfId="33329" xr:uid="{00000000-0005-0000-0000-00001B410000}"/>
    <cellStyle name="40% - Accent1 27 4 3" xfId="16032" xr:uid="{00000000-0005-0000-0000-00001C410000}"/>
    <cellStyle name="40% - Accent1 27 4 3 2" xfId="20537" xr:uid="{00000000-0005-0000-0000-00001D410000}"/>
    <cellStyle name="40% - Accent1 27 4 3 3" xfId="24969" xr:uid="{00000000-0005-0000-0000-00001E410000}"/>
    <cellStyle name="40% - Accent1 27 4 3 4" xfId="29686" xr:uid="{00000000-0005-0000-0000-00001F410000}"/>
    <cellStyle name="40% - Accent1 27 4 3 5" xfId="34399" xr:uid="{00000000-0005-0000-0000-000020410000}"/>
    <cellStyle name="40% - Accent1 27 4 4" xfId="18278" xr:uid="{00000000-0005-0000-0000-000021410000}"/>
    <cellStyle name="40% - Accent1 27 4 5" xfId="22753" xr:uid="{00000000-0005-0000-0000-000022410000}"/>
    <cellStyle name="40% - Accent1 27 4 6" xfId="27470" xr:uid="{00000000-0005-0000-0000-000023410000}"/>
    <cellStyle name="40% - Accent1 27 4 7" xfId="32183" xr:uid="{00000000-0005-0000-0000-000024410000}"/>
    <cellStyle name="40% - Accent1 27 5" xfId="14072" xr:uid="{00000000-0005-0000-0000-000025410000}"/>
    <cellStyle name="40% - Accent1 27 5 2" xfId="16314" xr:uid="{00000000-0005-0000-0000-000026410000}"/>
    <cellStyle name="40% - Accent1 27 5 2 2" xfId="20776" xr:uid="{00000000-0005-0000-0000-000027410000}"/>
    <cellStyle name="40% - Accent1 27 5 2 3" xfId="25208" xr:uid="{00000000-0005-0000-0000-000028410000}"/>
    <cellStyle name="40% - Accent1 27 5 2 4" xfId="29925" xr:uid="{00000000-0005-0000-0000-000029410000}"/>
    <cellStyle name="40% - Accent1 27 5 2 5" xfId="34638" xr:uid="{00000000-0005-0000-0000-00002A410000}"/>
    <cellStyle name="40% - Accent1 27 5 3" xfId="18517" xr:uid="{00000000-0005-0000-0000-00002B410000}"/>
    <cellStyle name="40% - Accent1 27 5 4" xfId="22992" xr:uid="{00000000-0005-0000-0000-00002C410000}"/>
    <cellStyle name="40% - Accent1 27 5 5" xfId="27709" xr:uid="{00000000-0005-0000-0000-00002D410000}"/>
    <cellStyle name="40% - Accent1 27 5 6" xfId="32422" xr:uid="{00000000-0005-0000-0000-00002E410000}"/>
    <cellStyle name="40% - Accent1 27 6" xfId="14678" xr:uid="{00000000-0005-0000-0000-00002F410000}"/>
    <cellStyle name="40% - Accent1 27 6 2" xfId="19791" xr:uid="{00000000-0005-0000-0000-000030410000}"/>
    <cellStyle name="40% - Accent1 27 6 3" xfId="24223" xr:uid="{00000000-0005-0000-0000-000031410000}"/>
    <cellStyle name="40% - Accent1 27 6 4" xfId="28940" xr:uid="{00000000-0005-0000-0000-000032410000}"/>
    <cellStyle name="40% - Accent1 27 6 5" xfId="33653" xr:uid="{00000000-0005-0000-0000-000033410000}"/>
    <cellStyle name="40% - Accent1 27 7" xfId="15284" xr:uid="{00000000-0005-0000-0000-000034410000}"/>
    <cellStyle name="40% - Accent1 27 7 2" xfId="26386" xr:uid="{00000000-0005-0000-0000-000035410000}"/>
    <cellStyle name="40% - Accent1 27 7 3" xfId="31099" xr:uid="{00000000-0005-0000-0000-000036410000}"/>
    <cellStyle name="40% - Accent1 27 7 4" xfId="35812" xr:uid="{00000000-0005-0000-0000-000037410000}"/>
    <cellStyle name="40% - Accent1 27 8" xfId="17532" xr:uid="{00000000-0005-0000-0000-000038410000}"/>
    <cellStyle name="40% - Accent1 27 8 2" xfId="36079" xr:uid="{00000000-0005-0000-0000-000039410000}"/>
    <cellStyle name="40% - Accent1 27 9" xfId="22007" xr:uid="{00000000-0005-0000-0000-00003A410000}"/>
    <cellStyle name="40% - Accent1 27 9 2" xfId="36374" xr:uid="{00000000-0005-0000-0000-00003B410000}"/>
    <cellStyle name="40% - Accent1 28" xfId="12574" xr:uid="{00000000-0005-0000-0000-00003C410000}"/>
    <cellStyle name="40% - Accent1 28 10" xfId="26738" xr:uid="{00000000-0005-0000-0000-00003D410000}"/>
    <cellStyle name="40% - Accent1 28 11" xfId="31451" xr:uid="{00000000-0005-0000-0000-00003E410000}"/>
    <cellStyle name="40% - Accent1 28 2" xfId="13197" xr:uid="{00000000-0005-0000-0000-00003F410000}"/>
    <cellStyle name="40% - Accent1 28 2 2" xfId="13776" xr:uid="{00000000-0005-0000-0000-000040410000}"/>
    <cellStyle name="40% - Accent1 28 2 2 2" xfId="16785" xr:uid="{00000000-0005-0000-0000-000041410000}"/>
    <cellStyle name="40% - Accent1 28 2 2 2 2" xfId="21247" xr:uid="{00000000-0005-0000-0000-000042410000}"/>
    <cellStyle name="40% - Accent1 28 2 2 2 3" xfId="25679" xr:uid="{00000000-0005-0000-0000-000043410000}"/>
    <cellStyle name="40% - Accent1 28 2 2 2 4" xfId="30396" xr:uid="{00000000-0005-0000-0000-000044410000}"/>
    <cellStyle name="40% - Accent1 28 2 2 2 5" xfId="35109" xr:uid="{00000000-0005-0000-0000-000045410000}"/>
    <cellStyle name="40% - Accent1 28 2 2 3" xfId="18988" xr:uid="{00000000-0005-0000-0000-000046410000}"/>
    <cellStyle name="40% - Accent1 28 2 2 4" xfId="23463" xr:uid="{00000000-0005-0000-0000-000047410000}"/>
    <cellStyle name="40% - Accent1 28 2 2 5" xfId="28180" xr:uid="{00000000-0005-0000-0000-000048410000}"/>
    <cellStyle name="40% - Accent1 28 2 2 6" xfId="32893" xr:uid="{00000000-0005-0000-0000-000049410000}"/>
    <cellStyle name="40% - Accent1 28 2 3" xfId="14382" xr:uid="{00000000-0005-0000-0000-00004A410000}"/>
    <cellStyle name="40% - Accent1 28 2 3 2" xfId="20101" xr:uid="{00000000-0005-0000-0000-00004B410000}"/>
    <cellStyle name="40% - Accent1 28 2 3 3" xfId="24533" xr:uid="{00000000-0005-0000-0000-00004C410000}"/>
    <cellStyle name="40% - Accent1 28 2 3 4" xfId="29250" xr:uid="{00000000-0005-0000-0000-00004D410000}"/>
    <cellStyle name="40% - Accent1 28 2 3 5" xfId="33963" xr:uid="{00000000-0005-0000-0000-00004E410000}"/>
    <cellStyle name="40% - Accent1 28 2 4" xfId="14988" xr:uid="{00000000-0005-0000-0000-00004F410000}"/>
    <cellStyle name="40% - Accent1 28 2 5" xfId="15594" xr:uid="{00000000-0005-0000-0000-000050410000}"/>
    <cellStyle name="40% - Accent1 28 2 6" xfId="17842" xr:uid="{00000000-0005-0000-0000-000051410000}"/>
    <cellStyle name="40% - Accent1 28 2 7" xfId="22317" xr:uid="{00000000-0005-0000-0000-000052410000}"/>
    <cellStyle name="40% - Accent1 28 2 8" xfId="27034" xr:uid="{00000000-0005-0000-0000-000053410000}"/>
    <cellStyle name="40% - Accent1 28 2 9" xfId="31747" xr:uid="{00000000-0005-0000-0000-000054410000}"/>
    <cellStyle name="40% - Accent1 28 3" xfId="12856" xr:uid="{00000000-0005-0000-0000-000055410000}"/>
    <cellStyle name="40% - Accent1 28 3 2" xfId="17024" xr:uid="{00000000-0005-0000-0000-000056410000}"/>
    <cellStyle name="40% - Accent1 28 3 2 2" xfId="21486" xr:uid="{00000000-0005-0000-0000-000057410000}"/>
    <cellStyle name="40% - Accent1 28 3 2 2 2" xfId="25918" xr:uid="{00000000-0005-0000-0000-000058410000}"/>
    <cellStyle name="40% - Accent1 28 3 2 2 3" xfId="30635" xr:uid="{00000000-0005-0000-0000-000059410000}"/>
    <cellStyle name="40% - Accent1 28 3 2 2 4" xfId="35348" xr:uid="{00000000-0005-0000-0000-00005A410000}"/>
    <cellStyle name="40% - Accent1 28 3 2 3" xfId="19227" xr:uid="{00000000-0005-0000-0000-00005B410000}"/>
    <cellStyle name="40% - Accent1 28 3 2 4" xfId="23702" xr:uid="{00000000-0005-0000-0000-00005C410000}"/>
    <cellStyle name="40% - Accent1 28 3 2 5" xfId="28419" xr:uid="{00000000-0005-0000-0000-00005D410000}"/>
    <cellStyle name="40% - Accent1 28 3 2 6" xfId="33132" xr:uid="{00000000-0005-0000-0000-00005E410000}"/>
    <cellStyle name="40% - Accent1 28 3 3" xfId="15834" xr:uid="{00000000-0005-0000-0000-00005F410000}"/>
    <cellStyle name="40% - Accent1 28 3 3 2" xfId="20340" xr:uid="{00000000-0005-0000-0000-000060410000}"/>
    <cellStyle name="40% - Accent1 28 3 3 3" xfId="24772" xr:uid="{00000000-0005-0000-0000-000061410000}"/>
    <cellStyle name="40% - Accent1 28 3 3 4" xfId="29489" xr:uid="{00000000-0005-0000-0000-000062410000}"/>
    <cellStyle name="40% - Accent1 28 3 3 5" xfId="34202" xr:uid="{00000000-0005-0000-0000-000063410000}"/>
    <cellStyle name="40% - Accent1 28 3 4" xfId="18081" xr:uid="{00000000-0005-0000-0000-000064410000}"/>
    <cellStyle name="40% - Accent1 28 3 5" xfId="22556" xr:uid="{00000000-0005-0000-0000-000065410000}"/>
    <cellStyle name="40% - Accent1 28 3 6" xfId="27273" xr:uid="{00000000-0005-0000-0000-000066410000}"/>
    <cellStyle name="40% - Accent1 28 3 7" xfId="31986" xr:uid="{00000000-0005-0000-0000-000067410000}"/>
    <cellStyle name="40% - Accent1 28 4" xfId="13479" xr:uid="{00000000-0005-0000-0000-000068410000}"/>
    <cellStyle name="40% - Accent1 28 4 2" xfId="17236" xr:uid="{00000000-0005-0000-0000-000069410000}"/>
    <cellStyle name="40% - Accent1 28 4 2 2" xfId="21697" xr:uid="{00000000-0005-0000-0000-00006A410000}"/>
    <cellStyle name="40% - Accent1 28 4 2 2 2" xfId="26129" xr:uid="{00000000-0005-0000-0000-00006B410000}"/>
    <cellStyle name="40% - Accent1 28 4 2 2 3" xfId="30846" xr:uid="{00000000-0005-0000-0000-00006C410000}"/>
    <cellStyle name="40% - Accent1 28 4 2 2 4" xfId="35559" xr:uid="{00000000-0005-0000-0000-00006D410000}"/>
    <cellStyle name="40% - Accent1 28 4 2 3" xfId="19438" xr:uid="{00000000-0005-0000-0000-00006E410000}"/>
    <cellStyle name="40% - Accent1 28 4 2 4" xfId="23913" xr:uid="{00000000-0005-0000-0000-00006F410000}"/>
    <cellStyle name="40% - Accent1 28 4 2 5" xfId="28630" xr:uid="{00000000-0005-0000-0000-000070410000}"/>
    <cellStyle name="40% - Accent1 28 4 2 6" xfId="33343" xr:uid="{00000000-0005-0000-0000-000071410000}"/>
    <cellStyle name="40% - Accent1 28 4 3" xfId="16046" xr:uid="{00000000-0005-0000-0000-000072410000}"/>
    <cellStyle name="40% - Accent1 28 4 3 2" xfId="20551" xr:uid="{00000000-0005-0000-0000-000073410000}"/>
    <cellStyle name="40% - Accent1 28 4 3 3" xfId="24983" xr:uid="{00000000-0005-0000-0000-000074410000}"/>
    <cellStyle name="40% - Accent1 28 4 3 4" xfId="29700" xr:uid="{00000000-0005-0000-0000-000075410000}"/>
    <cellStyle name="40% - Accent1 28 4 3 5" xfId="34413" xr:uid="{00000000-0005-0000-0000-000076410000}"/>
    <cellStyle name="40% - Accent1 28 4 4" xfId="18292" xr:uid="{00000000-0005-0000-0000-000077410000}"/>
    <cellStyle name="40% - Accent1 28 4 5" xfId="22767" xr:uid="{00000000-0005-0000-0000-000078410000}"/>
    <cellStyle name="40% - Accent1 28 4 6" xfId="27484" xr:uid="{00000000-0005-0000-0000-000079410000}"/>
    <cellStyle name="40% - Accent1 28 4 7" xfId="32197" xr:uid="{00000000-0005-0000-0000-00007A410000}"/>
    <cellStyle name="40% - Accent1 28 5" xfId="14086" xr:uid="{00000000-0005-0000-0000-00007B410000}"/>
    <cellStyle name="40% - Accent1 28 5 2" xfId="16328" xr:uid="{00000000-0005-0000-0000-00007C410000}"/>
    <cellStyle name="40% - Accent1 28 5 2 2" xfId="20790" xr:uid="{00000000-0005-0000-0000-00007D410000}"/>
    <cellStyle name="40% - Accent1 28 5 2 3" xfId="25222" xr:uid="{00000000-0005-0000-0000-00007E410000}"/>
    <cellStyle name="40% - Accent1 28 5 2 4" xfId="29939" xr:uid="{00000000-0005-0000-0000-00007F410000}"/>
    <cellStyle name="40% - Accent1 28 5 2 5" xfId="34652" xr:uid="{00000000-0005-0000-0000-000080410000}"/>
    <cellStyle name="40% - Accent1 28 5 3" xfId="18531" xr:uid="{00000000-0005-0000-0000-000081410000}"/>
    <cellStyle name="40% - Accent1 28 5 4" xfId="23006" xr:uid="{00000000-0005-0000-0000-000082410000}"/>
    <cellStyle name="40% - Accent1 28 5 5" xfId="27723" xr:uid="{00000000-0005-0000-0000-000083410000}"/>
    <cellStyle name="40% - Accent1 28 5 6" xfId="32436" xr:uid="{00000000-0005-0000-0000-000084410000}"/>
    <cellStyle name="40% - Accent1 28 6" xfId="14692" xr:uid="{00000000-0005-0000-0000-000085410000}"/>
    <cellStyle name="40% - Accent1 28 6 2" xfId="19805" xr:uid="{00000000-0005-0000-0000-000086410000}"/>
    <cellStyle name="40% - Accent1 28 6 3" xfId="24237" xr:uid="{00000000-0005-0000-0000-000087410000}"/>
    <cellStyle name="40% - Accent1 28 6 4" xfId="28954" xr:uid="{00000000-0005-0000-0000-000088410000}"/>
    <cellStyle name="40% - Accent1 28 6 5" xfId="33667" xr:uid="{00000000-0005-0000-0000-000089410000}"/>
    <cellStyle name="40% - Accent1 28 7" xfId="15298" xr:uid="{00000000-0005-0000-0000-00008A410000}"/>
    <cellStyle name="40% - Accent1 28 7 2" xfId="26400" xr:uid="{00000000-0005-0000-0000-00008B410000}"/>
    <cellStyle name="40% - Accent1 28 7 3" xfId="31113" xr:uid="{00000000-0005-0000-0000-00008C410000}"/>
    <cellStyle name="40% - Accent1 28 7 4" xfId="35826" xr:uid="{00000000-0005-0000-0000-00008D410000}"/>
    <cellStyle name="40% - Accent1 28 8" xfId="17546" xr:uid="{00000000-0005-0000-0000-00008E410000}"/>
    <cellStyle name="40% - Accent1 28 8 2" xfId="36093" xr:uid="{00000000-0005-0000-0000-00008F410000}"/>
    <cellStyle name="40% - Accent1 28 9" xfId="22021" xr:uid="{00000000-0005-0000-0000-000090410000}"/>
    <cellStyle name="40% - Accent1 28 9 2" xfId="36388" xr:uid="{00000000-0005-0000-0000-000091410000}"/>
    <cellStyle name="40% - Accent1 29" xfId="12888" xr:uid="{00000000-0005-0000-0000-000092410000}"/>
    <cellStyle name="40% - Accent1 29 2" xfId="16060" xr:uid="{00000000-0005-0000-0000-000093410000}"/>
    <cellStyle name="40% - Accent1 29 2 2" xfId="17250" xr:uid="{00000000-0005-0000-0000-000094410000}"/>
    <cellStyle name="40% - Accent1 29 2 2 2" xfId="21711" xr:uid="{00000000-0005-0000-0000-000095410000}"/>
    <cellStyle name="40% - Accent1 29 2 2 2 2" xfId="26143" xr:uid="{00000000-0005-0000-0000-000096410000}"/>
    <cellStyle name="40% - Accent1 29 2 2 2 3" xfId="30860" xr:uid="{00000000-0005-0000-0000-000097410000}"/>
    <cellStyle name="40% - Accent1 29 2 2 2 4" xfId="35573" xr:uid="{00000000-0005-0000-0000-000098410000}"/>
    <cellStyle name="40% - Accent1 29 2 2 3" xfId="19452" xr:uid="{00000000-0005-0000-0000-000099410000}"/>
    <cellStyle name="40% - Accent1 29 2 2 4" xfId="23927" xr:uid="{00000000-0005-0000-0000-00009A410000}"/>
    <cellStyle name="40% - Accent1 29 2 2 5" xfId="28644" xr:uid="{00000000-0005-0000-0000-00009B410000}"/>
    <cellStyle name="40% - Accent1 29 2 2 6" xfId="33357" xr:uid="{00000000-0005-0000-0000-00009C410000}"/>
    <cellStyle name="40% - Accent1 29 2 3" xfId="20565" xr:uid="{00000000-0005-0000-0000-00009D410000}"/>
    <cellStyle name="40% - Accent1 29 2 3 2" xfId="24997" xr:uid="{00000000-0005-0000-0000-00009E410000}"/>
    <cellStyle name="40% - Accent1 29 2 3 3" xfId="29714" xr:uid="{00000000-0005-0000-0000-00009F410000}"/>
    <cellStyle name="40% - Accent1 29 2 3 4" xfId="34427" xr:uid="{00000000-0005-0000-0000-0000A0410000}"/>
    <cellStyle name="40% - Accent1 29 2 4" xfId="18306" xr:uid="{00000000-0005-0000-0000-0000A1410000}"/>
    <cellStyle name="40% - Accent1 29 2 5" xfId="22781" xr:uid="{00000000-0005-0000-0000-0000A2410000}"/>
    <cellStyle name="40% - Accent1 29 2 6" xfId="27498" xr:uid="{00000000-0005-0000-0000-0000A3410000}"/>
    <cellStyle name="40% - Accent1 29 2 7" xfId="32211" xr:uid="{00000000-0005-0000-0000-0000A4410000}"/>
    <cellStyle name="40% - Accent1 29 3" xfId="16342" xr:uid="{00000000-0005-0000-0000-0000A5410000}"/>
    <cellStyle name="40% - Accent1 29 3 2" xfId="20804" xr:uid="{00000000-0005-0000-0000-0000A6410000}"/>
    <cellStyle name="40% - Accent1 29 3 2 2" xfId="25236" xr:uid="{00000000-0005-0000-0000-0000A7410000}"/>
    <cellStyle name="40% - Accent1 29 3 2 3" xfId="29953" xr:uid="{00000000-0005-0000-0000-0000A8410000}"/>
    <cellStyle name="40% - Accent1 29 3 2 4" xfId="34666" xr:uid="{00000000-0005-0000-0000-0000A9410000}"/>
    <cellStyle name="40% - Accent1 29 3 3" xfId="18545" xr:uid="{00000000-0005-0000-0000-0000AA410000}"/>
    <cellStyle name="40% - Accent1 29 3 4" xfId="23020" xr:uid="{00000000-0005-0000-0000-0000AB410000}"/>
    <cellStyle name="40% - Accent1 29 3 5" xfId="27737" xr:uid="{00000000-0005-0000-0000-0000AC410000}"/>
    <cellStyle name="40% - Accent1 29 3 6" xfId="32450" xr:uid="{00000000-0005-0000-0000-0000AD410000}"/>
    <cellStyle name="40% - Accent1 29 4" xfId="26414" xr:uid="{00000000-0005-0000-0000-0000AE410000}"/>
    <cellStyle name="40% - Accent1 29 4 2" xfId="31127" xr:uid="{00000000-0005-0000-0000-0000AF410000}"/>
    <cellStyle name="40% - Accent1 29 4 3" xfId="35840" xr:uid="{00000000-0005-0000-0000-0000B0410000}"/>
    <cellStyle name="40% - Accent1 29 5" xfId="36107" xr:uid="{00000000-0005-0000-0000-0000B1410000}"/>
    <cellStyle name="40% - Accent1 29 6" xfId="36402" xr:uid="{00000000-0005-0000-0000-0000B2410000}"/>
    <cellStyle name="40% - Accent1 3" xfId="94" xr:uid="{00000000-0005-0000-0000-0000B3410000}"/>
    <cellStyle name="40% - Accent1 3 10" xfId="925" xr:uid="{00000000-0005-0000-0000-0000B4410000}"/>
    <cellStyle name="40% - Accent1 3 10 2" xfId="36205" xr:uid="{00000000-0005-0000-0000-0000B5410000}"/>
    <cellStyle name="40% - Accent1 3 11" xfId="997" xr:uid="{00000000-0005-0000-0000-0000B6410000}"/>
    <cellStyle name="40% - Accent1 3 12" xfId="1069" xr:uid="{00000000-0005-0000-0000-0000B7410000}"/>
    <cellStyle name="40% - Accent1 3 13" xfId="1141" xr:uid="{00000000-0005-0000-0000-0000B8410000}"/>
    <cellStyle name="40% - Accent1 3 14" xfId="1213" xr:uid="{00000000-0005-0000-0000-0000B9410000}"/>
    <cellStyle name="40% - Accent1 3 15" xfId="1285" xr:uid="{00000000-0005-0000-0000-0000BA410000}"/>
    <cellStyle name="40% - Accent1 3 16" xfId="1357" xr:uid="{00000000-0005-0000-0000-0000BB410000}"/>
    <cellStyle name="40% - Accent1 3 17" xfId="1432" xr:uid="{00000000-0005-0000-0000-0000BC410000}"/>
    <cellStyle name="40% - Accent1 3 18" xfId="1506" xr:uid="{00000000-0005-0000-0000-0000BD410000}"/>
    <cellStyle name="40% - Accent1 3 19" xfId="1581" xr:uid="{00000000-0005-0000-0000-0000BE410000}"/>
    <cellStyle name="40% - Accent1 3 2" xfId="122" xr:uid="{00000000-0005-0000-0000-0000BF410000}"/>
    <cellStyle name="40% - Accent1 3 2 2" xfId="8871" xr:uid="{00000000-0005-0000-0000-0000C0410000}"/>
    <cellStyle name="40% - Accent1 3 20" xfId="1655" xr:uid="{00000000-0005-0000-0000-0000C1410000}"/>
    <cellStyle name="40% - Accent1 3 21" xfId="1729" xr:uid="{00000000-0005-0000-0000-0000C2410000}"/>
    <cellStyle name="40% - Accent1 3 22" xfId="1803" xr:uid="{00000000-0005-0000-0000-0000C3410000}"/>
    <cellStyle name="40% - Accent1 3 23" xfId="1878" xr:uid="{00000000-0005-0000-0000-0000C4410000}"/>
    <cellStyle name="40% - Accent1 3 24" xfId="1952" xr:uid="{00000000-0005-0000-0000-0000C5410000}"/>
    <cellStyle name="40% - Accent1 3 25" xfId="2026" xr:uid="{00000000-0005-0000-0000-0000C6410000}"/>
    <cellStyle name="40% - Accent1 3 26" xfId="2100" xr:uid="{00000000-0005-0000-0000-0000C7410000}"/>
    <cellStyle name="40% - Accent1 3 27" xfId="2174" xr:uid="{00000000-0005-0000-0000-0000C8410000}"/>
    <cellStyle name="40% - Accent1 3 28" xfId="2248" xr:uid="{00000000-0005-0000-0000-0000C9410000}"/>
    <cellStyle name="40% - Accent1 3 29" xfId="2322" xr:uid="{00000000-0005-0000-0000-0000CA410000}"/>
    <cellStyle name="40% - Accent1 3 3" xfId="150" xr:uid="{00000000-0005-0000-0000-0000CB410000}"/>
    <cellStyle name="40% - Accent1 3 3 2" xfId="10166" xr:uid="{00000000-0005-0000-0000-0000CC410000}"/>
    <cellStyle name="40% - Accent1 3 30" xfId="2396" xr:uid="{00000000-0005-0000-0000-0000CD410000}"/>
    <cellStyle name="40% - Accent1 3 31" xfId="2470" xr:uid="{00000000-0005-0000-0000-0000CE410000}"/>
    <cellStyle name="40% - Accent1 3 32" xfId="2544" xr:uid="{00000000-0005-0000-0000-0000CF410000}"/>
    <cellStyle name="40% - Accent1 3 33" xfId="2632" xr:uid="{00000000-0005-0000-0000-0000D0410000}"/>
    <cellStyle name="40% - Accent1 3 34" xfId="2720" xr:uid="{00000000-0005-0000-0000-0000D1410000}"/>
    <cellStyle name="40% - Accent1 3 35" xfId="2808" xr:uid="{00000000-0005-0000-0000-0000D2410000}"/>
    <cellStyle name="40% - Accent1 3 36" xfId="2896" xr:uid="{00000000-0005-0000-0000-0000D3410000}"/>
    <cellStyle name="40% - Accent1 3 37" xfId="2984" xr:uid="{00000000-0005-0000-0000-0000D4410000}"/>
    <cellStyle name="40% - Accent1 3 38" xfId="3072" xr:uid="{00000000-0005-0000-0000-0000D5410000}"/>
    <cellStyle name="40% - Accent1 3 39" xfId="3160" xr:uid="{00000000-0005-0000-0000-0000D6410000}"/>
    <cellStyle name="40% - Accent1 3 4" xfId="192" xr:uid="{00000000-0005-0000-0000-0000D7410000}"/>
    <cellStyle name="40% - Accent1 3 4 10" xfId="12391" xr:uid="{00000000-0005-0000-0000-0000D8410000}"/>
    <cellStyle name="40% - Accent1 3 4 11" xfId="12673" xr:uid="{00000000-0005-0000-0000-0000D9410000}"/>
    <cellStyle name="40% - Accent1 3 4 12" xfId="13296" xr:uid="{00000000-0005-0000-0000-0000DA410000}"/>
    <cellStyle name="40% - Accent1 3 4 13" xfId="13903" xr:uid="{00000000-0005-0000-0000-0000DB410000}"/>
    <cellStyle name="40% - Accent1 3 4 14" xfId="14509" xr:uid="{00000000-0005-0000-0000-0000DC410000}"/>
    <cellStyle name="40% - Accent1 3 4 15" xfId="15115" xr:uid="{00000000-0005-0000-0000-0000DD410000}"/>
    <cellStyle name="40% - Accent1 3 4 16" xfId="17363" xr:uid="{00000000-0005-0000-0000-0000DE410000}"/>
    <cellStyle name="40% - Accent1 3 4 17" xfId="21838" xr:uid="{00000000-0005-0000-0000-0000DF410000}"/>
    <cellStyle name="40% - Accent1 3 4 18" xfId="26555" xr:uid="{00000000-0005-0000-0000-0000E0410000}"/>
    <cellStyle name="40% - Accent1 3 4 19" xfId="31268" xr:uid="{00000000-0005-0000-0000-0000E1410000}"/>
    <cellStyle name="40% - Accent1 3 4 2" xfId="10058" xr:uid="{00000000-0005-0000-0000-0000E2410000}"/>
    <cellStyle name="40% - Accent1 3 4 2 10" xfId="31564" xr:uid="{00000000-0005-0000-0000-0000E3410000}"/>
    <cellStyle name="40% - Accent1 3 4 2 2" xfId="13011" xr:uid="{00000000-0005-0000-0000-0000E4410000}"/>
    <cellStyle name="40% - Accent1 3 4 2 2 2" xfId="16602" xr:uid="{00000000-0005-0000-0000-0000E5410000}"/>
    <cellStyle name="40% - Accent1 3 4 2 2 2 2" xfId="21064" xr:uid="{00000000-0005-0000-0000-0000E6410000}"/>
    <cellStyle name="40% - Accent1 3 4 2 2 2 3" xfId="25496" xr:uid="{00000000-0005-0000-0000-0000E7410000}"/>
    <cellStyle name="40% - Accent1 3 4 2 2 2 4" xfId="30213" xr:uid="{00000000-0005-0000-0000-0000E8410000}"/>
    <cellStyle name="40% - Accent1 3 4 2 2 2 5" xfId="34926" xr:uid="{00000000-0005-0000-0000-0000E9410000}"/>
    <cellStyle name="40% - Accent1 3 4 2 2 3" xfId="18805" xr:uid="{00000000-0005-0000-0000-0000EA410000}"/>
    <cellStyle name="40% - Accent1 3 4 2 2 4" xfId="23280" xr:uid="{00000000-0005-0000-0000-0000EB410000}"/>
    <cellStyle name="40% - Accent1 3 4 2 2 5" xfId="27997" xr:uid="{00000000-0005-0000-0000-0000EC410000}"/>
    <cellStyle name="40% - Accent1 3 4 2 2 6" xfId="32710" xr:uid="{00000000-0005-0000-0000-0000ED410000}"/>
    <cellStyle name="40% - Accent1 3 4 2 3" xfId="13593" xr:uid="{00000000-0005-0000-0000-0000EE410000}"/>
    <cellStyle name="40% - Accent1 3 4 2 3 2" xfId="19918" xr:uid="{00000000-0005-0000-0000-0000EF410000}"/>
    <cellStyle name="40% - Accent1 3 4 2 3 3" xfId="24350" xr:uid="{00000000-0005-0000-0000-0000F0410000}"/>
    <cellStyle name="40% - Accent1 3 4 2 3 4" xfId="29067" xr:uid="{00000000-0005-0000-0000-0000F1410000}"/>
    <cellStyle name="40% - Accent1 3 4 2 3 5" xfId="33780" xr:uid="{00000000-0005-0000-0000-0000F2410000}"/>
    <cellStyle name="40% - Accent1 3 4 2 4" xfId="14199" xr:uid="{00000000-0005-0000-0000-0000F3410000}"/>
    <cellStyle name="40% - Accent1 3 4 2 5" xfId="14805" xr:uid="{00000000-0005-0000-0000-0000F4410000}"/>
    <cellStyle name="40% - Accent1 3 4 2 6" xfId="15411" xr:uid="{00000000-0005-0000-0000-0000F5410000}"/>
    <cellStyle name="40% - Accent1 3 4 2 7" xfId="17659" xr:uid="{00000000-0005-0000-0000-0000F6410000}"/>
    <cellStyle name="40% - Accent1 3 4 2 8" xfId="22134" xr:uid="{00000000-0005-0000-0000-0000F7410000}"/>
    <cellStyle name="40% - Accent1 3 4 2 9" xfId="26851" xr:uid="{00000000-0005-0000-0000-0000F8410000}"/>
    <cellStyle name="40% - Accent1 3 4 3" xfId="10562" xr:uid="{00000000-0005-0000-0000-0000F9410000}"/>
    <cellStyle name="40% - Accent1 3 4 3 2" xfId="16384" xr:uid="{00000000-0005-0000-0000-0000FA410000}"/>
    <cellStyle name="40% - Accent1 3 4 3 2 2" xfId="20846" xr:uid="{00000000-0005-0000-0000-0000FB410000}"/>
    <cellStyle name="40% - Accent1 3 4 3 2 3" xfId="25278" xr:uid="{00000000-0005-0000-0000-0000FC410000}"/>
    <cellStyle name="40% - Accent1 3 4 3 2 4" xfId="29995" xr:uid="{00000000-0005-0000-0000-0000FD410000}"/>
    <cellStyle name="40% - Accent1 3 4 3 2 5" xfId="34708" xr:uid="{00000000-0005-0000-0000-0000FE410000}"/>
    <cellStyle name="40% - Accent1 3 4 3 3" xfId="18587" xr:uid="{00000000-0005-0000-0000-0000FF410000}"/>
    <cellStyle name="40% - Accent1 3 4 3 4" xfId="23062" xr:uid="{00000000-0005-0000-0000-000000420000}"/>
    <cellStyle name="40% - Accent1 3 4 3 5" xfId="27779" xr:uid="{00000000-0005-0000-0000-000001420000}"/>
    <cellStyle name="40% - Accent1 3 4 3 6" xfId="32492" xr:uid="{00000000-0005-0000-0000-000002420000}"/>
    <cellStyle name="40% - Accent1 3 4 4" xfId="10820" xr:uid="{00000000-0005-0000-0000-000003420000}"/>
    <cellStyle name="40% - Accent1 3 4 4 2" xfId="19622" xr:uid="{00000000-0005-0000-0000-000004420000}"/>
    <cellStyle name="40% - Accent1 3 4 4 3" xfId="24054" xr:uid="{00000000-0005-0000-0000-000005420000}"/>
    <cellStyle name="40% - Accent1 3 4 4 4" xfId="28771" xr:uid="{00000000-0005-0000-0000-000006420000}"/>
    <cellStyle name="40% - Accent1 3 4 4 5" xfId="33484" xr:uid="{00000000-0005-0000-0000-000007420000}"/>
    <cellStyle name="40% - Accent1 3 4 5" xfId="11074" xr:uid="{00000000-0005-0000-0000-000008420000}"/>
    <cellStyle name="40% - Accent1 3 4 6" xfId="11328" xr:uid="{00000000-0005-0000-0000-000009420000}"/>
    <cellStyle name="40% - Accent1 3 4 7" xfId="11588" xr:uid="{00000000-0005-0000-0000-00000A420000}"/>
    <cellStyle name="40% - Accent1 3 4 8" xfId="11849" xr:uid="{00000000-0005-0000-0000-00000B420000}"/>
    <cellStyle name="40% - Accent1 3 4 9" xfId="12120" xr:uid="{00000000-0005-0000-0000-00000C420000}"/>
    <cellStyle name="40% - Accent1 3 40" xfId="3248" xr:uid="{00000000-0005-0000-0000-00000D420000}"/>
    <cellStyle name="40% - Accent1 3 41" xfId="3336" xr:uid="{00000000-0005-0000-0000-00000E420000}"/>
    <cellStyle name="40% - Accent1 3 42" xfId="3424" xr:uid="{00000000-0005-0000-0000-00000F420000}"/>
    <cellStyle name="40% - Accent1 3 43" xfId="3512" xr:uid="{00000000-0005-0000-0000-000010420000}"/>
    <cellStyle name="40% - Accent1 3 44" xfId="3615" xr:uid="{00000000-0005-0000-0000-000011420000}"/>
    <cellStyle name="40% - Accent1 3 45" xfId="3734" xr:uid="{00000000-0005-0000-0000-000012420000}"/>
    <cellStyle name="40% - Accent1 3 46" xfId="3850" xr:uid="{00000000-0005-0000-0000-000013420000}"/>
    <cellStyle name="40% - Accent1 3 47" xfId="3966" xr:uid="{00000000-0005-0000-0000-000014420000}"/>
    <cellStyle name="40% - Accent1 3 48" xfId="4082" xr:uid="{00000000-0005-0000-0000-000015420000}"/>
    <cellStyle name="40% - Accent1 3 49" xfId="4198" xr:uid="{00000000-0005-0000-0000-000016420000}"/>
    <cellStyle name="40% - Accent1 3 5" xfId="565" xr:uid="{00000000-0005-0000-0000-000017420000}"/>
    <cellStyle name="40% - Accent1 3 5 2" xfId="16841" xr:uid="{00000000-0005-0000-0000-000018420000}"/>
    <cellStyle name="40% - Accent1 3 5 2 2" xfId="21303" xr:uid="{00000000-0005-0000-0000-000019420000}"/>
    <cellStyle name="40% - Accent1 3 5 2 2 2" xfId="25735" xr:uid="{00000000-0005-0000-0000-00001A420000}"/>
    <cellStyle name="40% - Accent1 3 5 2 2 3" xfId="30452" xr:uid="{00000000-0005-0000-0000-00001B420000}"/>
    <cellStyle name="40% - Accent1 3 5 2 2 4" xfId="35165" xr:uid="{00000000-0005-0000-0000-00001C420000}"/>
    <cellStyle name="40% - Accent1 3 5 2 3" xfId="19044" xr:uid="{00000000-0005-0000-0000-00001D420000}"/>
    <cellStyle name="40% - Accent1 3 5 2 4" xfId="23519" xr:uid="{00000000-0005-0000-0000-00001E420000}"/>
    <cellStyle name="40% - Accent1 3 5 2 5" xfId="28236" xr:uid="{00000000-0005-0000-0000-00001F420000}"/>
    <cellStyle name="40% - Accent1 3 5 2 6" xfId="32949" xr:uid="{00000000-0005-0000-0000-000020420000}"/>
    <cellStyle name="40% - Accent1 3 5 3" xfId="15650" xr:uid="{00000000-0005-0000-0000-000021420000}"/>
    <cellStyle name="40% - Accent1 3 5 3 2" xfId="20157" xr:uid="{00000000-0005-0000-0000-000022420000}"/>
    <cellStyle name="40% - Accent1 3 5 3 3" xfId="24589" xr:uid="{00000000-0005-0000-0000-000023420000}"/>
    <cellStyle name="40% - Accent1 3 5 3 4" xfId="29306" xr:uid="{00000000-0005-0000-0000-000024420000}"/>
    <cellStyle name="40% - Accent1 3 5 3 5" xfId="34019" xr:uid="{00000000-0005-0000-0000-000025420000}"/>
    <cellStyle name="40% - Accent1 3 5 4" xfId="17898" xr:uid="{00000000-0005-0000-0000-000026420000}"/>
    <cellStyle name="40% - Accent1 3 5 5" xfId="22373" xr:uid="{00000000-0005-0000-0000-000027420000}"/>
    <cellStyle name="40% - Accent1 3 5 6" xfId="27090" xr:uid="{00000000-0005-0000-0000-000028420000}"/>
    <cellStyle name="40% - Accent1 3 5 7" xfId="31803" xr:uid="{00000000-0005-0000-0000-000029420000}"/>
    <cellStyle name="40% - Accent1 3 50" xfId="4314" xr:uid="{00000000-0005-0000-0000-00002A420000}"/>
    <cellStyle name="40% - Accent1 3 51" xfId="4430" xr:uid="{00000000-0005-0000-0000-00002B420000}"/>
    <cellStyle name="40% - Accent1 3 52" xfId="4546" xr:uid="{00000000-0005-0000-0000-00002C420000}"/>
    <cellStyle name="40% - Accent1 3 53" xfId="4676" xr:uid="{00000000-0005-0000-0000-00002D420000}"/>
    <cellStyle name="40% - Accent1 3 54" xfId="4806" xr:uid="{00000000-0005-0000-0000-00002E420000}"/>
    <cellStyle name="40% - Accent1 3 55" xfId="4936" xr:uid="{00000000-0005-0000-0000-00002F420000}"/>
    <cellStyle name="40% - Accent1 3 56" xfId="5066" xr:uid="{00000000-0005-0000-0000-000030420000}"/>
    <cellStyle name="40% - Accent1 3 57" xfId="5196" xr:uid="{00000000-0005-0000-0000-000031420000}"/>
    <cellStyle name="40% - Accent1 3 58" xfId="5326" xr:uid="{00000000-0005-0000-0000-000032420000}"/>
    <cellStyle name="40% - Accent1 3 59" xfId="5456" xr:uid="{00000000-0005-0000-0000-000033420000}"/>
    <cellStyle name="40% - Accent1 3 6" xfId="637" xr:uid="{00000000-0005-0000-0000-000034420000}"/>
    <cellStyle name="40% - Accent1 3 6 2" xfId="17052" xr:uid="{00000000-0005-0000-0000-000035420000}"/>
    <cellStyle name="40% - Accent1 3 6 2 2" xfId="21514" xr:uid="{00000000-0005-0000-0000-000036420000}"/>
    <cellStyle name="40% - Accent1 3 6 2 2 2" xfId="25946" xr:uid="{00000000-0005-0000-0000-000037420000}"/>
    <cellStyle name="40% - Accent1 3 6 2 2 3" xfId="30663" xr:uid="{00000000-0005-0000-0000-000038420000}"/>
    <cellStyle name="40% - Accent1 3 6 2 2 4" xfId="35376" xr:uid="{00000000-0005-0000-0000-000039420000}"/>
    <cellStyle name="40% - Accent1 3 6 2 3" xfId="19255" xr:uid="{00000000-0005-0000-0000-00003A420000}"/>
    <cellStyle name="40% - Accent1 3 6 2 4" xfId="23730" xr:uid="{00000000-0005-0000-0000-00003B420000}"/>
    <cellStyle name="40% - Accent1 3 6 2 5" xfId="28447" xr:uid="{00000000-0005-0000-0000-00003C420000}"/>
    <cellStyle name="40% - Accent1 3 6 2 6" xfId="33160" xr:uid="{00000000-0005-0000-0000-00003D420000}"/>
    <cellStyle name="40% - Accent1 3 6 3" xfId="15862" xr:uid="{00000000-0005-0000-0000-00003E420000}"/>
    <cellStyle name="40% - Accent1 3 6 3 2" xfId="20368" xr:uid="{00000000-0005-0000-0000-00003F420000}"/>
    <cellStyle name="40% - Accent1 3 6 3 3" xfId="24800" xr:uid="{00000000-0005-0000-0000-000040420000}"/>
    <cellStyle name="40% - Accent1 3 6 3 4" xfId="29517" xr:uid="{00000000-0005-0000-0000-000041420000}"/>
    <cellStyle name="40% - Accent1 3 6 3 5" xfId="34230" xr:uid="{00000000-0005-0000-0000-000042420000}"/>
    <cellStyle name="40% - Accent1 3 6 4" xfId="18109" xr:uid="{00000000-0005-0000-0000-000043420000}"/>
    <cellStyle name="40% - Accent1 3 6 5" xfId="22584" xr:uid="{00000000-0005-0000-0000-000044420000}"/>
    <cellStyle name="40% - Accent1 3 6 6" xfId="27301" xr:uid="{00000000-0005-0000-0000-000045420000}"/>
    <cellStyle name="40% - Accent1 3 6 7" xfId="32014" xr:uid="{00000000-0005-0000-0000-000046420000}"/>
    <cellStyle name="40% - Accent1 3 60" xfId="5586" xr:uid="{00000000-0005-0000-0000-000047420000}"/>
    <cellStyle name="40% - Accent1 3 61" xfId="5716" xr:uid="{00000000-0005-0000-0000-000048420000}"/>
    <cellStyle name="40% - Accent1 3 62" xfId="5846" xr:uid="{00000000-0005-0000-0000-000049420000}"/>
    <cellStyle name="40% - Accent1 3 63" xfId="5976" xr:uid="{00000000-0005-0000-0000-00004A420000}"/>
    <cellStyle name="40% - Accent1 3 64" xfId="6106" xr:uid="{00000000-0005-0000-0000-00004B420000}"/>
    <cellStyle name="40% - Accent1 3 65" xfId="6236" xr:uid="{00000000-0005-0000-0000-00004C420000}"/>
    <cellStyle name="40% - Accent1 3 66" xfId="6366" xr:uid="{00000000-0005-0000-0000-00004D420000}"/>
    <cellStyle name="40% - Accent1 3 67" xfId="6497" xr:uid="{00000000-0005-0000-0000-00004E420000}"/>
    <cellStyle name="40% - Accent1 3 68" xfId="6627" xr:uid="{00000000-0005-0000-0000-00004F420000}"/>
    <cellStyle name="40% - Accent1 3 69" xfId="6757" xr:uid="{00000000-0005-0000-0000-000050420000}"/>
    <cellStyle name="40% - Accent1 3 7" xfId="709" xr:uid="{00000000-0005-0000-0000-000051420000}"/>
    <cellStyle name="40% - Accent1 3 7 2" xfId="16104" xr:uid="{00000000-0005-0000-0000-000052420000}"/>
    <cellStyle name="40% - Accent1 3 7 2 2" xfId="20607" xr:uid="{00000000-0005-0000-0000-000053420000}"/>
    <cellStyle name="40% - Accent1 3 7 2 3" xfId="25039" xr:uid="{00000000-0005-0000-0000-000054420000}"/>
    <cellStyle name="40% - Accent1 3 7 2 4" xfId="29756" xr:uid="{00000000-0005-0000-0000-000055420000}"/>
    <cellStyle name="40% - Accent1 3 7 2 5" xfId="34469" xr:uid="{00000000-0005-0000-0000-000056420000}"/>
    <cellStyle name="40% - Accent1 3 7 3" xfId="18348" xr:uid="{00000000-0005-0000-0000-000057420000}"/>
    <cellStyle name="40% - Accent1 3 7 4" xfId="22823" xr:uid="{00000000-0005-0000-0000-000058420000}"/>
    <cellStyle name="40% - Accent1 3 7 5" xfId="27540" xr:uid="{00000000-0005-0000-0000-000059420000}"/>
    <cellStyle name="40% - Accent1 3 7 6" xfId="32253" xr:uid="{00000000-0005-0000-0000-00005A420000}"/>
    <cellStyle name="40% - Accent1 3 70" xfId="6887" xr:uid="{00000000-0005-0000-0000-00005B420000}"/>
    <cellStyle name="40% - Accent1 3 71" xfId="7017" xr:uid="{00000000-0005-0000-0000-00005C420000}"/>
    <cellStyle name="40% - Accent1 3 72" xfId="7161" xr:uid="{00000000-0005-0000-0000-00005D420000}"/>
    <cellStyle name="40% - Accent1 3 73" xfId="7306" xr:uid="{00000000-0005-0000-0000-00005E420000}"/>
    <cellStyle name="40% - Accent1 3 74" xfId="7450" xr:uid="{00000000-0005-0000-0000-00005F420000}"/>
    <cellStyle name="40% - Accent1 3 75" xfId="7622" xr:uid="{00000000-0005-0000-0000-000060420000}"/>
    <cellStyle name="40% - Accent1 3 76" xfId="7794" xr:uid="{00000000-0005-0000-0000-000061420000}"/>
    <cellStyle name="40% - Accent1 3 77" xfId="7966" xr:uid="{00000000-0005-0000-0000-000062420000}"/>
    <cellStyle name="40% - Accent1 3 78" xfId="8138" xr:uid="{00000000-0005-0000-0000-000063420000}"/>
    <cellStyle name="40% - Accent1 3 79" xfId="8310" xr:uid="{00000000-0005-0000-0000-000064420000}"/>
    <cellStyle name="40% - Accent1 3 8" xfId="781" xr:uid="{00000000-0005-0000-0000-000065420000}"/>
    <cellStyle name="40% - Accent1 3 8 2" xfId="26216" xr:uid="{00000000-0005-0000-0000-000066420000}"/>
    <cellStyle name="40% - Accent1 3 8 3" xfId="30930" xr:uid="{00000000-0005-0000-0000-000067420000}"/>
    <cellStyle name="40% - Accent1 3 8 4" xfId="35643" xr:uid="{00000000-0005-0000-0000-000068420000}"/>
    <cellStyle name="40% - Accent1 3 80" xfId="8552" xr:uid="{00000000-0005-0000-0000-000069420000}"/>
    <cellStyle name="40% - Accent1 3 9" xfId="853" xr:uid="{00000000-0005-0000-0000-00006A420000}"/>
    <cellStyle name="40% - Accent1 3 9 2" xfId="35910" xr:uid="{00000000-0005-0000-0000-00006B420000}"/>
    <cellStyle name="40% - Accent1 30" xfId="12870" xr:uid="{00000000-0005-0000-0000-00006C420000}"/>
    <cellStyle name="40% - Accent1 30 2" xfId="13493" xr:uid="{00000000-0005-0000-0000-00006D420000}"/>
    <cellStyle name="40% - Accent1 30 2 2" xfId="16356" xr:uid="{00000000-0005-0000-0000-00006E420000}"/>
    <cellStyle name="40% - Accent1 30 2 2 2" xfId="20818" xr:uid="{00000000-0005-0000-0000-00006F420000}"/>
    <cellStyle name="40% - Accent1 30 2 2 3" xfId="25250" xr:uid="{00000000-0005-0000-0000-000070420000}"/>
    <cellStyle name="40% - Accent1 30 2 2 4" xfId="29967" xr:uid="{00000000-0005-0000-0000-000071420000}"/>
    <cellStyle name="40% - Accent1 30 2 2 5" xfId="34680" xr:uid="{00000000-0005-0000-0000-000072420000}"/>
    <cellStyle name="40% - Accent1 30 2 3" xfId="18559" xr:uid="{00000000-0005-0000-0000-000073420000}"/>
    <cellStyle name="40% - Accent1 30 2 4" xfId="23034" xr:uid="{00000000-0005-0000-0000-000074420000}"/>
    <cellStyle name="40% - Accent1 30 2 5" xfId="27751" xr:uid="{00000000-0005-0000-0000-000075420000}"/>
    <cellStyle name="40% - Accent1 30 2 6" xfId="32464" xr:uid="{00000000-0005-0000-0000-000076420000}"/>
    <cellStyle name="40% - Accent1 30 3" xfId="14100" xr:uid="{00000000-0005-0000-0000-000077420000}"/>
    <cellStyle name="40% - Accent1 30 3 2" xfId="19819" xr:uid="{00000000-0005-0000-0000-000078420000}"/>
    <cellStyle name="40% - Accent1 30 3 3" xfId="24251" xr:uid="{00000000-0005-0000-0000-000079420000}"/>
    <cellStyle name="40% - Accent1 30 3 4" xfId="28968" xr:uid="{00000000-0005-0000-0000-00007A420000}"/>
    <cellStyle name="40% - Accent1 30 3 5" xfId="33681" xr:uid="{00000000-0005-0000-0000-00007B420000}"/>
    <cellStyle name="40% - Accent1 30 4" xfId="14706" xr:uid="{00000000-0005-0000-0000-00007C420000}"/>
    <cellStyle name="40% - Accent1 30 4 2" xfId="26428" xr:uid="{00000000-0005-0000-0000-00007D420000}"/>
    <cellStyle name="40% - Accent1 30 4 3" xfId="31141" xr:uid="{00000000-0005-0000-0000-00007E420000}"/>
    <cellStyle name="40% - Accent1 30 4 4" xfId="35854" xr:uid="{00000000-0005-0000-0000-00007F420000}"/>
    <cellStyle name="40% - Accent1 30 5" xfId="15312" xr:uid="{00000000-0005-0000-0000-000080420000}"/>
    <cellStyle name="40% - Accent1 30 5 2" xfId="36121" xr:uid="{00000000-0005-0000-0000-000081420000}"/>
    <cellStyle name="40% - Accent1 30 6" xfId="17560" xr:uid="{00000000-0005-0000-0000-000082420000}"/>
    <cellStyle name="40% - Accent1 30 6 2" xfId="36416" xr:uid="{00000000-0005-0000-0000-000083420000}"/>
    <cellStyle name="40% - Accent1 30 7" xfId="22035" xr:uid="{00000000-0005-0000-0000-000084420000}"/>
    <cellStyle name="40% - Accent1 30 8" xfId="26752" xr:uid="{00000000-0005-0000-0000-000085420000}"/>
    <cellStyle name="40% - Accent1 30 9" xfId="31465" xr:uid="{00000000-0005-0000-0000-000086420000}"/>
    <cellStyle name="40% - Accent1 31" xfId="13790" xr:uid="{00000000-0005-0000-0000-000087420000}"/>
    <cellStyle name="40% - Accent1 31 2" xfId="14396" xr:uid="{00000000-0005-0000-0000-000088420000}"/>
    <cellStyle name="40% - Accent1 31 2 2" xfId="16799" xr:uid="{00000000-0005-0000-0000-000089420000}"/>
    <cellStyle name="40% - Accent1 31 2 2 2" xfId="21261" xr:uid="{00000000-0005-0000-0000-00008A420000}"/>
    <cellStyle name="40% - Accent1 31 2 2 3" xfId="25693" xr:uid="{00000000-0005-0000-0000-00008B420000}"/>
    <cellStyle name="40% - Accent1 31 2 2 4" xfId="30410" xr:uid="{00000000-0005-0000-0000-00008C420000}"/>
    <cellStyle name="40% - Accent1 31 2 2 5" xfId="35123" xr:uid="{00000000-0005-0000-0000-00008D420000}"/>
    <cellStyle name="40% - Accent1 31 2 3" xfId="19002" xr:uid="{00000000-0005-0000-0000-00008E420000}"/>
    <cellStyle name="40% - Accent1 31 2 4" xfId="23477" xr:uid="{00000000-0005-0000-0000-00008F420000}"/>
    <cellStyle name="40% - Accent1 31 2 5" xfId="28194" xr:uid="{00000000-0005-0000-0000-000090420000}"/>
    <cellStyle name="40% - Accent1 31 2 6" xfId="32907" xr:uid="{00000000-0005-0000-0000-000091420000}"/>
    <cellStyle name="40% - Accent1 31 3" xfId="15002" xr:uid="{00000000-0005-0000-0000-000092420000}"/>
    <cellStyle name="40% - Accent1 31 3 2" xfId="20115" xr:uid="{00000000-0005-0000-0000-000093420000}"/>
    <cellStyle name="40% - Accent1 31 3 3" xfId="24547" xr:uid="{00000000-0005-0000-0000-000094420000}"/>
    <cellStyle name="40% - Accent1 31 3 4" xfId="29264" xr:uid="{00000000-0005-0000-0000-000095420000}"/>
    <cellStyle name="40% - Accent1 31 3 5" xfId="33977" xr:uid="{00000000-0005-0000-0000-000096420000}"/>
    <cellStyle name="40% - Accent1 31 4" xfId="15608" xr:uid="{00000000-0005-0000-0000-000097420000}"/>
    <cellStyle name="40% - Accent1 31 4 2" xfId="26442" xr:uid="{00000000-0005-0000-0000-000098420000}"/>
    <cellStyle name="40% - Accent1 31 4 3" xfId="31155" xr:uid="{00000000-0005-0000-0000-000099420000}"/>
    <cellStyle name="40% - Accent1 31 4 4" xfId="35868" xr:uid="{00000000-0005-0000-0000-00009A420000}"/>
    <cellStyle name="40% - Accent1 31 5" xfId="17856" xr:uid="{00000000-0005-0000-0000-00009B420000}"/>
    <cellStyle name="40% - Accent1 31 5 2" xfId="36135" xr:uid="{00000000-0005-0000-0000-00009C420000}"/>
    <cellStyle name="40% - Accent1 31 6" xfId="22331" xr:uid="{00000000-0005-0000-0000-00009D420000}"/>
    <cellStyle name="40% - Accent1 31 6 2" xfId="36430" xr:uid="{00000000-0005-0000-0000-00009E420000}"/>
    <cellStyle name="40% - Accent1 31 7" xfId="27048" xr:uid="{00000000-0005-0000-0000-00009F420000}"/>
    <cellStyle name="40% - Accent1 31 8" xfId="31761" xr:uid="{00000000-0005-0000-0000-0000A0420000}"/>
    <cellStyle name="40% - Accent1 32" xfId="13804" xr:uid="{00000000-0005-0000-0000-0000A1420000}"/>
    <cellStyle name="40% - Accent1 32 2" xfId="14410" xr:uid="{00000000-0005-0000-0000-0000A2420000}"/>
    <cellStyle name="40% - Accent1 32 2 2" xfId="16813" xr:uid="{00000000-0005-0000-0000-0000A3420000}"/>
    <cellStyle name="40% - Accent1 32 2 2 2" xfId="21275" xr:uid="{00000000-0005-0000-0000-0000A4420000}"/>
    <cellStyle name="40% - Accent1 32 2 2 3" xfId="25707" xr:uid="{00000000-0005-0000-0000-0000A5420000}"/>
    <cellStyle name="40% - Accent1 32 2 2 4" xfId="30424" xr:uid="{00000000-0005-0000-0000-0000A6420000}"/>
    <cellStyle name="40% - Accent1 32 2 2 5" xfId="35137" xr:uid="{00000000-0005-0000-0000-0000A7420000}"/>
    <cellStyle name="40% - Accent1 32 2 3" xfId="19016" xr:uid="{00000000-0005-0000-0000-0000A8420000}"/>
    <cellStyle name="40% - Accent1 32 2 4" xfId="23491" xr:uid="{00000000-0005-0000-0000-0000A9420000}"/>
    <cellStyle name="40% - Accent1 32 2 5" xfId="28208" xr:uid="{00000000-0005-0000-0000-0000AA420000}"/>
    <cellStyle name="40% - Accent1 32 2 6" xfId="32921" xr:uid="{00000000-0005-0000-0000-0000AB420000}"/>
    <cellStyle name="40% - Accent1 32 3" xfId="15016" xr:uid="{00000000-0005-0000-0000-0000AC420000}"/>
    <cellStyle name="40% - Accent1 32 3 2" xfId="20129" xr:uid="{00000000-0005-0000-0000-0000AD420000}"/>
    <cellStyle name="40% - Accent1 32 3 3" xfId="24561" xr:uid="{00000000-0005-0000-0000-0000AE420000}"/>
    <cellStyle name="40% - Accent1 32 3 4" xfId="29278" xr:uid="{00000000-0005-0000-0000-0000AF420000}"/>
    <cellStyle name="40% - Accent1 32 3 5" xfId="33991" xr:uid="{00000000-0005-0000-0000-0000B0420000}"/>
    <cellStyle name="40% - Accent1 32 4" xfId="15622" xr:uid="{00000000-0005-0000-0000-0000B1420000}"/>
    <cellStyle name="40% - Accent1 32 4 2" xfId="26456" xr:uid="{00000000-0005-0000-0000-0000B2420000}"/>
    <cellStyle name="40% - Accent1 32 4 3" xfId="31169" xr:uid="{00000000-0005-0000-0000-0000B3420000}"/>
    <cellStyle name="40% - Accent1 32 4 4" xfId="35882" xr:uid="{00000000-0005-0000-0000-0000B4420000}"/>
    <cellStyle name="40% - Accent1 32 5" xfId="17870" xr:uid="{00000000-0005-0000-0000-0000B5420000}"/>
    <cellStyle name="40% - Accent1 32 5 2" xfId="36149" xr:uid="{00000000-0005-0000-0000-0000B6420000}"/>
    <cellStyle name="40% - Accent1 32 6" xfId="22345" xr:uid="{00000000-0005-0000-0000-0000B7420000}"/>
    <cellStyle name="40% - Accent1 32 6 2" xfId="36444" xr:uid="{00000000-0005-0000-0000-0000B8420000}"/>
    <cellStyle name="40% - Accent1 32 7" xfId="27062" xr:uid="{00000000-0005-0000-0000-0000B9420000}"/>
    <cellStyle name="40% - Accent1 32 8" xfId="31775" xr:uid="{00000000-0005-0000-0000-0000BA420000}"/>
    <cellStyle name="40% - Accent1 33" xfId="16074" xr:uid="{00000000-0005-0000-0000-0000BB420000}"/>
    <cellStyle name="40% - Accent1 33 2" xfId="17264" xr:uid="{00000000-0005-0000-0000-0000BC420000}"/>
    <cellStyle name="40% - Accent1 33 2 2" xfId="21725" xr:uid="{00000000-0005-0000-0000-0000BD420000}"/>
    <cellStyle name="40% - Accent1 33 2 2 2" xfId="26157" xr:uid="{00000000-0005-0000-0000-0000BE420000}"/>
    <cellStyle name="40% - Accent1 33 2 2 3" xfId="30874" xr:uid="{00000000-0005-0000-0000-0000BF420000}"/>
    <cellStyle name="40% - Accent1 33 2 2 4" xfId="35587" xr:uid="{00000000-0005-0000-0000-0000C0420000}"/>
    <cellStyle name="40% - Accent1 33 2 3" xfId="19466" xr:uid="{00000000-0005-0000-0000-0000C1420000}"/>
    <cellStyle name="40% - Accent1 33 2 4" xfId="23941" xr:uid="{00000000-0005-0000-0000-0000C2420000}"/>
    <cellStyle name="40% - Accent1 33 2 5" xfId="28658" xr:uid="{00000000-0005-0000-0000-0000C3420000}"/>
    <cellStyle name="40% - Accent1 33 2 6" xfId="33371" xr:uid="{00000000-0005-0000-0000-0000C4420000}"/>
    <cellStyle name="40% - Accent1 33 3" xfId="20579" xr:uid="{00000000-0005-0000-0000-0000C5420000}"/>
    <cellStyle name="40% - Accent1 33 3 2" xfId="25011" xr:uid="{00000000-0005-0000-0000-0000C6420000}"/>
    <cellStyle name="40% - Accent1 33 3 3" xfId="29728" xr:uid="{00000000-0005-0000-0000-0000C7420000}"/>
    <cellStyle name="40% - Accent1 33 3 4" xfId="34441" xr:uid="{00000000-0005-0000-0000-0000C8420000}"/>
    <cellStyle name="40% - Accent1 33 4" xfId="18320" xr:uid="{00000000-0005-0000-0000-0000C9420000}"/>
    <cellStyle name="40% - Accent1 33 4 2" xfId="36163" xr:uid="{00000000-0005-0000-0000-0000CA420000}"/>
    <cellStyle name="40% - Accent1 33 5" xfId="22795" xr:uid="{00000000-0005-0000-0000-0000CB420000}"/>
    <cellStyle name="40% - Accent1 33 5 2" xfId="36458" xr:uid="{00000000-0005-0000-0000-0000CC420000}"/>
    <cellStyle name="40% - Accent1 33 6" xfId="27512" xr:uid="{00000000-0005-0000-0000-0000CD420000}"/>
    <cellStyle name="40% - Accent1 33 7" xfId="32225" xr:uid="{00000000-0005-0000-0000-0000CE420000}"/>
    <cellStyle name="40% - Accent1 34" xfId="16085" xr:uid="{00000000-0005-0000-0000-0000CF420000}"/>
    <cellStyle name="40% - Accent1 34 2" xfId="36177" xr:uid="{00000000-0005-0000-0000-0000D0420000}"/>
    <cellStyle name="40% - Accent1 34 3" xfId="36472" xr:uid="{00000000-0005-0000-0000-0000D1420000}"/>
    <cellStyle name="40% - Accent1 35" xfId="19480" xr:uid="{00000000-0005-0000-0000-0000D2420000}"/>
    <cellStyle name="40% - Accent1 35 2" xfId="23955" xr:uid="{00000000-0005-0000-0000-0000D3420000}"/>
    <cellStyle name="40% - Accent1 35 2 2" xfId="36486" xr:uid="{00000000-0005-0000-0000-0000D4420000}"/>
    <cellStyle name="40% - Accent1 35 3" xfId="28672" xr:uid="{00000000-0005-0000-0000-0000D5420000}"/>
    <cellStyle name="40% - Accent1 35 4" xfId="33385" xr:uid="{00000000-0005-0000-0000-0000D6420000}"/>
    <cellStyle name="40% - Accent1 36" xfId="19498" xr:uid="{00000000-0005-0000-0000-0000D7420000}"/>
    <cellStyle name="40% - Accent1 37" xfId="21739" xr:uid="{00000000-0005-0000-0000-0000D8420000}"/>
    <cellStyle name="40% - Accent1 37 2" xfId="26171" xr:uid="{00000000-0005-0000-0000-0000D9420000}"/>
    <cellStyle name="40% - Accent1 37 3" xfId="30888" xr:uid="{00000000-0005-0000-0000-0000DA420000}"/>
    <cellStyle name="40% - Accent1 37 4" xfId="35601" xr:uid="{00000000-0005-0000-0000-0000DB420000}"/>
    <cellStyle name="40% - Accent1 38" xfId="26188" xr:uid="{00000000-0005-0000-0000-0000DC420000}"/>
    <cellStyle name="40% - Accent1 38 2" xfId="30902" xr:uid="{00000000-0005-0000-0000-0000DD420000}"/>
    <cellStyle name="40% - Accent1 38 3" xfId="35615" xr:uid="{00000000-0005-0000-0000-0000DE420000}"/>
    <cellStyle name="40% - Accent1 39" xfId="36500" xr:uid="{00000000-0005-0000-0000-0000DF420000}"/>
    <cellStyle name="40% - Accent1 4" xfId="164" xr:uid="{00000000-0005-0000-0000-0000E0420000}"/>
    <cellStyle name="40% - Accent1 4 10" xfId="1083" xr:uid="{00000000-0005-0000-0000-0000E1420000}"/>
    <cellStyle name="40% - Accent1 4 10 2" xfId="36219" xr:uid="{00000000-0005-0000-0000-0000E2420000}"/>
    <cellStyle name="40% - Accent1 4 11" xfId="1155" xr:uid="{00000000-0005-0000-0000-0000E3420000}"/>
    <cellStyle name="40% - Accent1 4 12" xfId="1227" xr:uid="{00000000-0005-0000-0000-0000E4420000}"/>
    <cellStyle name="40% - Accent1 4 13" xfId="1299" xr:uid="{00000000-0005-0000-0000-0000E5420000}"/>
    <cellStyle name="40% - Accent1 4 14" xfId="1371" xr:uid="{00000000-0005-0000-0000-0000E6420000}"/>
    <cellStyle name="40% - Accent1 4 15" xfId="1446" xr:uid="{00000000-0005-0000-0000-0000E7420000}"/>
    <cellStyle name="40% - Accent1 4 16" xfId="1520" xr:uid="{00000000-0005-0000-0000-0000E8420000}"/>
    <cellStyle name="40% - Accent1 4 17" xfId="1595" xr:uid="{00000000-0005-0000-0000-0000E9420000}"/>
    <cellStyle name="40% - Accent1 4 18" xfId="1669" xr:uid="{00000000-0005-0000-0000-0000EA420000}"/>
    <cellStyle name="40% - Accent1 4 19" xfId="1743" xr:uid="{00000000-0005-0000-0000-0000EB420000}"/>
    <cellStyle name="40% - Accent1 4 2" xfId="206" xr:uid="{00000000-0005-0000-0000-0000EC420000}"/>
    <cellStyle name="40% - Accent1 4 2 2" xfId="8885" xr:uid="{00000000-0005-0000-0000-0000ED420000}"/>
    <cellStyle name="40% - Accent1 4 20" xfId="1817" xr:uid="{00000000-0005-0000-0000-0000EE420000}"/>
    <cellStyle name="40% - Accent1 4 21" xfId="1892" xr:uid="{00000000-0005-0000-0000-0000EF420000}"/>
    <cellStyle name="40% - Accent1 4 22" xfId="1966" xr:uid="{00000000-0005-0000-0000-0000F0420000}"/>
    <cellStyle name="40% - Accent1 4 23" xfId="2040" xr:uid="{00000000-0005-0000-0000-0000F1420000}"/>
    <cellStyle name="40% - Accent1 4 24" xfId="2114" xr:uid="{00000000-0005-0000-0000-0000F2420000}"/>
    <cellStyle name="40% - Accent1 4 25" xfId="2188" xr:uid="{00000000-0005-0000-0000-0000F3420000}"/>
    <cellStyle name="40% - Accent1 4 26" xfId="2262" xr:uid="{00000000-0005-0000-0000-0000F4420000}"/>
    <cellStyle name="40% - Accent1 4 27" xfId="2336" xr:uid="{00000000-0005-0000-0000-0000F5420000}"/>
    <cellStyle name="40% - Accent1 4 28" xfId="2410" xr:uid="{00000000-0005-0000-0000-0000F6420000}"/>
    <cellStyle name="40% - Accent1 4 29" xfId="2484" xr:uid="{00000000-0005-0000-0000-0000F7420000}"/>
    <cellStyle name="40% - Accent1 4 3" xfId="579" xr:uid="{00000000-0005-0000-0000-0000F8420000}"/>
    <cellStyle name="40% - Accent1 4 3 2" xfId="10180" xr:uid="{00000000-0005-0000-0000-0000F9420000}"/>
    <cellStyle name="40% - Accent1 4 30" xfId="2558" xr:uid="{00000000-0005-0000-0000-0000FA420000}"/>
    <cellStyle name="40% - Accent1 4 31" xfId="2646" xr:uid="{00000000-0005-0000-0000-0000FB420000}"/>
    <cellStyle name="40% - Accent1 4 32" xfId="2734" xr:uid="{00000000-0005-0000-0000-0000FC420000}"/>
    <cellStyle name="40% - Accent1 4 33" xfId="2822" xr:uid="{00000000-0005-0000-0000-0000FD420000}"/>
    <cellStyle name="40% - Accent1 4 34" xfId="2910" xr:uid="{00000000-0005-0000-0000-0000FE420000}"/>
    <cellStyle name="40% - Accent1 4 35" xfId="2998" xr:uid="{00000000-0005-0000-0000-0000FF420000}"/>
    <cellStyle name="40% - Accent1 4 36" xfId="3086" xr:uid="{00000000-0005-0000-0000-000000430000}"/>
    <cellStyle name="40% - Accent1 4 37" xfId="3174" xr:uid="{00000000-0005-0000-0000-000001430000}"/>
    <cellStyle name="40% - Accent1 4 38" xfId="3262" xr:uid="{00000000-0005-0000-0000-000002430000}"/>
    <cellStyle name="40% - Accent1 4 39" xfId="3350" xr:uid="{00000000-0005-0000-0000-000003430000}"/>
    <cellStyle name="40% - Accent1 4 4" xfId="651" xr:uid="{00000000-0005-0000-0000-000004430000}"/>
    <cellStyle name="40% - Accent1 4 4 10" xfId="12405" xr:uid="{00000000-0005-0000-0000-000005430000}"/>
    <cellStyle name="40% - Accent1 4 4 11" xfId="12687" xr:uid="{00000000-0005-0000-0000-000006430000}"/>
    <cellStyle name="40% - Accent1 4 4 12" xfId="13310" xr:uid="{00000000-0005-0000-0000-000007430000}"/>
    <cellStyle name="40% - Accent1 4 4 13" xfId="13917" xr:uid="{00000000-0005-0000-0000-000008430000}"/>
    <cellStyle name="40% - Accent1 4 4 14" xfId="14523" xr:uid="{00000000-0005-0000-0000-000009430000}"/>
    <cellStyle name="40% - Accent1 4 4 15" xfId="15129" xr:uid="{00000000-0005-0000-0000-00000A430000}"/>
    <cellStyle name="40% - Accent1 4 4 16" xfId="17377" xr:uid="{00000000-0005-0000-0000-00000B430000}"/>
    <cellStyle name="40% - Accent1 4 4 17" xfId="21852" xr:uid="{00000000-0005-0000-0000-00000C430000}"/>
    <cellStyle name="40% - Accent1 4 4 18" xfId="26569" xr:uid="{00000000-0005-0000-0000-00000D430000}"/>
    <cellStyle name="40% - Accent1 4 4 19" xfId="31282" xr:uid="{00000000-0005-0000-0000-00000E430000}"/>
    <cellStyle name="40% - Accent1 4 4 2" xfId="10072" xr:uid="{00000000-0005-0000-0000-00000F430000}"/>
    <cellStyle name="40% - Accent1 4 4 2 10" xfId="31578" xr:uid="{00000000-0005-0000-0000-000010430000}"/>
    <cellStyle name="40% - Accent1 4 4 2 2" xfId="13025" xr:uid="{00000000-0005-0000-0000-000011430000}"/>
    <cellStyle name="40% - Accent1 4 4 2 2 2" xfId="16616" xr:uid="{00000000-0005-0000-0000-000012430000}"/>
    <cellStyle name="40% - Accent1 4 4 2 2 2 2" xfId="21078" xr:uid="{00000000-0005-0000-0000-000013430000}"/>
    <cellStyle name="40% - Accent1 4 4 2 2 2 3" xfId="25510" xr:uid="{00000000-0005-0000-0000-000014430000}"/>
    <cellStyle name="40% - Accent1 4 4 2 2 2 4" xfId="30227" xr:uid="{00000000-0005-0000-0000-000015430000}"/>
    <cellStyle name="40% - Accent1 4 4 2 2 2 5" xfId="34940" xr:uid="{00000000-0005-0000-0000-000016430000}"/>
    <cellStyle name="40% - Accent1 4 4 2 2 3" xfId="18819" xr:uid="{00000000-0005-0000-0000-000017430000}"/>
    <cellStyle name="40% - Accent1 4 4 2 2 4" xfId="23294" xr:uid="{00000000-0005-0000-0000-000018430000}"/>
    <cellStyle name="40% - Accent1 4 4 2 2 5" xfId="28011" xr:uid="{00000000-0005-0000-0000-000019430000}"/>
    <cellStyle name="40% - Accent1 4 4 2 2 6" xfId="32724" xr:uid="{00000000-0005-0000-0000-00001A430000}"/>
    <cellStyle name="40% - Accent1 4 4 2 3" xfId="13607" xr:uid="{00000000-0005-0000-0000-00001B430000}"/>
    <cellStyle name="40% - Accent1 4 4 2 3 2" xfId="19932" xr:uid="{00000000-0005-0000-0000-00001C430000}"/>
    <cellStyle name="40% - Accent1 4 4 2 3 3" xfId="24364" xr:uid="{00000000-0005-0000-0000-00001D430000}"/>
    <cellStyle name="40% - Accent1 4 4 2 3 4" xfId="29081" xr:uid="{00000000-0005-0000-0000-00001E430000}"/>
    <cellStyle name="40% - Accent1 4 4 2 3 5" xfId="33794" xr:uid="{00000000-0005-0000-0000-00001F430000}"/>
    <cellStyle name="40% - Accent1 4 4 2 4" xfId="14213" xr:uid="{00000000-0005-0000-0000-000020430000}"/>
    <cellStyle name="40% - Accent1 4 4 2 5" xfId="14819" xr:uid="{00000000-0005-0000-0000-000021430000}"/>
    <cellStyle name="40% - Accent1 4 4 2 6" xfId="15425" xr:uid="{00000000-0005-0000-0000-000022430000}"/>
    <cellStyle name="40% - Accent1 4 4 2 7" xfId="17673" xr:uid="{00000000-0005-0000-0000-000023430000}"/>
    <cellStyle name="40% - Accent1 4 4 2 8" xfId="22148" xr:uid="{00000000-0005-0000-0000-000024430000}"/>
    <cellStyle name="40% - Accent1 4 4 2 9" xfId="26865" xr:uid="{00000000-0005-0000-0000-000025430000}"/>
    <cellStyle name="40% - Accent1 4 4 3" xfId="10576" xr:uid="{00000000-0005-0000-0000-000026430000}"/>
    <cellStyle name="40% - Accent1 4 4 3 2" xfId="16398" xr:uid="{00000000-0005-0000-0000-000027430000}"/>
    <cellStyle name="40% - Accent1 4 4 3 2 2" xfId="20860" xr:uid="{00000000-0005-0000-0000-000028430000}"/>
    <cellStyle name="40% - Accent1 4 4 3 2 3" xfId="25292" xr:uid="{00000000-0005-0000-0000-000029430000}"/>
    <cellStyle name="40% - Accent1 4 4 3 2 4" xfId="30009" xr:uid="{00000000-0005-0000-0000-00002A430000}"/>
    <cellStyle name="40% - Accent1 4 4 3 2 5" xfId="34722" xr:uid="{00000000-0005-0000-0000-00002B430000}"/>
    <cellStyle name="40% - Accent1 4 4 3 3" xfId="18601" xr:uid="{00000000-0005-0000-0000-00002C430000}"/>
    <cellStyle name="40% - Accent1 4 4 3 4" xfId="23076" xr:uid="{00000000-0005-0000-0000-00002D430000}"/>
    <cellStyle name="40% - Accent1 4 4 3 5" xfId="27793" xr:uid="{00000000-0005-0000-0000-00002E430000}"/>
    <cellStyle name="40% - Accent1 4 4 3 6" xfId="32506" xr:uid="{00000000-0005-0000-0000-00002F430000}"/>
    <cellStyle name="40% - Accent1 4 4 4" xfId="10834" xr:uid="{00000000-0005-0000-0000-000030430000}"/>
    <cellStyle name="40% - Accent1 4 4 4 2" xfId="19636" xr:uid="{00000000-0005-0000-0000-000031430000}"/>
    <cellStyle name="40% - Accent1 4 4 4 3" xfId="24068" xr:uid="{00000000-0005-0000-0000-000032430000}"/>
    <cellStyle name="40% - Accent1 4 4 4 4" xfId="28785" xr:uid="{00000000-0005-0000-0000-000033430000}"/>
    <cellStyle name="40% - Accent1 4 4 4 5" xfId="33498" xr:uid="{00000000-0005-0000-0000-000034430000}"/>
    <cellStyle name="40% - Accent1 4 4 5" xfId="11088" xr:uid="{00000000-0005-0000-0000-000035430000}"/>
    <cellStyle name="40% - Accent1 4 4 6" xfId="11342" xr:uid="{00000000-0005-0000-0000-000036430000}"/>
    <cellStyle name="40% - Accent1 4 4 7" xfId="11602" xr:uid="{00000000-0005-0000-0000-000037430000}"/>
    <cellStyle name="40% - Accent1 4 4 8" xfId="11863" xr:uid="{00000000-0005-0000-0000-000038430000}"/>
    <cellStyle name="40% - Accent1 4 4 9" xfId="12134" xr:uid="{00000000-0005-0000-0000-000039430000}"/>
    <cellStyle name="40% - Accent1 4 40" xfId="3438" xr:uid="{00000000-0005-0000-0000-00003A430000}"/>
    <cellStyle name="40% - Accent1 4 41" xfId="3526" xr:uid="{00000000-0005-0000-0000-00003B430000}"/>
    <cellStyle name="40% - Accent1 4 42" xfId="3629" xr:uid="{00000000-0005-0000-0000-00003C430000}"/>
    <cellStyle name="40% - Accent1 4 43" xfId="3748" xr:uid="{00000000-0005-0000-0000-00003D430000}"/>
    <cellStyle name="40% - Accent1 4 44" xfId="3864" xr:uid="{00000000-0005-0000-0000-00003E430000}"/>
    <cellStyle name="40% - Accent1 4 45" xfId="3980" xr:uid="{00000000-0005-0000-0000-00003F430000}"/>
    <cellStyle name="40% - Accent1 4 46" xfId="4096" xr:uid="{00000000-0005-0000-0000-000040430000}"/>
    <cellStyle name="40% - Accent1 4 47" xfId="4212" xr:uid="{00000000-0005-0000-0000-000041430000}"/>
    <cellStyle name="40% - Accent1 4 48" xfId="4328" xr:uid="{00000000-0005-0000-0000-000042430000}"/>
    <cellStyle name="40% - Accent1 4 49" xfId="4444" xr:uid="{00000000-0005-0000-0000-000043430000}"/>
    <cellStyle name="40% - Accent1 4 5" xfId="723" xr:uid="{00000000-0005-0000-0000-000044430000}"/>
    <cellStyle name="40% - Accent1 4 5 2" xfId="16855" xr:uid="{00000000-0005-0000-0000-000045430000}"/>
    <cellStyle name="40% - Accent1 4 5 2 2" xfId="21317" xr:uid="{00000000-0005-0000-0000-000046430000}"/>
    <cellStyle name="40% - Accent1 4 5 2 2 2" xfId="25749" xr:uid="{00000000-0005-0000-0000-000047430000}"/>
    <cellStyle name="40% - Accent1 4 5 2 2 3" xfId="30466" xr:uid="{00000000-0005-0000-0000-000048430000}"/>
    <cellStyle name="40% - Accent1 4 5 2 2 4" xfId="35179" xr:uid="{00000000-0005-0000-0000-000049430000}"/>
    <cellStyle name="40% - Accent1 4 5 2 3" xfId="19058" xr:uid="{00000000-0005-0000-0000-00004A430000}"/>
    <cellStyle name="40% - Accent1 4 5 2 4" xfId="23533" xr:uid="{00000000-0005-0000-0000-00004B430000}"/>
    <cellStyle name="40% - Accent1 4 5 2 5" xfId="28250" xr:uid="{00000000-0005-0000-0000-00004C430000}"/>
    <cellStyle name="40% - Accent1 4 5 2 6" xfId="32963" xr:uid="{00000000-0005-0000-0000-00004D430000}"/>
    <cellStyle name="40% - Accent1 4 5 3" xfId="15664" xr:uid="{00000000-0005-0000-0000-00004E430000}"/>
    <cellStyle name="40% - Accent1 4 5 3 2" xfId="20171" xr:uid="{00000000-0005-0000-0000-00004F430000}"/>
    <cellStyle name="40% - Accent1 4 5 3 3" xfId="24603" xr:uid="{00000000-0005-0000-0000-000050430000}"/>
    <cellStyle name="40% - Accent1 4 5 3 4" xfId="29320" xr:uid="{00000000-0005-0000-0000-000051430000}"/>
    <cellStyle name="40% - Accent1 4 5 3 5" xfId="34033" xr:uid="{00000000-0005-0000-0000-000052430000}"/>
    <cellStyle name="40% - Accent1 4 5 4" xfId="17912" xr:uid="{00000000-0005-0000-0000-000053430000}"/>
    <cellStyle name="40% - Accent1 4 5 5" xfId="22387" xr:uid="{00000000-0005-0000-0000-000054430000}"/>
    <cellStyle name="40% - Accent1 4 5 6" xfId="27104" xr:uid="{00000000-0005-0000-0000-000055430000}"/>
    <cellStyle name="40% - Accent1 4 5 7" xfId="31817" xr:uid="{00000000-0005-0000-0000-000056430000}"/>
    <cellStyle name="40% - Accent1 4 50" xfId="4560" xr:uid="{00000000-0005-0000-0000-000057430000}"/>
    <cellStyle name="40% - Accent1 4 51" xfId="4690" xr:uid="{00000000-0005-0000-0000-000058430000}"/>
    <cellStyle name="40% - Accent1 4 52" xfId="4820" xr:uid="{00000000-0005-0000-0000-000059430000}"/>
    <cellStyle name="40% - Accent1 4 53" xfId="4950" xr:uid="{00000000-0005-0000-0000-00005A430000}"/>
    <cellStyle name="40% - Accent1 4 54" xfId="5080" xr:uid="{00000000-0005-0000-0000-00005B430000}"/>
    <cellStyle name="40% - Accent1 4 55" xfId="5210" xr:uid="{00000000-0005-0000-0000-00005C430000}"/>
    <cellStyle name="40% - Accent1 4 56" xfId="5340" xr:uid="{00000000-0005-0000-0000-00005D430000}"/>
    <cellStyle name="40% - Accent1 4 57" xfId="5470" xr:uid="{00000000-0005-0000-0000-00005E430000}"/>
    <cellStyle name="40% - Accent1 4 58" xfId="5600" xr:uid="{00000000-0005-0000-0000-00005F430000}"/>
    <cellStyle name="40% - Accent1 4 59" xfId="5730" xr:uid="{00000000-0005-0000-0000-000060430000}"/>
    <cellStyle name="40% - Accent1 4 6" xfId="795" xr:uid="{00000000-0005-0000-0000-000061430000}"/>
    <cellStyle name="40% - Accent1 4 6 2" xfId="17066" xr:uid="{00000000-0005-0000-0000-000062430000}"/>
    <cellStyle name="40% - Accent1 4 6 2 2" xfId="21528" xr:uid="{00000000-0005-0000-0000-000063430000}"/>
    <cellStyle name="40% - Accent1 4 6 2 2 2" xfId="25960" xr:uid="{00000000-0005-0000-0000-000064430000}"/>
    <cellStyle name="40% - Accent1 4 6 2 2 3" xfId="30677" xr:uid="{00000000-0005-0000-0000-000065430000}"/>
    <cellStyle name="40% - Accent1 4 6 2 2 4" xfId="35390" xr:uid="{00000000-0005-0000-0000-000066430000}"/>
    <cellStyle name="40% - Accent1 4 6 2 3" xfId="19269" xr:uid="{00000000-0005-0000-0000-000067430000}"/>
    <cellStyle name="40% - Accent1 4 6 2 4" xfId="23744" xr:uid="{00000000-0005-0000-0000-000068430000}"/>
    <cellStyle name="40% - Accent1 4 6 2 5" xfId="28461" xr:uid="{00000000-0005-0000-0000-000069430000}"/>
    <cellStyle name="40% - Accent1 4 6 2 6" xfId="33174" xr:uid="{00000000-0005-0000-0000-00006A430000}"/>
    <cellStyle name="40% - Accent1 4 6 3" xfId="15876" xr:uid="{00000000-0005-0000-0000-00006B430000}"/>
    <cellStyle name="40% - Accent1 4 6 3 2" xfId="20382" xr:uid="{00000000-0005-0000-0000-00006C430000}"/>
    <cellStyle name="40% - Accent1 4 6 3 3" xfId="24814" xr:uid="{00000000-0005-0000-0000-00006D430000}"/>
    <cellStyle name="40% - Accent1 4 6 3 4" xfId="29531" xr:uid="{00000000-0005-0000-0000-00006E430000}"/>
    <cellStyle name="40% - Accent1 4 6 3 5" xfId="34244" xr:uid="{00000000-0005-0000-0000-00006F430000}"/>
    <cellStyle name="40% - Accent1 4 6 4" xfId="18123" xr:uid="{00000000-0005-0000-0000-000070430000}"/>
    <cellStyle name="40% - Accent1 4 6 5" xfId="22598" xr:uid="{00000000-0005-0000-0000-000071430000}"/>
    <cellStyle name="40% - Accent1 4 6 6" xfId="27315" xr:uid="{00000000-0005-0000-0000-000072430000}"/>
    <cellStyle name="40% - Accent1 4 6 7" xfId="32028" xr:uid="{00000000-0005-0000-0000-000073430000}"/>
    <cellStyle name="40% - Accent1 4 60" xfId="5860" xr:uid="{00000000-0005-0000-0000-000074430000}"/>
    <cellStyle name="40% - Accent1 4 61" xfId="5990" xr:uid="{00000000-0005-0000-0000-000075430000}"/>
    <cellStyle name="40% - Accent1 4 62" xfId="6120" xr:uid="{00000000-0005-0000-0000-000076430000}"/>
    <cellStyle name="40% - Accent1 4 63" xfId="6250" xr:uid="{00000000-0005-0000-0000-000077430000}"/>
    <cellStyle name="40% - Accent1 4 64" xfId="6380" xr:uid="{00000000-0005-0000-0000-000078430000}"/>
    <cellStyle name="40% - Accent1 4 65" xfId="6511" xr:uid="{00000000-0005-0000-0000-000079430000}"/>
    <cellStyle name="40% - Accent1 4 66" xfId="6641" xr:uid="{00000000-0005-0000-0000-00007A430000}"/>
    <cellStyle name="40% - Accent1 4 67" xfId="6771" xr:uid="{00000000-0005-0000-0000-00007B430000}"/>
    <cellStyle name="40% - Accent1 4 68" xfId="6901" xr:uid="{00000000-0005-0000-0000-00007C430000}"/>
    <cellStyle name="40% - Accent1 4 69" xfId="7031" xr:uid="{00000000-0005-0000-0000-00007D430000}"/>
    <cellStyle name="40% - Accent1 4 7" xfId="867" xr:uid="{00000000-0005-0000-0000-00007E430000}"/>
    <cellStyle name="40% - Accent1 4 7 2" xfId="16118" xr:uid="{00000000-0005-0000-0000-00007F430000}"/>
    <cellStyle name="40% - Accent1 4 7 2 2" xfId="20621" xr:uid="{00000000-0005-0000-0000-000080430000}"/>
    <cellStyle name="40% - Accent1 4 7 2 3" xfId="25053" xr:uid="{00000000-0005-0000-0000-000081430000}"/>
    <cellStyle name="40% - Accent1 4 7 2 4" xfId="29770" xr:uid="{00000000-0005-0000-0000-000082430000}"/>
    <cellStyle name="40% - Accent1 4 7 2 5" xfId="34483" xr:uid="{00000000-0005-0000-0000-000083430000}"/>
    <cellStyle name="40% - Accent1 4 7 3" xfId="18362" xr:uid="{00000000-0005-0000-0000-000084430000}"/>
    <cellStyle name="40% - Accent1 4 7 4" xfId="22837" xr:uid="{00000000-0005-0000-0000-000085430000}"/>
    <cellStyle name="40% - Accent1 4 7 5" xfId="27554" xr:uid="{00000000-0005-0000-0000-000086430000}"/>
    <cellStyle name="40% - Accent1 4 7 6" xfId="32267" xr:uid="{00000000-0005-0000-0000-000087430000}"/>
    <cellStyle name="40% - Accent1 4 70" xfId="7175" xr:uid="{00000000-0005-0000-0000-000088430000}"/>
    <cellStyle name="40% - Accent1 4 71" xfId="7320" xr:uid="{00000000-0005-0000-0000-000089430000}"/>
    <cellStyle name="40% - Accent1 4 72" xfId="7464" xr:uid="{00000000-0005-0000-0000-00008A430000}"/>
    <cellStyle name="40% - Accent1 4 73" xfId="7636" xr:uid="{00000000-0005-0000-0000-00008B430000}"/>
    <cellStyle name="40% - Accent1 4 74" xfId="7808" xr:uid="{00000000-0005-0000-0000-00008C430000}"/>
    <cellStyle name="40% - Accent1 4 75" xfId="7980" xr:uid="{00000000-0005-0000-0000-00008D430000}"/>
    <cellStyle name="40% - Accent1 4 76" xfId="8152" xr:uid="{00000000-0005-0000-0000-00008E430000}"/>
    <cellStyle name="40% - Accent1 4 77" xfId="8324" xr:uid="{00000000-0005-0000-0000-00008F430000}"/>
    <cellStyle name="40% - Accent1 4 78" xfId="8566" xr:uid="{00000000-0005-0000-0000-000090430000}"/>
    <cellStyle name="40% - Accent1 4 8" xfId="939" xr:uid="{00000000-0005-0000-0000-000091430000}"/>
    <cellStyle name="40% - Accent1 4 8 2" xfId="26230" xr:uid="{00000000-0005-0000-0000-000092430000}"/>
    <cellStyle name="40% - Accent1 4 8 3" xfId="30944" xr:uid="{00000000-0005-0000-0000-000093430000}"/>
    <cellStyle name="40% - Accent1 4 8 4" xfId="35657" xr:uid="{00000000-0005-0000-0000-000094430000}"/>
    <cellStyle name="40% - Accent1 4 9" xfId="1011" xr:uid="{00000000-0005-0000-0000-000095430000}"/>
    <cellStyle name="40% - Accent1 4 9 2" xfId="35924" xr:uid="{00000000-0005-0000-0000-000096430000}"/>
    <cellStyle name="40% - Accent1 5" xfId="220" xr:uid="{00000000-0005-0000-0000-000097430000}"/>
    <cellStyle name="40% - Accent1 5 10" xfId="1169" xr:uid="{00000000-0005-0000-0000-000098430000}"/>
    <cellStyle name="40% - Accent1 5 10 2" xfId="36233" xr:uid="{00000000-0005-0000-0000-000099430000}"/>
    <cellStyle name="40% - Accent1 5 11" xfId="1241" xr:uid="{00000000-0005-0000-0000-00009A430000}"/>
    <cellStyle name="40% - Accent1 5 12" xfId="1313" xr:uid="{00000000-0005-0000-0000-00009B430000}"/>
    <cellStyle name="40% - Accent1 5 13" xfId="1385" xr:uid="{00000000-0005-0000-0000-00009C430000}"/>
    <cellStyle name="40% - Accent1 5 14" xfId="1460" xr:uid="{00000000-0005-0000-0000-00009D430000}"/>
    <cellStyle name="40% - Accent1 5 15" xfId="1534" xr:uid="{00000000-0005-0000-0000-00009E430000}"/>
    <cellStyle name="40% - Accent1 5 16" xfId="1609" xr:uid="{00000000-0005-0000-0000-00009F430000}"/>
    <cellStyle name="40% - Accent1 5 17" xfId="1683" xr:uid="{00000000-0005-0000-0000-0000A0430000}"/>
    <cellStyle name="40% - Accent1 5 18" xfId="1757" xr:uid="{00000000-0005-0000-0000-0000A1430000}"/>
    <cellStyle name="40% - Accent1 5 19" xfId="1831" xr:uid="{00000000-0005-0000-0000-0000A2430000}"/>
    <cellStyle name="40% - Accent1 5 2" xfId="593" xr:uid="{00000000-0005-0000-0000-0000A3430000}"/>
    <cellStyle name="40% - Accent1 5 2 2" xfId="8899" xr:uid="{00000000-0005-0000-0000-0000A4430000}"/>
    <cellStyle name="40% - Accent1 5 20" xfId="1906" xr:uid="{00000000-0005-0000-0000-0000A5430000}"/>
    <cellStyle name="40% - Accent1 5 21" xfId="1980" xr:uid="{00000000-0005-0000-0000-0000A6430000}"/>
    <cellStyle name="40% - Accent1 5 22" xfId="2054" xr:uid="{00000000-0005-0000-0000-0000A7430000}"/>
    <cellStyle name="40% - Accent1 5 23" xfId="2128" xr:uid="{00000000-0005-0000-0000-0000A8430000}"/>
    <cellStyle name="40% - Accent1 5 24" xfId="2202" xr:uid="{00000000-0005-0000-0000-0000A9430000}"/>
    <cellStyle name="40% - Accent1 5 25" xfId="2276" xr:uid="{00000000-0005-0000-0000-0000AA430000}"/>
    <cellStyle name="40% - Accent1 5 26" xfId="2350" xr:uid="{00000000-0005-0000-0000-0000AB430000}"/>
    <cellStyle name="40% - Accent1 5 27" xfId="2424" xr:uid="{00000000-0005-0000-0000-0000AC430000}"/>
    <cellStyle name="40% - Accent1 5 28" xfId="2498" xr:uid="{00000000-0005-0000-0000-0000AD430000}"/>
    <cellStyle name="40% - Accent1 5 29" xfId="2572" xr:uid="{00000000-0005-0000-0000-0000AE430000}"/>
    <cellStyle name="40% - Accent1 5 3" xfId="665" xr:uid="{00000000-0005-0000-0000-0000AF430000}"/>
    <cellStyle name="40% - Accent1 5 3 2" xfId="10194" xr:uid="{00000000-0005-0000-0000-0000B0430000}"/>
    <cellStyle name="40% - Accent1 5 30" xfId="2660" xr:uid="{00000000-0005-0000-0000-0000B1430000}"/>
    <cellStyle name="40% - Accent1 5 31" xfId="2748" xr:uid="{00000000-0005-0000-0000-0000B2430000}"/>
    <cellStyle name="40% - Accent1 5 32" xfId="2836" xr:uid="{00000000-0005-0000-0000-0000B3430000}"/>
    <cellStyle name="40% - Accent1 5 33" xfId="2924" xr:uid="{00000000-0005-0000-0000-0000B4430000}"/>
    <cellStyle name="40% - Accent1 5 34" xfId="3012" xr:uid="{00000000-0005-0000-0000-0000B5430000}"/>
    <cellStyle name="40% - Accent1 5 35" xfId="3100" xr:uid="{00000000-0005-0000-0000-0000B6430000}"/>
    <cellStyle name="40% - Accent1 5 36" xfId="3188" xr:uid="{00000000-0005-0000-0000-0000B7430000}"/>
    <cellStyle name="40% - Accent1 5 37" xfId="3276" xr:uid="{00000000-0005-0000-0000-0000B8430000}"/>
    <cellStyle name="40% - Accent1 5 38" xfId="3364" xr:uid="{00000000-0005-0000-0000-0000B9430000}"/>
    <cellStyle name="40% - Accent1 5 39" xfId="3452" xr:uid="{00000000-0005-0000-0000-0000BA430000}"/>
    <cellStyle name="40% - Accent1 5 4" xfId="737" xr:uid="{00000000-0005-0000-0000-0000BB430000}"/>
    <cellStyle name="40% - Accent1 5 4 10" xfId="12419" xr:uid="{00000000-0005-0000-0000-0000BC430000}"/>
    <cellStyle name="40% - Accent1 5 4 11" xfId="12701" xr:uid="{00000000-0005-0000-0000-0000BD430000}"/>
    <cellStyle name="40% - Accent1 5 4 12" xfId="13324" xr:uid="{00000000-0005-0000-0000-0000BE430000}"/>
    <cellStyle name="40% - Accent1 5 4 13" xfId="13931" xr:uid="{00000000-0005-0000-0000-0000BF430000}"/>
    <cellStyle name="40% - Accent1 5 4 14" xfId="14537" xr:uid="{00000000-0005-0000-0000-0000C0430000}"/>
    <cellStyle name="40% - Accent1 5 4 15" xfId="15143" xr:uid="{00000000-0005-0000-0000-0000C1430000}"/>
    <cellStyle name="40% - Accent1 5 4 16" xfId="17391" xr:uid="{00000000-0005-0000-0000-0000C2430000}"/>
    <cellStyle name="40% - Accent1 5 4 17" xfId="21866" xr:uid="{00000000-0005-0000-0000-0000C3430000}"/>
    <cellStyle name="40% - Accent1 5 4 18" xfId="26583" xr:uid="{00000000-0005-0000-0000-0000C4430000}"/>
    <cellStyle name="40% - Accent1 5 4 19" xfId="31296" xr:uid="{00000000-0005-0000-0000-0000C5430000}"/>
    <cellStyle name="40% - Accent1 5 4 2" xfId="10086" xr:uid="{00000000-0005-0000-0000-0000C6430000}"/>
    <cellStyle name="40% - Accent1 5 4 2 10" xfId="31592" xr:uid="{00000000-0005-0000-0000-0000C7430000}"/>
    <cellStyle name="40% - Accent1 5 4 2 2" xfId="13039" xr:uid="{00000000-0005-0000-0000-0000C8430000}"/>
    <cellStyle name="40% - Accent1 5 4 2 2 2" xfId="16630" xr:uid="{00000000-0005-0000-0000-0000C9430000}"/>
    <cellStyle name="40% - Accent1 5 4 2 2 2 2" xfId="21092" xr:uid="{00000000-0005-0000-0000-0000CA430000}"/>
    <cellStyle name="40% - Accent1 5 4 2 2 2 3" xfId="25524" xr:uid="{00000000-0005-0000-0000-0000CB430000}"/>
    <cellStyle name="40% - Accent1 5 4 2 2 2 4" xfId="30241" xr:uid="{00000000-0005-0000-0000-0000CC430000}"/>
    <cellStyle name="40% - Accent1 5 4 2 2 2 5" xfId="34954" xr:uid="{00000000-0005-0000-0000-0000CD430000}"/>
    <cellStyle name="40% - Accent1 5 4 2 2 3" xfId="18833" xr:uid="{00000000-0005-0000-0000-0000CE430000}"/>
    <cellStyle name="40% - Accent1 5 4 2 2 4" xfId="23308" xr:uid="{00000000-0005-0000-0000-0000CF430000}"/>
    <cellStyle name="40% - Accent1 5 4 2 2 5" xfId="28025" xr:uid="{00000000-0005-0000-0000-0000D0430000}"/>
    <cellStyle name="40% - Accent1 5 4 2 2 6" xfId="32738" xr:uid="{00000000-0005-0000-0000-0000D1430000}"/>
    <cellStyle name="40% - Accent1 5 4 2 3" xfId="13621" xr:uid="{00000000-0005-0000-0000-0000D2430000}"/>
    <cellStyle name="40% - Accent1 5 4 2 3 2" xfId="19946" xr:uid="{00000000-0005-0000-0000-0000D3430000}"/>
    <cellStyle name="40% - Accent1 5 4 2 3 3" xfId="24378" xr:uid="{00000000-0005-0000-0000-0000D4430000}"/>
    <cellStyle name="40% - Accent1 5 4 2 3 4" xfId="29095" xr:uid="{00000000-0005-0000-0000-0000D5430000}"/>
    <cellStyle name="40% - Accent1 5 4 2 3 5" xfId="33808" xr:uid="{00000000-0005-0000-0000-0000D6430000}"/>
    <cellStyle name="40% - Accent1 5 4 2 4" xfId="14227" xr:uid="{00000000-0005-0000-0000-0000D7430000}"/>
    <cellStyle name="40% - Accent1 5 4 2 5" xfId="14833" xr:uid="{00000000-0005-0000-0000-0000D8430000}"/>
    <cellStyle name="40% - Accent1 5 4 2 6" xfId="15439" xr:uid="{00000000-0005-0000-0000-0000D9430000}"/>
    <cellStyle name="40% - Accent1 5 4 2 7" xfId="17687" xr:uid="{00000000-0005-0000-0000-0000DA430000}"/>
    <cellStyle name="40% - Accent1 5 4 2 8" xfId="22162" xr:uid="{00000000-0005-0000-0000-0000DB430000}"/>
    <cellStyle name="40% - Accent1 5 4 2 9" xfId="26879" xr:uid="{00000000-0005-0000-0000-0000DC430000}"/>
    <cellStyle name="40% - Accent1 5 4 3" xfId="10590" xr:uid="{00000000-0005-0000-0000-0000DD430000}"/>
    <cellStyle name="40% - Accent1 5 4 3 2" xfId="16412" xr:uid="{00000000-0005-0000-0000-0000DE430000}"/>
    <cellStyle name="40% - Accent1 5 4 3 2 2" xfId="20874" xr:uid="{00000000-0005-0000-0000-0000DF430000}"/>
    <cellStyle name="40% - Accent1 5 4 3 2 3" xfId="25306" xr:uid="{00000000-0005-0000-0000-0000E0430000}"/>
    <cellStyle name="40% - Accent1 5 4 3 2 4" xfId="30023" xr:uid="{00000000-0005-0000-0000-0000E1430000}"/>
    <cellStyle name="40% - Accent1 5 4 3 2 5" xfId="34736" xr:uid="{00000000-0005-0000-0000-0000E2430000}"/>
    <cellStyle name="40% - Accent1 5 4 3 3" xfId="18615" xr:uid="{00000000-0005-0000-0000-0000E3430000}"/>
    <cellStyle name="40% - Accent1 5 4 3 4" xfId="23090" xr:uid="{00000000-0005-0000-0000-0000E4430000}"/>
    <cellStyle name="40% - Accent1 5 4 3 5" xfId="27807" xr:uid="{00000000-0005-0000-0000-0000E5430000}"/>
    <cellStyle name="40% - Accent1 5 4 3 6" xfId="32520" xr:uid="{00000000-0005-0000-0000-0000E6430000}"/>
    <cellStyle name="40% - Accent1 5 4 4" xfId="10848" xr:uid="{00000000-0005-0000-0000-0000E7430000}"/>
    <cellStyle name="40% - Accent1 5 4 4 2" xfId="19650" xr:uid="{00000000-0005-0000-0000-0000E8430000}"/>
    <cellStyle name="40% - Accent1 5 4 4 3" xfId="24082" xr:uid="{00000000-0005-0000-0000-0000E9430000}"/>
    <cellStyle name="40% - Accent1 5 4 4 4" xfId="28799" xr:uid="{00000000-0005-0000-0000-0000EA430000}"/>
    <cellStyle name="40% - Accent1 5 4 4 5" xfId="33512" xr:uid="{00000000-0005-0000-0000-0000EB430000}"/>
    <cellStyle name="40% - Accent1 5 4 5" xfId="11102" xr:uid="{00000000-0005-0000-0000-0000EC430000}"/>
    <cellStyle name="40% - Accent1 5 4 6" xfId="11356" xr:uid="{00000000-0005-0000-0000-0000ED430000}"/>
    <cellStyle name="40% - Accent1 5 4 7" xfId="11616" xr:uid="{00000000-0005-0000-0000-0000EE430000}"/>
    <cellStyle name="40% - Accent1 5 4 8" xfId="11877" xr:uid="{00000000-0005-0000-0000-0000EF430000}"/>
    <cellStyle name="40% - Accent1 5 4 9" xfId="12148" xr:uid="{00000000-0005-0000-0000-0000F0430000}"/>
    <cellStyle name="40% - Accent1 5 40" xfId="3540" xr:uid="{00000000-0005-0000-0000-0000F1430000}"/>
    <cellStyle name="40% - Accent1 5 41" xfId="3643" xr:uid="{00000000-0005-0000-0000-0000F2430000}"/>
    <cellStyle name="40% - Accent1 5 42" xfId="3762" xr:uid="{00000000-0005-0000-0000-0000F3430000}"/>
    <cellStyle name="40% - Accent1 5 43" xfId="3878" xr:uid="{00000000-0005-0000-0000-0000F4430000}"/>
    <cellStyle name="40% - Accent1 5 44" xfId="3994" xr:uid="{00000000-0005-0000-0000-0000F5430000}"/>
    <cellStyle name="40% - Accent1 5 45" xfId="4110" xr:uid="{00000000-0005-0000-0000-0000F6430000}"/>
    <cellStyle name="40% - Accent1 5 46" xfId="4226" xr:uid="{00000000-0005-0000-0000-0000F7430000}"/>
    <cellStyle name="40% - Accent1 5 47" xfId="4342" xr:uid="{00000000-0005-0000-0000-0000F8430000}"/>
    <cellStyle name="40% - Accent1 5 48" xfId="4458" xr:uid="{00000000-0005-0000-0000-0000F9430000}"/>
    <cellStyle name="40% - Accent1 5 49" xfId="4574" xr:uid="{00000000-0005-0000-0000-0000FA430000}"/>
    <cellStyle name="40% - Accent1 5 5" xfId="809" xr:uid="{00000000-0005-0000-0000-0000FB430000}"/>
    <cellStyle name="40% - Accent1 5 5 2" xfId="16869" xr:uid="{00000000-0005-0000-0000-0000FC430000}"/>
    <cellStyle name="40% - Accent1 5 5 2 2" xfId="21331" xr:uid="{00000000-0005-0000-0000-0000FD430000}"/>
    <cellStyle name="40% - Accent1 5 5 2 2 2" xfId="25763" xr:uid="{00000000-0005-0000-0000-0000FE430000}"/>
    <cellStyle name="40% - Accent1 5 5 2 2 3" xfId="30480" xr:uid="{00000000-0005-0000-0000-0000FF430000}"/>
    <cellStyle name="40% - Accent1 5 5 2 2 4" xfId="35193" xr:uid="{00000000-0005-0000-0000-000000440000}"/>
    <cellStyle name="40% - Accent1 5 5 2 3" xfId="19072" xr:uid="{00000000-0005-0000-0000-000001440000}"/>
    <cellStyle name="40% - Accent1 5 5 2 4" xfId="23547" xr:uid="{00000000-0005-0000-0000-000002440000}"/>
    <cellStyle name="40% - Accent1 5 5 2 5" xfId="28264" xr:uid="{00000000-0005-0000-0000-000003440000}"/>
    <cellStyle name="40% - Accent1 5 5 2 6" xfId="32977" xr:uid="{00000000-0005-0000-0000-000004440000}"/>
    <cellStyle name="40% - Accent1 5 5 3" xfId="15678" xr:uid="{00000000-0005-0000-0000-000005440000}"/>
    <cellStyle name="40% - Accent1 5 5 3 2" xfId="20185" xr:uid="{00000000-0005-0000-0000-000006440000}"/>
    <cellStyle name="40% - Accent1 5 5 3 3" xfId="24617" xr:uid="{00000000-0005-0000-0000-000007440000}"/>
    <cellStyle name="40% - Accent1 5 5 3 4" xfId="29334" xr:uid="{00000000-0005-0000-0000-000008440000}"/>
    <cellStyle name="40% - Accent1 5 5 3 5" xfId="34047" xr:uid="{00000000-0005-0000-0000-000009440000}"/>
    <cellStyle name="40% - Accent1 5 5 4" xfId="17926" xr:uid="{00000000-0005-0000-0000-00000A440000}"/>
    <cellStyle name="40% - Accent1 5 5 5" xfId="22401" xr:uid="{00000000-0005-0000-0000-00000B440000}"/>
    <cellStyle name="40% - Accent1 5 5 6" xfId="27118" xr:uid="{00000000-0005-0000-0000-00000C440000}"/>
    <cellStyle name="40% - Accent1 5 5 7" xfId="31831" xr:uid="{00000000-0005-0000-0000-00000D440000}"/>
    <cellStyle name="40% - Accent1 5 50" xfId="4704" xr:uid="{00000000-0005-0000-0000-00000E440000}"/>
    <cellStyle name="40% - Accent1 5 51" xfId="4834" xr:uid="{00000000-0005-0000-0000-00000F440000}"/>
    <cellStyle name="40% - Accent1 5 52" xfId="4964" xr:uid="{00000000-0005-0000-0000-000010440000}"/>
    <cellStyle name="40% - Accent1 5 53" xfId="5094" xr:uid="{00000000-0005-0000-0000-000011440000}"/>
    <cellStyle name="40% - Accent1 5 54" xfId="5224" xr:uid="{00000000-0005-0000-0000-000012440000}"/>
    <cellStyle name="40% - Accent1 5 55" xfId="5354" xr:uid="{00000000-0005-0000-0000-000013440000}"/>
    <cellStyle name="40% - Accent1 5 56" xfId="5484" xr:uid="{00000000-0005-0000-0000-000014440000}"/>
    <cellStyle name="40% - Accent1 5 57" xfId="5614" xr:uid="{00000000-0005-0000-0000-000015440000}"/>
    <cellStyle name="40% - Accent1 5 58" xfId="5744" xr:uid="{00000000-0005-0000-0000-000016440000}"/>
    <cellStyle name="40% - Accent1 5 59" xfId="5874" xr:uid="{00000000-0005-0000-0000-000017440000}"/>
    <cellStyle name="40% - Accent1 5 6" xfId="881" xr:uid="{00000000-0005-0000-0000-000018440000}"/>
    <cellStyle name="40% - Accent1 5 6 2" xfId="17080" xr:uid="{00000000-0005-0000-0000-000019440000}"/>
    <cellStyle name="40% - Accent1 5 6 2 2" xfId="21542" xr:uid="{00000000-0005-0000-0000-00001A440000}"/>
    <cellStyle name="40% - Accent1 5 6 2 2 2" xfId="25974" xr:uid="{00000000-0005-0000-0000-00001B440000}"/>
    <cellStyle name="40% - Accent1 5 6 2 2 3" xfId="30691" xr:uid="{00000000-0005-0000-0000-00001C440000}"/>
    <cellStyle name="40% - Accent1 5 6 2 2 4" xfId="35404" xr:uid="{00000000-0005-0000-0000-00001D440000}"/>
    <cellStyle name="40% - Accent1 5 6 2 3" xfId="19283" xr:uid="{00000000-0005-0000-0000-00001E440000}"/>
    <cellStyle name="40% - Accent1 5 6 2 4" xfId="23758" xr:uid="{00000000-0005-0000-0000-00001F440000}"/>
    <cellStyle name="40% - Accent1 5 6 2 5" xfId="28475" xr:uid="{00000000-0005-0000-0000-000020440000}"/>
    <cellStyle name="40% - Accent1 5 6 2 6" xfId="33188" xr:uid="{00000000-0005-0000-0000-000021440000}"/>
    <cellStyle name="40% - Accent1 5 6 3" xfId="15890" xr:uid="{00000000-0005-0000-0000-000022440000}"/>
    <cellStyle name="40% - Accent1 5 6 3 2" xfId="20396" xr:uid="{00000000-0005-0000-0000-000023440000}"/>
    <cellStyle name="40% - Accent1 5 6 3 3" xfId="24828" xr:uid="{00000000-0005-0000-0000-000024440000}"/>
    <cellStyle name="40% - Accent1 5 6 3 4" xfId="29545" xr:uid="{00000000-0005-0000-0000-000025440000}"/>
    <cellStyle name="40% - Accent1 5 6 3 5" xfId="34258" xr:uid="{00000000-0005-0000-0000-000026440000}"/>
    <cellStyle name="40% - Accent1 5 6 4" xfId="18137" xr:uid="{00000000-0005-0000-0000-000027440000}"/>
    <cellStyle name="40% - Accent1 5 6 5" xfId="22612" xr:uid="{00000000-0005-0000-0000-000028440000}"/>
    <cellStyle name="40% - Accent1 5 6 6" xfId="27329" xr:uid="{00000000-0005-0000-0000-000029440000}"/>
    <cellStyle name="40% - Accent1 5 6 7" xfId="32042" xr:uid="{00000000-0005-0000-0000-00002A440000}"/>
    <cellStyle name="40% - Accent1 5 60" xfId="6004" xr:uid="{00000000-0005-0000-0000-00002B440000}"/>
    <cellStyle name="40% - Accent1 5 61" xfId="6134" xr:uid="{00000000-0005-0000-0000-00002C440000}"/>
    <cellStyle name="40% - Accent1 5 62" xfId="6264" xr:uid="{00000000-0005-0000-0000-00002D440000}"/>
    <cellStyle name="40% - Accent1 5 63" xfId="6394" xr:uid="{00000000-0005-0000-0000-00002E440000}"/>
    <cellStyle name="40% - Accent1 5 64" xfId="6525" xr:uid="{00000000-0005-0000-0000-00002F440000}"/>
    <cellStyle name="40% - Accent1 5 65" xfId="6655" xr:uid="{00000000-0005-0000-0000-000030440000}"/>
    <cellStyle name="40% - Accent1 5 66" xfId="6785" xr:uid="{00000000-0005-0000-0000-000031440000}"/>
    <cellStyle name="40% - Accent1 5 67" xfId="6915" xr:uid="{00000000-0005-0000-0000-000032440000}"/>
    <cellStyle name="40% - Accent1 5 68" xfId="7045" xr:uid="{00000000-0005-0000-0000-000033440000}"/>
    <cellStyle name="40% - Accent1 5 69" xfId="7189" xr:uid="{00000000-0005-0000-0000-000034440000}"/>
    <cellStyle name="40% - Accent1 5 7" xfId="953" xr:uid="{00000000-0005-0000-0000-000035440000}"/>
    <cellStyle name="40% - Accent1 5 7 2" xfId="16132" xr:uid="{00000000-0005-0000-0000-000036440000}"/>
    <cellStyle name="40% - Accent1 5 7 2 2" xfId="20635" xr:uid="{00000000-0005-0000-0000-000037440000}"/>
    <cellStyle name="40% - Accent1 5 7 2 3" xfId="25067" xr:uid="{00000000-0005-0000-0000-000038440000}"/>
    <cellStyle name="40% - Accent1 5 7 2 4" xfId="29784" xr:uid="{00000000-0005-0000-0000-000039440000}"/>
    <cellStyle name="40% - Accent1 5 7 2 5" xfId="34497" xr:uid="{00000000-0005-0000-0000-00003A440000}"/>
    <cellStyle name="40% - Accent1 5 7 3" xfId="18376" xr:uid="{00000000-0005-0000-0000-00003B440000}"/>
    <cellStyle name="40% - Accent1 5 7 4" xfId="22851" xr:uid="{00000000-0005-0000-0000-00003C440000}"/>
    <cellStyle name="40% - Accent1 5 7 5" xfId="27568" xr:uid="{00000000-0005-0000-0000-00003D440000}"/>
    <cellStyle name="40% - Accent1 5 7 6" xfId="32281" xr:uid="{00000000-0005-0000-0000-00003E440000}"/>
    <cellStyle name="40% - Accent1 5 70" xfId="7334" xr:uid="{00000000-0005-0000-0000-00003F440000}"/>
    <cellStyle name="40% - Accent1 5 71" xfId="7478" xr:uid="{00000000-0005-0000-0000-000040440000}"/>
    <cellStyle name="40% - Accent1 5 72" xfId="7650" xr:uid="{00000000-0005-0000-0000-000041440000}"/>
    <cellStyle name="40% - Accent1 5 73" xfId="7822" xr:uid="{00000000-0005-0000-0000-000042440000}"/>
    <cellStyle name="40% - Accent1 5 74" xfId="7994" xr:uid="{00000000-0005-0000-0000-000043440000}"/>
    <cellStyle name="40% - Accent1 5 75" xfId="8166" xr:uid="{00000000-0005-0000-0000-000044440000}"/>
    <cellStyle name="40% - Accent1 5 76" xfId="8338" xr:uid="{00000000-0005-0000-0000-000045440000}"/>
    <cellStyle name="40% - Accent1 5 77" xfId="8580" xr:uid="{00000000-0005-0000-0000-000046440000}"/>
    <cellStyle name="40% - Accent1 5 8" xfId="1025" xr:uid="{00000000-0005-0000-0000-000047440000}"/>
    <cellStyle name="40% - Accent1 5 8 2" xfId="26244" xr:uid="{00000000-0005-0000-0000-000048440000}"/>
    <cellStyle name="40% - Accent1 5 8 3" xfId="30958" xr:uid="{00000000-0005-0000-0000-000049440000}"/>
    <cellStyle name="40% - Accent1 5 8 4" xfId="35671" xr:uid="{00000000-0005-0000-0000-00004A440000}"/>
    <cellStyle name="40% - Accent1 5 9" xfId="1097" xr:uid="{00000000-0005-0000-0000-00004B440000}"/>
    <cellStyle name="40% - Accent1 5 9 2" xfId="35938" xr:uid="{00000000-0005-0000-0000-00004C440000}"/>
    <cellStyle name="40% - Accent1 6" xfId="234" xr:uid="{00000000-0005-0000-0000-00004D440000}"/>
    <cellStyle name="40% - Accent1 6 10" xfId="1183" xr:uid="{00000000-0005-0000-0000-00004E440000}"/>
    <cellStyle name="40% - Accent1 6 10 2" xfId="36247" xr:uid="{00000000-0005-0000-0000-00004F440000}"/>
    <cellStyle name="40% - Accent1 6 11" xfId="1255" xr:uid="{00000000-0005-0000-0000-000050440000}"/>
    <cellStyle name="40% - Accent1 6 12" xfId="1327" xr:uid="{00000000-0005-0000-0000-000051440000}"/>
    <cellStyle name="40% - Accent1 6 13" xfId="1399" xr:uid="{00000000-0005-0000-0000-000052440000}"/>
    <cellStyle name="40% - Accent1 6 14" xfId="1474" xr:uid="{00000000-0005-0000-0000-000053440000}"/>
    <cellStyle name="40% - Accent1 6 15" xfId="1548" xr:uid="{00000000-0005-0000-0000-000054440000}"/>
    <cellStyle name="40% - Accent1 6 16" xfId="1623" xr:uid="{00000000-0005-0000-0000-000055440000}"/>
    <cellStyle name="40% - Accent1 6 17" xfId="1697" xr:uid="{00000000-0005-0000-0000-000056440000}"/>
    <cellStyle name="40% - Accent1 6 18" xfId="1771" xr:uid="{00000000-0005-0000-0000-000057440000}"/>
    <cellStyle name="40% - Accent1 6 19" xfId="1845" xr:uid="{00000000-0005-0000-0000-000058440000}"/>
    <cellStyle name="40% - Accent1 6 2" xfId="607" xr:uid="{00000000-0005-0000-0000-000059440000}"/>
    <cellStyle name="40% - Accent1 6 2 2" xfId="8913" xr:uid="{00000000-0005-0000-0000-00005A440000}"/>
    <cellStyle name="40% - Accent1 6 20" xfId="1920" xr:uid="{00000000-0005-0000-0000-00005B440000}"/>
    <cellStyle name="40% - Accent1 6 21" xfId="1994" xr:uid="{00000000-0005-0000-0000-00005C440000}"/>
    <cellStyle name="40% - Accent1 6 22" xfId="2068" xr:uid="{00000000-0005-0000-0000-00005D440000}"/>
    <cellStyle name="40% - Accent1 6 23" xfId="2142" xr:uid="{00000000-0005-0000-0000-00005E440000}"/>
    <cellStyle name="40% - Accent1 6 24" xfId="2216" xr:uid="{00000000-0005-0000-0000-00005F440000}"/>
    <cellStyle name="40% - Accent1 6 25" xfId="2290" xr:uid="{00000000-0005-0000-0000-000060440000}"/>
    <cellStyle name="40% - Accent1 6 26" xfId="2364" xr:uid="{00000000-0005-0000-0000-000061440000}"/>
    <cellStyle name="40% - Accent1 6 27" xfId="2438" xr:uid="{00000000-0005-0000-0000-000062440000}"/>
    <cellStyle name="40% - Accent1 6 28" xfId="2512" xr:uid="{00000000-0005-0000-0000-000063440000}"/>
    <cellStyle name="40% - Accent1 6 29" xfId="2586" xr:uid="{00000000-0005-0000-0000-000064440000}"/>
    <cellStyle name="40% - Accent1 6 3" xfId="679" xr:uid="{00000000-0005-0000-0000-000065440000}"/>
    <cellStyle name="40% - Accent1 6 3 2" xfId="10208" xr:uid="{00000000-0005-0000-0000-000066440000}"/>
    <cellStyle name="40% - Accent1 6 30" xfId="2674" xr:uid="{00000000-0005-0000-0000-000067440000}"/>
    <cellStyle name="40% - Accent1 6 31" xfId="2762" xr:uid="{00000000-0005-0000-0000-000068440000}"/>
    <cellStyle name="40% - Accent1 6 32" xfId="2850" xr:uid="{00000000-0005-0000-0000-000069440000}"/>
    <cellStyle name="40% - Accent1 6 33" xfId="2938" xr:uid="{00000000-0005-0000-0000-00006A440000}"/>
    <cellStyle name="40% - Accent1 6 34" xfId="3026" xr:uid="{00000000-0005-0000-0000-00006B440000}"/>
    <cellStyle name="40% - Accent1 6 35" xfId="3114" xr:uid="{00000000-0005-0000-0000-00006C440000}"/>
    <cellStyle name="40% - Accent1 6 36" xfId="3202" xr:uid="{00000000-0005-0000-0000-00006D440000}"/>
    <cellStyle name="40% - Accent1 6 37" xfId="3290" xr:uid="{00000000-0005-0000-0000-00006E440000}"/>
    <cellStyle name="40% - Accent1 6 38" xfId="3378" xr:uid="{00000000-0005-0000-0000-00006F440000}"/>
    <cellStyle name="40% - Accent1 6 39" xfId="3466" xr:uid="{00000000-0005-0000-0000-000070440000}"/>
    <cellStyle name="40% - Accent1 6 4" xfId="751" xr:uid="{00000000-0005-0000-0000-000071440000}"/>
    <cellStyle name="40% - Accent1 6 4 10" xfId="12433" xr:uid="{00000000-0005-0000-0000-000072440000}"/>
    <cellStyle name="40% - Accent1 6 4 11" xfId="12715" xr:uid="{00000000-0005-0000-0000-000073440000}"/>
    <cellStyle name="40% - Accent1 6 4 12" xfId="13338" xr:uid="{00000000-0005-0000-0000-000074440000}"/>
    <cellStyle name="40% - Accent1 6 4 13" xfId="13945" xr:uid="{00000000-0005-0000-0000-000075440000}"/>
    <cellStyle name="40% - Accent1 6 4 14" xfId="14551" xr:uid="{00000000-0005-0000-0000-000076440000}"/>
    <cellStyle name="40% - Accent1 6 4 15" xfId="15157" xr:uid="{00000000-0005-0000-0000-000077440000}"/>
    <cellStyle name="40% - Accent1 6 4 16" xfId="17405" xr:uid="{00000000-0005-0000-0000-000078440000}"/>
    <cellStyle name="40% - Accent1 6 4 17" xfId="21880" xr:uid="{00000000-0005-0000-0000-000079440000}"/>
    <cellStyle name="40% - Accent1 6 4 18" xfId="26597" xr:uid="{00000000-0005-0000-0000-00007A440000}"/>
    <cellStyle name="40% - Accent1 6 4 19" xfId="31310" xr:uid="{00000000-0005-0000-0000-00007B440000}"/>
    <cellStyle name="40% - Accent1 6 4 2" xfId="10117" xr:uid="{00000000-0005-0000-0000-00007C440000}"/>
    <cellStyle name="40% - Accent1 6 4 2 10" xfId="31606" xr:uid="{00000000-0005-0000-0000-00007D440000}"/>
    <cellStyle name="40% - Accent1 6 4 2 2" xfId="13053" xr:uid="{00000000-0005-0000-0000-00007E440000}"/>
    <cellStyle name="40% - Accent1 6 4 2 2 2" xfId="16644" xr:uid="{00000000-0005-0000-0000-00007F440000}"/>
    <cellStyle name="40% - Accent1 6 4 2 2 2 2" xfId="21106" xr:uid="{00000000-0005-0000-0000-000080440000}"/>
    <cellStyle name="40% - Accent1 6 4 2 2 2 3" xfId="25538" xr:uid="{00000000-0005-0000-0000-000081440000}"/>
    <cellStyle name="40% - Accent1 6 4 2 2 2 4" xfId="30255" xr:uid="{00000000-0005-0000-0000-000082440000}"/>
    <cellStyle name="40% - Accent1 6 4 2 2 2 5" xfId="34968" xr:uid="{00000000-0005-0000-0000-000083440000}"/>
    <cellStyle name="40% - Accent1 6 4 2 2 3" xfId="18847" xr:uid="{00000000-0005-0000-0000-000084440000}"/>
    <cellStyle name="40% - Accent1 6 4 2 2 4" xfId="23322" xr:uid="{00000000-0005-0000-0000-000085440000}"/>
    <cellStyle name="40% - Accent1 6 4 2 2 5" xfId="28039" xr:uid="{00000000-0005-0000-0000-000086440000}"/>
    <cellStyle name="40% - Accent1 6 4 2 2 6" xfId="32752" xr:uid="{00000000-0005-0000-0000-000087440000}"/>
    <cellStyle name="40% - Accent1 6 4 2 3" xfId="13635" xr:uid="{00000000-0005-0000-0000-000088440000}"/>
    <cellStyle name="40% - Accent1 6 4 2 3 2" xfId="19960" xr:uid="{00000000-0005-0000-0000-000089440000}"/>
    <cellStyle name="40% - Accent1 6 4 2 3 3" xfId="24392" xr:uid="{00000000-0005-0000-0000-00008A440000}"/>
    <cellStyle name="40% - Accent1 6 4 2 3 4" xfId="29109" xr:uid="{00000000-0005-0000-0000-00008B440000}"/>
    <cellStyle name="40% - Accent1 6 4 2 3 5" xfId="33822" xr:uid="{00000000-0005-0000-0000-00008C440000}"/>
    <cellStyle name="40% - Accent1 6 4 2 4" xfId="14241" xr:uid="{00000000-0005-0000-0000-00008D440000}"/>
    <cellStyle name="40% - Accent1 6 4 2 5" xfId="14847" xr:uid="{00000000-0005-0000-0000-00008E440000}"/>
    <cellStyle name="40% - Accent1 6 4 2 6" xfId="15453" xr:uid="{00000000-0005-0000-0000-00008F440000}"/>
    <cellStyle name="40% - Accent1 6 4 2 7" xfId="17701" xr:uid="{00000000-0005-0000-0000-000090440000}"/>
    <cellStyle name="40% - Accent1 6 4 2 8" xfId="22176" xr:uid="{00000000-0005-0000-0000-000091440000}"/>
    <cellStyle name="40% - Accent1 6 4 2 9" xfId="26893" xr:uid="{00000000-0005-0000-0000-000092440000}"/>
    <cellStyle name="40% - Accent1 6 4 3" xfId="10604" xr:uid="{00000000-0005-0000-0000-000093440000}"/>
    <cellStyle name="40% - Accent1 6 4 3 2" xfId="16426" xr:uid="{00000000-0005-0000-0000-000094440000}"/>
    <cellStyle name="40% - Accent1 6 4 3 2 2" xfId="20888" xr:uid="{00000000-0005-0000-0000-000095440000}"/>
    <cellStyle name="40% - Accent1 6 4 3 2 3" xfId="25320" xr:uid="{00000000-0005-0000-0000-000096440000}"/>
    <cellStyle name="40% - Accent1 6 4 3 2 4" xfId="30037" xr:uid="{00000000-0005-0000-0000-000097440000}"/>
    <cellStyle name="40% - Accent1 6 4 3 2 5" xfId="34750" xr:uid="{00000000-0005-0000-0000-000098440000}"/>
    <cellStyle name="40% - Accent1 6 4 3 3" xfId="18629" xr:uid="{00000000-0005-0000-0000-000099440000}"/>
    <cellStyle name="40% - Accent1 6 4 3 4" xfId="23104" xr:uid="{00000000-0005-0000-0000-00009A440000}"/>
    <cellStyle name="40% - Accent1 6 4 3 5" xfId="27821" xr:uid="{00000000-0005-0000-0000-00009B440000}"/>
    <cellStyle name="40% - Accent1 6 4 3 6" xfId="32534" xr:uid="{00000000-0005-0000-0000-00009C440000}"/>
    <cellStyle name="40% - Accent1 6 4 4" xfId="10862" xr:uid="{00000000-0005-0000-0000-00009D440000}"/>
    <cellStyle name="40% - Accent1 6 4 4 2" xfId="19664" xr:uid="{00000000-0005-0000-0000-00009E440000}"/>
    <cellStyle name="40% - Accent1 6 4 4 3" xfId="24096" xr:uid="{00000000-0005-0000-0000-00009F440000}"/>
    <cellStyle name="40% - Accent1 6 4 4 4" xfId="28813" xr:uid="{00000000-0005-0000-0000-0000A0440000}"/>
    <cellStyle name="40% - Accent1 6 4 4 5" xfId="33526" xr:uid="{00000000-0005-0000-0000-0000A1440000}"/>
    <cellStyle name="40% - Accent1 6 4 5" xfId="11116" xr:uid="{00000000-0005-0000-0000-0000A2440000}"/>
    <cellStyle name="40% - Accent1 6 4 6" xfId="11370" xr:uid="{00000000-0005-0000-0000-0000A3440000}"/>
    <cellStyle name="40% - Accent1 6 4 7" xfId="11630" xr:uid="{00000000-0005-0000-0000-0000A4440000}"/>
    <cellStyle name="40% - Accent1 6 4 8" xfId="11892" xr:uid="{00000000-0005-0000-0000-0000A5440000}"/>
    <cellStyle name="40% - Accent1 6 4 9" xfId="12162" xr:uid="{00000000-0005-0000-0000-0000A6440000}"/>
    <cellStyle name="40% - Accent1 6 40" xfId="3554" xr:uid="{00000000-0005-0000-0000-0000A7440000}"/>
    <cellStyle name="40% - Accent1 6 41" xfId="3657" xr:uid="{00000000-0005-0000-0000-0000A8440000}"/>
    <cellStyle name="40% - Accent1 6 42" xfId="3776" xr:uid="{00000000-0005-0000-0000-0000A9440000}"/>
    <cellStyle name="40% - Accent1 6 43" xfId="3892" xr:uid="{00000000-0005-0000-0000-0000AA440000}"/>
    <cellStyle name="40% - Accent1 6 44" xfId="4008" xr:uid="{00000000-0005-0000-0000-0000AB440000}"/>
    <cellStyle name="40% - Accent1 6 45" xfId="4124" xr:uid="{00000000-0005-0000-0000-0000AC440000}"/>
    <cellStyle name="40% - Accent1 6 46" xfId="4240" xr:uid="{00000000-0005-0000-0000-0000AD440000}"/>
    <cellStyle name="40% - Accent1 6 47" xfId="4356" xr:uid="{00000000-0005-0000-0000-0000AE440000}"/>
    <cellStyle name="40% - Accent1 6 48" xfId="4472" xr:uid="{00000000-0005-0000-0000-0000AF440000}"/>
    <cellStyle name="40% - Accent1 6 49" xfId="4588" xr:uid="{00000000-0005-0000-0000-0000B0440000}"/>
    <cellStyle name="40% - Accent1 6 5" xfId="823" xr:uid="{00000000-0005-0000-0000-0000B1440000}"/>
    <cellStyle name="40% - Accent1 6 5 2" xfId="16883" xr:uid="{00000000-0005-0000-0000-0000B2440000}"/>
    <cellStyle name="40% - Accent1 6 5 2 2" xfId="21345" xr:uid="{00000000-0005-0000-0000-0000B3440000}"/>
    <cellStyle name="40% - Accent1 6 5 2 2 2" xfId="25777" xr:uid="{00000000-0005-0000-0000-0000B4440000}"/>
    <cellStyle name="40% - Accent1 6 5 2 2 3" xfId="30494" xr:uid="{00000000-0005-0000-0000-0000B5440000}"/>
    <cellStyle name="40% - Accent1 6 5 2 2 4" xfId="35207" xr:uid="{00000000-0005-0000-0000-0000B6440000}"/>
    <cellStyle name="40% - Accent1 6 5 2 3" xfId="19086" xr:uid="{00000000-0005-0000-0000-0000B7440000}"/>
    <cellStyle name="40% - Accent1 6 5 2 4" xfId="23561" xr:uid="{00000000-0005-0000-0000-0000B8440000}"/>
    <cellStyle name="40% - Accent1 6 5 2 5" xfId="28278" xr:uid="{00000000-0005-0000-0000-0000B9440000}"/>
    <cellStyle name="40% - Accent1 6 5 2 6" xfId="32991" xr:uid="{00000000-0005-0000-0000-0000BA440000}"/>
    <cellStyle name="40% - Accent1 6 5 3" xfId="15692" xr:uid="{00000000-0005-0000-0000-0000BB440000}"/>
    <cellStyle name="40% - Accent1 6 5 3 2" xfId="20199" xr:uid="{00000000-0005-0000-0000-0000BC440000}"/>
    <cellStyle name="40% - Accent1 6 5 3 3" xfId="24631" xr:uid="{00000000-0005-0000-0000-0000BD440000}"/>
    <cellStyle name="40% - Accent1 6 5 3 4" xfId="29348" xr:uid="{00000000-0005-0000-0000-0000BE440000}"/>
    <cellStyle name="40% - Accent1 6 5 3 5" xfId="34061" xr:uid="{00000000-0005-0000-0000-0000BF440000}"/>
    <cellStyle name="40% - Accent1 6 5 4" xfId="17940" xr:uid="{00000000-0005-0000-0000-0000C0440000}"/>
    <cellStyle name="40% - Accent1 6 5 5" xfId="22415" xr:uid="{00000000-0005-0000-0000-0000C1440000}"/>
    <cellStyle name="40% - Accent1 6 5 6" xfId="27132" xr:uid="{00000000-0005-0000-0000-0000C2440000}"/>
    <cellStyle name="40% - Accent1 6 5 7" xfId="31845" xr:uid="{00000000-0005-0000-0000-0000C3440000}"/>
    <cellStyle name="40% - Accent1 6 50" xfId="4718" xr:uid="{00000000-0005-0000-0000-0000C4440000}"/>
    <cellStyle name="40% - Accent1 6 51" xfId="4848" xr:uid="{00000000-0005-0000-0000-0000C5440000}"/>
    <cellStyle name="40% - Accent1 6 52" xfId="4978" xr:uid="{00000000-0005-0000-0000-0000C6440000}"/>
    <cellStyle name="40% - Accent1 6 53" xfId="5108" xr:uid="{00000000-0005-0000-0000-0000C7440000}"/>
    <cellStyle name="40% - Accent1 6 54" xfId="5238" xr:uid="{00000000-0005-0000-0000-0000C8440000}"/>
    <cellStyle name="40% - Accent1 6 55" xfId="5368" xr:uid="{00000000-0005-0000-0000-0000C9440000}"/>
    <cellStyle name="40% - Accent1 6 56" xfId="5498" xr:uid="{00000000-0005-0000-0000-0000CA440000}"/>
    <cellStyle name="40% - Accent1 6 57" xfId="5628" xr:uid="{00000000-0005-0000-0000-0000CB440000}"/>
    <cellStyle name="40% - Accent1 6 58" xfId="5758" xr:uid="{00000000-0005-0000-0000-0000CC440000}"/>
    <cellStyle name="40% - Accent1 6 59" xfId="5888" xr:uid="{00000000-0005-0000-0000-0000CD440000}"/>
    <cellStyle name="40% - Accent1 6 6" xfId="895" xr:uid="{00000000-0005-0000-0000-0000CE440000}"/>
    <cellStyle name="40% - Accent1 6 6 2" xfId="17095" xr:uid="{00000000-0005-0000-0000-0000CF440000}"/>
    <cellStyle name="40% - Accent1 6 6 2 2" xfId="21556" xr:uid="{00000000-0005-0000-0000-0000D0440000}"/>
    <cellStyle name="40% - Accent1 6 6 2 2 2" xfId="25988" xr:uid="{00000000-0005-0000-0000-0000D1440000}"/>
    <cellStyle name="40% - Accent1 6 6 2 2 3" xfId="30705" xr:uid="{00000000-0005-0000-0000-0000D2440000}"/>
    <cellStyle name="40% - Accent1 6 6 2 2 4" xfId="35418" xr:uid="{00000000-0005-0000-0000-0000D3440000}"/>
    <cellStyle name="40% - Accent1 6 6 2 3" xfId="19297" xr:uid="{00000000-0005-0000-0000-0000D4440000}"/>
    <cellStyle name="40% - Accent1 6 6 2 4" xfId="23772" xr:uid="{00000000-0005-0000-0000-0000D5440000}"/>
    <cellStyle name="40% - Accent1 6 6 2 5" xfId="28489" xr:uid="{00000000-0005-0000-0000-0000D6440000}"/>
    <cellStyle name="40% - Accent1 6 6 2 6" xfId="33202" xr:uid="{00000000-0005-0000-0000-0000D7440000}"/>
    <cellStyle name="40% - Accent1 6 6 3" xfId="15905" xr:uid="{00000000-0005-0000-0000-0000D8440000}"/>
    <cellStyle name="40% - Accent1 6 6 3 2" xfId="20410" xr:uid="{00000000-0005-0000-0000-0000D9440000}"/>
    <cellStyle name="40% - Accent1 6 6 3 3" xfId="24842" xr:uid="{00000000-0005-0000-0000-0000DA440000}"/>
    <cellStyle name="40% - Accent1 6 6 3 4" xfId="29559" xr:uid="{00000000-0005-0000-0000-0000DB440000}"/>
    <cellStyle name="40% - Accent1 6 6 3 5" xfId="34272" xr:uid="{00000000-0005-0000-0000-0000DC440000}"/>
    <cellStyle name="40% - Accent1 6 6 4" xfId="18151" xr:uid="{00000000-0005-0000-0000-0000DD440000}"/>
    <cellStyle name="40% - Accent1 6 6 5" xfId="22626" xr:uid="{00000000-0005-0000-0000-0000DE440000}"/>
    <cellStyle name="40% - Accent1 6 6 6" xfId="27343" xr:uid="{00000000-0005-0000-0000-0000DF440000}"/>
    <cellStyle name="40% - Accent1 6 6 7" xfId="32056" xr:uid="{00000000-0005-0000-0000-0000E0440000}"/>
    <cellStyle name="40% - Accent1 6 60" xfId="6018" xr:uid="{00000000-0005-0000-0000-0000E1440000}"/>
    <cellStyle name="40% - Accent1 6 61" xfId="6148" xr:uid="{00000000-0005-0000-0000-0000E2440000}"/>
    <cellStyle name="40% - Accent1 6 62" xfId="6278" xr:uid="{00000000-0005-0000-0000-0000E3440000}"/>
    <cellStyle name="40% - Accent1 6 63" xfId="6408" xr:uid="{00000000-0005-0000-0000-0000E4440000}"/>
    <cellStyle name="40% - Accent1 6 64" xfId="6539" xr:uid="{00000000-0005-0000-0000-0000E5440000}"/>
    <cellStyle name="40% - Accent1 6 65" xfId="6669" xr:uid="{00000000-0005-0000-0000-0000E6440000}"/>
    <cellStyle name="40% - Accent1 6 66" xfId="6799" xr:uid="{00000000-0005-0000-0000-0000E7440000}"/>
    <cellStyle name="40% - Accent1 6 67" xfId="6929" xr:uid="{00000000-0005-0000-0000-0000E8440000}"/>
    <cellStyle name="40% - Accent1 6 68" xfId="7059" xr:uid="{00000000-0005-0000-0000-0000E9440000}"/>
    <cellStyle name="40% - Accent1 6 69" xfId="7203" xr:uid="{00000000-0005-0000-0000-0000EA440000}"/>
    <cellStyle name="40% - Accent1 6 7" xfId="967" xr:uid="{00000000-0005-0000-0000-0000EB440000}"/>
    <cellStyle name="40% - Accent1 6 7 2" xfId="16146" xr:uid="{00000000-0005-0000-0000-0000EC440000}"/>
    <cellStyle name="40% - Accent1 6 7 2 2" xfId="20649" xr:uid="{00000000-0005-0000-0000-0000ED440000}"/>
    <cellStyle name="40% - Accent1 6 7 2 3" xfId="25081" xr:uid="{00000000-0005-0000-0000-0000EE440000}"/>
    <cellStyle name="40% - Accent1 6 7 2 4" xfId="29798" xr:uid="{00000000-0005-0000-0000-0000EF440000}"/>
    <cellStyle name="40% - Accent1 6 7 2 5" xfId="34511" xr:uid="{00000000-0005-0000-0000-0000F0440000}"/>
    <cellStyle name="40% - Accent1 6 7 3" xfId="18390" xr:uid="{00000000-0005-0000-0000-0000F1440000}"/>
    <cellStyle name="40% - Accent1 6 7 4" xfId="22865" xr:uid="{00000000-0005-0000-0000-0000F2440000}"/>
    <cellStyle name="40% - Accent1 6 7 5" xfId="27582" xr:uid="{00000000-0005-0000-0000-0000F3440000}"/>
    <cellStyle name="40% - Accent1 6 7 6" xfId="32295" xr:uid="{00000000-0005-0000-0000-0000F4440000}"/>
    <cellStyle name="40% - Accent1 6 70" xfId="7348" xr:uid="{00000000-0005-0000-0000-0000F5440000}"/>
    <cellStyle name="40% - Accent1 6 71" xfId="7492" xr:uid="{00000000-0005-0000-0000-0000F6440000}"/>
    <cellStyle name="40% - Accent1 6 72" xfId="7664" xr:uid="{00000000-0005-0000-0000-0000F7440000}"/>
    <cellStyle name="40% - Accent1 6 73" xfId="7836" xr:uid="{00000000-0005-0000-0000-0000F8440000}"/>
    <cellStyle name="40% - Accent1 6 74" xfId="8008" xr:uid="{00000000-0005-0000-0000-0000F9440000}"/>
    <cellStyle name="40% - Accent1 6 75" xfId="8180" xr:uid="{00000000-0005-0000-0000-0000FA440000}"/>
    <cellStyle name="40% - Accent1 6 76" xfId="8352" xr:uid="{00000000-0005-0000-0000-0000FB440000}"/>
    <cellStyle name="40% - Accent1 6 77" xfId="8594" xr:uid="{00000000-0005-0000-0000-0000FC440000}"/>
    <cellStyle name="40% - Accent1 6 8" xfId="1039" xr:uid="{00000000-0005-0000-0000-0000FD440000}"/>
    <cellStyle name="40% - Accent1 6 8 2" xfId="26259" xr:uid="{00000000-0005-0000-0000-0000FE440000}"/>
    <cellStyle name="40% - Accent1 6 8 3" xfId="30972" xr:uid="{00000000-0005-0000-0000-0000FF440000}"/>
    <cellStyle name="40% - Accent1 6 8 4" xfId="35685" xr:uid="{00000000-0005-0000-0000-000000450000}"/>
    <cellStyle name="40% - Accent1 6 9" xfId="1111" xr:uid="{00000000-0005-0000-0000-000001450000}"/>
    <cellStyle name="40% - Accent1 6 9 2" xfId="35952" xr:uid="{00000000-0005-0000-0000-000002450000}"/>
    <cellStyle name="40% - Accent1 7" xfId="395" xr:uid="{00000000-0005-0000-0000-000003450000}"/>
    <cellStyle name="40% - Accent1 7 2" xfId="437" xr:uid="{00000000-0005-0000-0000-000004450000}"/>
    <cellStyle name="40% - Accent1 7 2 2" xfId="8972" xr:uid="{00000000-0005-0000-0000-000005450000}"/>
    <cellStyle name="40% - Accent1 7 3" xfId="481" xr:uid="{00000000-0005-0000-0000-000006450000}"/>
    <cellStyle name="40% - Accent1 7 3 2" xfId="10239" xr:uid="{00000000-0005-0000-0000-000007450000}"/>
    <cellStyle name="40% - Accent1 7 4" xfId="523" xr:uid="{00000000-0005-0000-0000-000008450000}"/>
    <cellStyle name="40% - Accent1 7 5" xfId="8654" xr:uid="{00000000-0005-0000-0000-000009450000}"/>
    <cellStyle name="40% - Accent1 8" xfId="409" xr:uid="{00000000-0005-0000-0000-00000A450000}"/>
    <cellStyle name="40% - Accent1 8 2" xfId="451" xr:uid="{00000000-0005-0000-0000-00000B450000}"/>
    <cellStyle name="40% - Accent1 8 2 2" xfId="8986" xr:uid="{00000000-0005-0000-0000-00000C450000}"/>
    <cellStyle name="40% - Accent1 8 3" xfId="495" xr:uid="{00000000-0005-0000-0000-00000D450000}"/>
    <cellStyle name="40% - Accent1 8 4" xfId="537" xr:uid="{00000000-0005-0000-0000-00000E450000}"/>
    <cellStyle name="40% - Accent1 8 5" xfId="8668" xr:uid="{00000000-0005-0000-0000-00000F450000}"/>
    <cellStyle name="40% - Accent1 9" xfId="2604" xr:uid="{00000000-0005-0000-0000-000010450000}"/>
    <cellStyle name="40% - Accent1 9 10" xfId="3396" xr:uid="{00000000-0005-0000-0000-000011450000}"/>
    <cellStyle name="40% - Accent1 9 11" xfId="3484" xr:uid="{00000000-0005-0000-0000-000012450000}"/>
    <cellStyle name="40% - Accent1 9 12" xfId="3572" xr:uid="{00000000-0005-0000-0000-000013450000}"/>
    <cellStyle name="40% - Accent1 9 13" xfId="3677" xr:uid="{00000000-0005-0000-0000-000014450000}"/>
    <cellStyle name="40% - Accent1 9 14" xfId="3794" xr:uid="{00000000-0005-0000-0000-000015450000}"/>
    <cellStyle name="40% - Accent1 9 15" xfId="3910" xr:uid="{00000000-0005-0000-0000-000016450000}"/>
    <cellStyle name="40% - Accent1 9 16" xfId="4026" xr:uid="{00000000-0005-0000-0000-000017450000}"/>
    <cellStyle name="40% - Accent1 9 17" xfId="4142" xr:uid="{00000000-0005-0000-0000-000018450000}"/>
    <cellStyle name="40% - Accent1 9 18" xfId="4258" xr:uid="{00000000-0005-0000-0000-000019450000}"/>
    <cellStyle name="40% - Accent1 9 19" xfId="4374" xr:uid="{00000000-0005-0000-0000-00001A450000}"/>
    <cellStyle name="40% - Accent1 9 2" xfId="2692" xr:uid="{00000000-0005-0000-0000-00001B450000}"/>
    <cellStyle name="40% - Accent1 9 2 2" xfId="9003" xr:uid="{00000000-0005-0000-0000-00001C450000}"/>
    <cellStyle name="40% - Accent1 9 20" xfId="4490" xr:uid="{00000000-0005-0000-0000-00001D450000}"/>
    <cellStyle name="40% - Accent1 9 21" xfId="4606" xr:uid="{00000000-0005-0000-0000-00001E450000}"/>
    <cellStyle name="40% - Accent1 9 22" xfId="4736" xr:uid="{00000000-0005-0000-0000-00001F450000}"/>
    <cellStyle name="40% - Accent1 9 23" xfId="4866" xr:uid="{00000000-0005-0000-0000-000020450000}"/>
    <cellStyle name="40% - Accent1 9 24" xfId="4996" xr:uid="{00000000-0005-0000-0000-000021450000}"/>
    <cellStyle name="40% - Accent1 9 25" xfId="5126" xr:uid="{00000000-0005-0000-0000-000022450000}"/>
    <cellStyle name="40% - Accent1 9 26" xfId="5256" xr:uid="{00000000-0005-0000-0000-000023450000}"/>
    <cellStyle name="40% - Accent1 9 27" xfId="5386" xr:uid="{00000000-0005-0000-0000-000024450000}"/>
    <cellStyle name="40% - Accent1 9 28" xfId="5516" xr:uid="{00000000-0005-0000-0000-000025450000}"/>
    <cellStyle name="40% - Accent1 9 29" xfId="5646" xr:uid="{00000000-0005-0000-0000-000026450000}"/>
    <cellStyle name="40% - Accent1 9 3" xfId="2780" xr:uid="{00000000-0005-0000-0000-000027450000}"/>
    <cellStyle name="40% - Accent1 9 3 2" xfId="10257" xr:uid="{00000000-0005-0000-0000-000028450000}"/>
    <cellStyle name="40% - Accent1 9 30" xfId="5776" xr:uid="{00000000-0005-0000-0000-000029450000}"/>
    <cellStyle name="40% - Accent1 9 31" xfId="5906" xr:uid="{00000000-0005-0000-0000-00002A450000}"/>
    <cellStyle name="40% - Accent1 9 32" xfId="6036" xr:uid="{00000000-0005-0000-0000-00002B450000}"/>
    <cellStyle name="40% - Accent1 9 33" xfId="6166" xr:uid="{00000000-0005-0000-0000-00002C450000}"/>
    <cellStyle name="40% - Accent1 9 34" xfId="6296" xr:uid="{00000000-0005-0000-0000-00002D450000}"/>
    <cellStyle name="40% - Accent1 9 35" xfId="6426" xr:uid="{00000000-0005-0000-0000-00002E450000}"/>
    <cellStyle name="40% - Accent1 9 36" xfId="6557" xr:uid="{00000000-0005-0000-0000-00002F450000}"/>
    <cellStyle name="40% - Accent1 9 37" xfId="6687" xr:uid="{00000000-0005-0000-0000-000030450000}"/>
    <cellStyle name="40% - Accent1 9 38" xfId="6817" xr:uid="{00000000-0005-0000-0000-000031450000}"/>
    <cellStyle name="40% - Accent1 9 39" xfId="6947" xr:uid="{00000000-0005-0000-0000-000032450000}"/>
    <cellStyle name="40% - Accent1 9 4" xfId="2868" xr:uid="{00000000-0005-0000-0000-000033450000}"/>
    <cellStyle name="40% - Accent1 9 40" xfId="7077" xr:uid="{00000000-0005-0000-0000-000034450000}"/>
    <cellStyle name="40% - Accent1 9 41" xfId="7221" xr:uid="{00000000-0005-0000-0000-000035450000}"/>
    <cellStyle name="40% - Accent1 9 42" xfId="7366" xr:uid="{00000000-0005-0000-0000-000036450000}"/>
    <cellStyle name="40% - Accent1 9 43" xfId="7510" xr:uid="{00000000-0005-0000-0000-000037450000}"/>
    <cellStyle name="40% - Accent1 9 44" xfId="7682" xr:uid="{00000000-0005-0000-0000-000038450000}"/>
    <cellStyle name="40% - Accent1 9 45" xfId="7854" xr:uid="{00000000-0005-0000-0000-000039450000}"/>
    <cellStyle name="40% - Accent1 9 46" xfId="8026" xr:uid="{00000000-0005-0000-0000-00003A450000}"/>
    <cellStyle name="40% - Accent1 9 47" xfId="8198" xr:uid="{00000000-0005-0000-0000-00003B450000}"/>
    <cellStyle name="40% - Accent1 9 48" xfId="8370" xr:uid="{00000000-0005-0000-0000-00003C450000}"/>
    <cellStyle name="40% - Accent1 9 49" xfId="8688" xr:uid="{00000000-0005-0000-0000-00003D450000}"/>
    <cellStyle name="40% - Accent1 9 5" xfId="2956" xr:uid="{00000000-0005-0000-0000-00003E450000}"/>
    <cellStyle name="40% - Accent1 9 6" xfId="3044" xr:uid="{00000000-0005-0000-0000-00003F450000}"/>
    <cellStyle name="40% - Accent1 9 7" xfId="3132" xr:uid="{00000000-0005-0000-0000-000040450000}"/>
    <cellStyle name="40% - Accent1 9 8" xfId="3220" xr:uid="{00000000-0005-0000-0000-000041450000}"/>
    <cellStyle name="40% - Accent1 9 9" xfId="3308" xr:uid="{00000000-0005-0000-0000-000042450000}"/>
    <cellStyle name="40% - Accent2" xfId="8" builtinId="35" customBuiltin="1"/>
    <cellStyle name="40% - Accent2 10" xfId="3588" xr:uid="{00000000-0005-0000-0000-000044450000}"/>
    <cellStyle name="40% - Accent2 10 10" xfId="4622" xr:uid="{00000000-0005-0000-0000-000045450000}"/>
    <cellStyle name="40% - Accent2 10 11" xfId="4752" xr:uid="{00000000-0005-0000-0000-000046450000}"/>
    <cellStyle name="40% - Accent2 10 12" xfId="4882" xr:uid="{00000000-0005-0000-0000-000047450000}"/>
    <cellStyle name="40% - Accent2 10 13" xfId="5012" xr:uid="{00000000-0005-0000-0000-000048450000}"/>
    <cellStyle name="40% - Accent2 10 14" xfId="5142" xr:uid="{00000000-0005-0000-0000-000049450000}"/>
    <cellStyle name="40% - Accent2 10 15" xfId="5272" xr:uid="{00000000-0005-0000-0000-00004A450000}"/>
    <cellStyle name="40% - Accent2 10 16" xfId="5402" xr:uid="{00000000-0005-0000-0000-00004B450000}"/>
    <cellStyle name="40% - Accent2 10 17" xfId="5532" xr:uid="{00000000-0005-0000-0000-00004C450000}"/>
    <cellStyle name="40% - Accent2 10 18" xfId="5662" xr:uid="{00000000-0005-0000-0000-00004D450000}"/>
    <cellStyle name="40% - Accent2 10 19" xfId="5792" xr:uid="{00000000-0005-0000-0000-00004E450000}"/>
    <cellStyle name="40% - Accent2 10 2" xfId="3693" xr:uid="{00000000-0005-0000-0000-00004F450000}"/>
    <cellStyle name="40% - Accent2 10 2 2" xfId="9019" xr:uid="{00000000-0005-0000-0000-000050450000}"/>
    <cellStyle name="40% - Accent2 10 20" xfId="5922" xr:uid="{00000000-0005-0000-0000-000051450000}"/>
    <cellStyle name="40% - Accent2 10 21" xfId="6052" xr:uid="{00000000-0005-0000-0000-000052450000}"/>
    <cellStyle name="40% - Accent2 10 22" xfId="6182" xr:uid="{00000000-0005-0000-0000-000053450000}"/>
    <cellStyle name="40% - Accent2 10 23" xfId="6312" xr:uid="{00000000-0005-0000-0000-000054450000}"/>
    <cellStyle name="40% - Accent2 10 24" xfId="6442" xr:uid="{00000000-0005-0000-0000-000055450000}"/>
    <cellStyle name="40% - Accent2 10 25" xfId="6573" xr:uid="{00000000-0005-0000-0000-000056450000}"/>
    <cellStyle name="40% - Accent2 10 26" xfId="6703" xr:uid="{00000000-0005-0000-0000-000057450000}"/>
    <cellStyle name="40% - Accent2 10 27" xfId="6833" xr:uid="{00000000-0005-0000-0000-000058450000}"/>
    <cellStyle name="40% - Accent2 10 28" xfId="6963" xr:uid="{00000000-0005-0000-0000-000059450000}"/>
    <cellStyle name="40% - Accent2 10 29" xfId="7093" xr:uid="{00000000-0005-0000-0000-00005A450000}"/>
    <cellStyle name="40% - Accent2 10 3" xfId="3810" xr:uid="{00000000-0005-0000-0000-00005B450000}"/>
    <cellStyle name="40% - Accent2 10 3 2" xfId="10273" xr:uid="{00000000-0005-0000-0000-00005C450000}"/>
    <cellStyle name="40% - Accent2 10 30" xfId="7237" xr:uid="{00000000-0005-0000-0000-00005D450000}"/>
    <cellStyle name="40% - Accent2 10 31" xfId="7382" xr:uid="{00000000-0005-0000-0000-00005E450000}"/>
    <cellStyle name="40% - Accent2 10 32" xfId="7526" xr:uid="{00000000-0005-0000-0000-00005F450000}"/>
    <cellStyle name="40% - Accent2 10 33" xfId="7698" xr:uid="{00000000-0005-0000-0000-000060450000}"/>
    <cellStyle name="40% - Accent2 10 34" xfId="7870" xr:uid="{00000000-0005-0000-0000-000061450000}"/>
    <cellStyle name="40% - Accent2 10 35" xfId="8042" xr:uid="{00000000-0005-0000-0000-000062450000}"/>
    <cellStyle name="40% - Accent2 10 36" xfId="8214" xr:uid="{00000000-0005-0000-0000-000063450000}"/>
    <cellStyle name="40% - Accent2 10 37" xfId="8386" xr:uid="{00000000-0005-0000-0000-000064450000}"/>
    <cellStyle name="40% - Accent2 10 38" xfId="8704" xr:uid="{00000000-0005-0000-0000-000065450000}"/>
    <cellStyle name="40% - Accent2 10 4" xfId="3926" xr:uid="{00000000-0005-0000-0000-000066450000}"/>
    <cellStyle name="40% - Accent2 10 5" xfId="4042" xr:uid="{00000000-0005-0000-0000-000067450000}"/>
    <cellStyle name="40% - Accent2 10 6" xfId="4158" xr:uid="{00000000-0005-0000-0000-000068450000}"/>
    <cellStyle name="40% - Accent2 10 7" xfId="4274" xr:uid="{00000000-0005-0000-0000-000069450000}"/>
    <cellStyle name="40% - Accent2 10 8" xfId="4390" xr:uid="{00000000-0005-0000-0000-00006A450000}"/>
    <cellStyle name="40% - Accent2 10 9" xfId="4506" xr:uid="{00000000-0005-0000-0000-00006B450000}"/>
    <cellStyle name="40% - Accent2 11" xfId="3707" xr:uid="{00000000-0005-0000-0000-00006C450000}"/>
    <cellStyle name="40% - Accent2 11 10" xfId="4766" xr:uid="{00000000-0005-0000-0000-00006D450000}"/>
    <cellStyle name="40% - Accent2 11 11" xfId="4896" xr:uid="{00000000-0005-0000-0000-00006E450000}"/>
    <cellStyle name="40% - Accent2 11 12" xfId="5026" xr:uid="{00000000-0005-0000-0000-00006F450000}"/>
    <cellStyle name="40% - Accent2 11 13" xfId="5156" xr:uid="{00000000-0005-0000-0000-000070450000}"/>
    <cellStyle name="40% - Accent2 11 14" xfId="5286" xr:uid="{00000000-0005-0000-0000-000071450000}"/>
    <cellStyle name="40% - Accent2 11 15" xfId="5416" xr:uid="{00000000-0005-0000-0000-000072450000}"/>
    <cellStyle name="40% - Accent2 11 16" xfId="5546" xr:uid="{00000000-0005-0000-0000-000073450000}"/>
    <cellStyle name="40% - Accent2 11 17" xfId="5676" xr:uid="{00000000-0005-0000-0000-000074450000}"/>
    <cellStyle name="40% - Accent2 11 18" xfId="5806" xr:uid="{00000000-0005-0000-0000-000075450000}"/>
    <cellStyle name="40% - Accent2 11 19" xfId="5936" xr:uid="{00000000-0005-0000-0000-000076450000}"/>
    <cellStyle name="40% - Accent2 11 2" xfId="3824" xr:uid="{00000000-0005-0000-0000-000077450000}"/>
    <cellStyle name="40% - Accent2 11 2 2" xfId="9033" xr:uid="{00000000-0005-0000-0000-000078450000}"/>
    <cellStyle name="40% - Accent2 11 20" xfId="6066" xr:uid="{00000000-0005-0000-0000-000079450000}"/>
    <cellStyle name="40% - Accent2 11 21" xfId="6196" xr:uid="{00000000-0005-0000-0000-00007A450000}"/>
    <cellStyle name="40% - Accent2 11 22" xfId="6326" xr:uid="{00000000-0005-0000-0000-00007B450000}"/>
    <cellStyle name="40% - Accent2 11 23" xfId="6456" xr:uid="{00000000-0005-0000-0000-00007C450000}"/>
    <cellStyle name="40% - Accent2 11 24" xfId="6587" xr:uid="{00000000-0005-0000-0000-00007D450000}"/>
    <cellStyle name="40% - Accent2 11 25" xfId="6717" xr:uid="{00000000-0005-0000-0000-00007E450000}"/>
    <cellStyle name="40% - Accent2 11 26" xfId="6847" xr:uid="{00000000-0005-0000-0000-00007F450000}"/>
    <cellStyle name="40% - Accent2 11 27" xfId="6977" xr:uid="{00000000-0005-0000-0000-000080450000}"/>
    <cellStyle name="40% - Accent2 11 28" xfId="7107" xr:uid="{00000000-0005-0000-0000-000081450000}"/>
    <cellStyle name="40% - Accent2 11 29" xfId="7251" xr:uid="{00000000-0005-0000-0000-000082450000}"/>
    <cellStyle name="40% - Accent2 11 3" xfId="3940" xr:uid="{00000000-0005-0000-0000-000083450000}"/>
    <cellStyle name="40% - Accent2 11 3 2" xfId="10287" xr:uid="{00000000-0005-0000-0000-000084450000}"/>
    <cellStyle name="40% - Accent2 11 30" xfId="7396" xr:uid="{00000000-0005-0000-0000-000085450000}"/>
    <cellStyle name="40% - Accent2 11 31" xfId="7540" xr:uid="{00000000-0005-0000-0000-000086450000}"/>
    <cellStyle name="40% - Accent2 11 32" xfId="7712" xr:uid="{00000000-0005-0000-0000-000087450000}"/>
    <cellStyle name="40% - Accent2 11 33" xfId="7884" xr:uid="{00000000-0005-0000-0000-000088450000}"/>
    <cellStyle name="40% - Accent2 11 34" xfId="8056" xr:uid="{00000000-0005-0000-0000-000089450000}"/>
    <cellStyle name="40% - Accent2 11 35" xfId="8228" xr:uid="{00000000-0005-0000-0000-00008A450000}"/>
    <cellStyle name="40% - Accent2 11 36" xfId="8400" xr:uid="{00000000-0005-0000-0000-00008B450000}"/>
    <cellStyle name="40% - Accent2 11 37" xfId="8718" xr:uid="{00000000-0005-0000-0000-00008C450000}"/>
    <cellStyle name="40% - Accent2 11 4" xfId="4056" xr:uid="{00000000-0005-0000-0000-00008D450000}"/>
    <cellStyle name="40% - Accent2 11 5" xfId="4172" xr:uid="{00000000-0005-0000-0000-00008E450000}"/>
    <cellStyle name="40% - Accent2 11 6" xfId="4288" xr:uid="{00000000-0005-0000-0000-00008F450000}"/>
    <cellStyle name="40% - Accent2 11 7" xfId="4404" xr:uid="{00000000-0005-0000-0000-000090450000}"/>
    <cellStyle name="40% - Accent2 11 8" xfId="4520" xr:uid="{00000000-0005-0000-0000-000091450000}"/>
    <cellStyle name="40% - Accent2 11 9" xfId="4636" xr:uid="{00000000-0005-0000-0000-000092450000}"/>
    <cellStyle name="40% - Accent2 12" xfId="4650" xr:uid="{00000000-0005-0000-0000-000093450000}"/>
    <cellStyle name="40% - Accent2 12 10" xfId="5820" xr:uid="{00000000-0005-0000-0000-000094450000}"/>
    <cellStyle name="40% - Accent2 12 11" xfId="5950" xr:uid="{00000000-0005-0000-0000-000095450000}"/>
    <cellStyle name="40% - Accent2 12 12" xfId="6080" xr:uid="{00000000-0005-0000-0000-000096450000}"/>
    <cellStyle name="40% - Accent2 12 13" xfId="6210" xr:uid="{00000000-0005-0000-0000-000097450000}"/>
    <cellStyle name="40% - Accent2 12 14" xfId="6340" xr:uid="{00000000-0005-0000-0000-000098450000}"/>
    <cellStyle name="40% - Accent2 12 15" xfId="6470" xr:uid="{00000000-0005-0000-0000-000099450000}"/>
    <cellStyle name="40% - Accent2 12 16" xfId="6601" xr:uid="{00000000-0005-0000-0000-00009A450000}"/>
    <cellStyle name="40% - Accent2 12 17" xfId="6731" xr:uid="{00000000-0005-0000-0000-00009B450000}"/>
    <cellStyle name="40% - Accent2 12 18" xfId="6861" xr:uid="{00000000-0005-0000-0000-00009C450000}"/>
    <cellStyle name="40% - Accent2 12 19" xfId="6991" xr:uid="{00000000-0005-0000-0000-00009D450000}"/>
    <cellStyle name="40% - Accent2 12 2" xfId="4780" xr:uid="{00000000-0005-0000-0000-00009E450000}"/>
    <cellStyle name="40% - Accent2 12 2 2" xfId="9047" xr:uid="{00000000-0005-0000-0000-00009F450000}"/>
    <cellStyle name="40% - Accent2 12 20" xfId="7121" xr:uid="{00000000-0005-0000-0000-0000A0450000}"/>
    <cellStyle name="40% - Accent2 12 21" xfId="7265" xr:uid="{00000000-0005-0000-0000-0000A1450000}"/>
    <cellStyle name="40% - Accent2 12 22" xfId="7410" xr:uid="{00000000-0005-0000-0000-0000A2450000}"/>
    <cellStyle name="40% - Accent2 12 23" xfId="7554" xr:uid="{00000000-0005-0000-0000-0000A3450000}"/>
    <cellStyle name="40% - Accent2 12 24" xfId="7726" xr:uid="{00000000-0005-0000-0000-0000A4450000}"/>
    <cellStyle name="40% - Accent2 12 25" xfId="7898" xr:uid="{00000000-0005-0000-0000-0000A5450000}"/>
    <cellStyle name="40% - Accent2 12 26" xfId="8070" xr:uid="{00000000-0005-0000-0000-0000A6450000}"/>
    <cellStyle name="40% - Accent2 12 27" xfId="8242" xr:uid="{00000000-0005-0000-0000-0000A7450000}"/>
    <cellStyle name="40% - Accent2 12 28" xfId="8414" xr:uid="{00000000-0005-0000-0000-0000A8450000}"/>
    <cellStyle name="40% - Accent2 12 29" xfId="8732" xr:uid="{00000000-0005-0000-0000-0000A9450000}"/>
    <cellStyle name="40% - Accent2 12 3" xfId="4910" xr:uid="{00000000-0005-0000-0000-0000AA450000}"/>
    <cellStyle name="40% - Accent2 12 3 2" xfId="10301" xr:uid="{00000000-0005-0000-0000-0000AB450000}"/>
    <cellStyle name="40% - Accent2 12 4" xfId="5040" xr:uid="{00000000-0005-0000-0000-0000AC450000}"/>
    <cellStyle name="40% - Accent2 12 5" xfId="5170" xr:uid="{00000000-0005-0000-0000-0000AD450000}"/>
    <cellStyle name="40% - Accent2 12 6" xfId="5300" xr:uid="{00000000-0005-0000-0000-0000AE450000}"/>
    <cellStyle name="40% - Accent2 12 7" xfId="5430" xr:uid="{00000000-0005-0000-0000-0000AF450000}"/>
    <cellStyle name="40% - Accent2 12 8" xfId="5560" xr:uid="{00000000-0005-0000-0000-0000B0450000}"/>
    <cellStyle name="40% - Accent2 12 9" xfId="5690" xr:uid="{00000000-0005-0000-0000-0000B1450000}"/>
    <cellStyle name="40% - Accent2 13" xfId="7135" xr:uid="{00000000-0005-0000-0000-0000B2450000}"/>
    <cellStyle name="40% - Accent2 13 10" xfId="8746" xr:uid="{00000000-0005-0000-0000-0000B3450000}"/>
    <cellStyle name="40% - Accent2 13 2" xfId="7279" xr:uid="{00000000-0005-0000-0000-0000B4450000}"/>
    <cellStyle name="40% - Accent2 13 2 2" xfId="9061" xr:uid="{00000000-0005-0000-0000-0000B5450000}"/>
    <cellStyle name="40% - Accent2 13 3" xfId="7424" xr:uid="{00000000-0005-0000-0000-0000B6450000}"/>
    <cellStyle name="40% - Accent2 13 3 2" xfId="10315" xr:uid="{00000000-0005-0000-0000-0000B7450000}"/>
    <cellStyle name="40% - Accent2 13 4" xfId="7568" xr:uid="{00000000-0005-0000-0000-0000B8450000}"/>
    <cellStyle name="40% - Accent2 13 5" xfId="7740" xr:uid="{00000000-0005-0000-0000-0000B9450000}"/>
    <cellStyle name="40% - Accent2 13 6" xfId="7912" xr:uid="{00000000-0005-0000-0000-0000BA450000}"/>
    <cellStyle name="40% - Accent2 13 7" xfId="8084" xr:uid="{00000000-0005-0000-0000-0000BB450000}"/>
    <cellStyle name="40% - Accent2 13 8" xfId="8256" xr:uid="{00000000-0005-0000-0000-0000BC450000}"/>
    <cellStyle name="40% - Accent2 13 9" xfId="8428" xr:uid="{00000000-0005-0000-0000-0000BD450000}"/>
    <cellStyle name="40% - Accent2 14" xfId="7582" xr:uid="{00000000-0005-0000-0000-0000BE450000}"/>
    <cellStyle name="40% - Accent2 14 2" xfId="7754" xr:uid="{00000000-0005-0000-0000-0000BF450000}"/>
    <cellStyle name="40% - Accent2 14 2 2" xfId="9076" xr:uid="{00000000-0005-0000-0000-0000C0450000}"/>
    <cellStyle name="40% - Accent2 14 3" xfId="7926" xr:uid="{00000000-0005-0000-0000-0000C1450000}"/>
    <cellStyle name="40% - Accent2 14 3 2" xfId="10329" xr:uid="{00000000-0005-0000-0000-0000C2450000}"/>
    <cellStyle name="40% - Accent2 14 4" xfId="8098" xr:uid="{00000000-0005-0000-0000-0000C3450000}"/>
    <cellStyle name="40% - Accent2 14 5" xfId="8270" xr:uid="{00000000-0005-0000-0000-0000C4450000}"/>
    <cellStyle name="40% - Accent2 14 6" xfId="8442" xr:uid="{00000000-0005-0000-0000-0000C5450000}"/>
    <cellStyle name="40% - Accent2 14 7" xfId="8761" xr:uid="{00000000-0005-0000-0000-0000C6450000}"/>
    <cellStyle name="40% - Accent2 15" xfId="7596" xr:uid="{00000000-0005-0000-0000-0000C7450000}"/>
    <cellStyle name="40% - Accent2 15 2" xfId="7768" xr:uid="{00000000-0005-0000-0000-0000C8450000}"/>
    <cellStyle name="40% - Accent2 15 2 2" xfId="9090" xr:uid="{00000000-0005-0000-0000-0000C9450000}"/>
    <cellStyle name="40% - Accent2 15 3" xfId="7940" xr:uid="{00000000-0005-0000-0000-0000CA450000}"/>
    <cellStyle name="40% - Accent2 15 3 2" xfId="10343" xr:uid="{00000000-0005-0000-0000-0000CB450000}"/>
    <cellStyle name="40% - Accent2 15 4" xfId="8112" xr:uid="{00000000-0005-0000-0000-0000CC450000}"/>
    <cellStyle name="40% - Accent2 15 5" xfId="8284" xr:uid="{00000000-0005-0000-0000-0000CD450000}"/>
    <cellStyle name="40% - Accent2 15 6" xfId="8456" xr:uid="{00000000-0005-0000-0000-0000CE450000}"/>
    <cellStyle name="40% - Accent2 15 7" xfId="8775" xr:uid="{00000000-0005-0000-0000-0000CF450000}"/>
    <cellStyle name="40% - Accent2 16" xfId="8792" xr:uid="{00000000-0005-0000-0000-0000D0450000}"/>
    <cellStyle name="40% - Accent2 17" xfId="8473" xr:uid="{00000000-0005-0000-0000-0000D1450000}"/>
    <cellStyle name="40% - Accent2 17 2" xfId="9119" xr:uid="{00000000-0005-0000-0000-0000D2450000}"/>
    <cellStyle name="40% - Accent2 18" xfId="9147" xr:uid="{00000000-0005-0000-0000-0000D3450000}"/>
    <cellStyle name="40% - Accent2 18 10" xfId="9810" xr:uid="{00000000-0005-0000-0000-0000D4450000}"/>
    <cellStyle name="40% - Accent2 18 10 2" xfId="36263" xr:uid="{00000000-0005-0000-0000-0000D5450000}"/>
    <cellStyle name="40% - Accent2 18 11" xfId="9881" xr:uid="{00000000-0005-0000-0000-0000D6450000}"/>
    <cellStyle name="40% - Accent2 18 12" xfId="9952" xr:uid="{00000000-0005-0000-0000-0000D7450000}"/>
    <cellStyle name="40% - Accent2 18 13" xfId="10479" xr:uid="{00000000-0005-0000-0000-0000D8450000}"/>
    <cellStyle name="40% - Accent2 18 14" xfId="10737" xr:uid="{00000000-0005-0000-0000-0000D9450000}"/>
    <cellStyle name="40% - Accent2 18 15" xfId="10991" xr:uid="{00000000-0005-0000-0000-0000DA450000}"/>
    <cellStyle name="40% - Accent2 18 16" xfId="11245" xr:uid="{00000000-0005-0000-0000-0000DB450000}"/>
    <cellStyle name="40% - Accent2 18 17" xfId="11505" xr:uid="{00000000-0005-0000-0000-0000DC450000}"/>
    <cellStyle name="40% - Accent2 18 18" xfId="11759" xr:uid="{00000000-0005-0000-0000-0000DD450000}"/>
    <cellStyle name="40% - Accent2 18 19" xfId="12037" xr:uid="{00000000-0005-0000-0000-0000DE450000}"/>
    <cellStyle name="40% - Accent2 18 2" xfId="9221" xr:uid="{00000000-0005-0000-0000-0000DF450000}"/>
    <cellStyle name="40% - Accent2 18 2 10" xfId="12449" xr:uid="{00000000-0005-0000-0000-0000E0450000}"/>
    <cellStyle name="40% - Accent2 18 2 11" xfId="12731" xr:uid="{00000000-0005-0000-0000-0000E1450000}"/>
    <cellStyle name="40% - Accent2 18 2 12" xfId="13354" xr:uid="{00000000-0005-0000-0000-0000E2450000}"/>
    <cellStyle name="40% - Accent2 18 2 13" xfId="13961" xr:uid="{00000000-0005-0000-0000-0000E3450000}"/>
    <cellStyle name="40% - Accent2 18 2 14" xfId="14567" xr:uid="{00000000-0005-0000-0000-0000E4450000}"/>
    <cellStyle name="40% - Accent2 18 2 15" xfId="15173" xr:uid="{00000000-0005-0000-0000-0000E5450000}"/>
    <cellStyle name="40% - Accent2 18 2 16" xfId="17421" xr:uid="{00000000-0005-0000-0000-0000E6450000}"/>
    <cellStyle name="40% - Accent2 18 2 17" xfId="21896" xr:uid="{00000000-0005-0000-0000-0000E7450000}"/>
    <cellStyle name="40% - Accent2 18 2 18" xfId="26613" xr:uid="{00000000-0005-0000-0000-0000E8450000}"/>
    <cellStyle name="40% - Accent2 18 2 19" xfId="31326" xr:uid="{00000000-0005-0000-0000-0000E9450000}"/>
    <cellStyle name="40% - Accent2 18 2 2" xfId="10360" xr:uid="{00000000-0005-0000-0000-0000EA450000}"/>
    <cellStyle name="40% - Accent2 18 2 2 10" xfId="31622" xr:uid="{00000000-0005-0000-0000-0000EB450000}"/>
    <cellStyle name="40% - Accent2 18 2 2 2" xfId="13069" xr:uid="{00000000-0005-0000-0000-0000EC450000}"/>
    <cellStyle name="40% - Accent2 18 2 2 2 2" xfId="16660" xr:uid="{00000000-0005-0000-0000-0000ED450000}"/>
    <cellStyle name="40% - Accent2 18 2 2 2 2 2" xfId="21122" xr:uid="{00000000-0005-0000-0000-0000EE450000}"/>
    <cellStyle name="40% - Accent2 18 2 2 2 2 3" xfId="25554" xr:uid="{00000000-0005-0000-0000-0000EF450000}"/>
    <cellStyle name="40% - Accent2 18 2 2 2 2 4" xfId="30271" xr:uid="{00000000-0005-0000-0000-0000F0450000}"/>
    <cellStyle name="40% - Accent2 18 2 2 2 2 5" xfId="34984" xr:uid="{00000000-0005-0000-0000-0000F1450000}"/>
    <cellStyle name="40% - Accent2 18 2 2 2 3" xfId="18863" xr:uid="{00000000-0005-0000-0000-0000F2450000}"/>
    <cellStyle name="40% - Accent2 18 2 2 2 4" xfId="23338" xr:uid="{00000000-0005-0000-0000-0000F3450000}"/>
    <cellStyle name="40% - Accent2 18 2 2 2 5" xfId="28055" xr:uid="{00000000-0005-0000-0000-0000F4450000}"/>
    <cellStyle name="40% - Accent2 18 2 2 2 6" xfId="32768" xr:uid="{00000000-0005-0000-0000-0000F5450000}"/>
    <cellStyle name="40% - Accent2 18 2 2 3" xfId="13651" xr:uid="{00000000-0005-0000-0000-0000F6450000}"/>
    <cellStyle name="40% - Accent2 18 2 2 3 2" xfId="19976" xr:uid="{00000000-0005-0000-0000-0000F7450000}"/>
    <cellStyle name="40% - Accent2 18 2 2 3 3" xfId="24408" xr:uid="{00000000-0005-0000-0000-0000F8450000}"/>
    <cellStyle name="40% - Accent2 18 2 2 3 4" xfId="29125" xr:uid="{00000000-0005-0000-0000-0000F9450000}"/>
    <cellStyle name="40% - Accent2 18 2 2 3 5" xfId="33838" xr:uid="{00000000-0005-0000-0000-0000FA450000}"/>
    <cellStyle name="40% - Accent2 18 2 2 4" xfId="14257" xr:uid="{00000000-0005-0000-0000-0000FB450000}"/>
    <cellStyle name="40% - Accent2 18 2 2 5" xfId="14863" xr:uid="{00000000-0005-0000-0000-0000FC450000}"/>
    <cellStyle name="40% - Accent2 18 2 2 6" xfId="15469" xr:uid="{00000000-0005-0000-0000-0000FD450000}"/>
    <cellStyle name="40% - Accent2 18 2 2 7" xfId="17717" xr:uid="{00000000-0005-0000-0000-0000FE450000}"/>
    <cellStyle name="40% - Accent2 18 2 2 8" xfId="22192" xr:uid="{00000000-0005-0000-0000-0000FF450000}"/>
    <cellStyle name="40% - Accent2 18 2 2 9" xfId="26909" xr:uid="{00000000-0005-0000-0000-000000460000}"/>
    <cellStyle name="40% - Accent2 18 2 3" xfId="10620" xr:uid="{00000000-0005-0000-0000-000001460000}"/>
    <cellStyle name="40% - Accent2 18 2 3 2" xfId="16442" xr:uid="{00000000-0005-0000-0000-000002460000}"/>
    <cellStyle name="40% - Accent2 18 2 3 2 2" xfId="20904" xr:uid="{00000000-0005-0000-0000-000003460000}"/>
    <cellStyle name="40% - Accent2 18 2 3 2 3" xfId="25336" xr:uid="{00000000-0005-0000-0000-000004460000}"/>
    <cellStyle name="40% - Accent2 18 2 3 2 4" xfId="30053" xr:uid="{00000000-0005-0000-0000-000005460000}"/>
    <cellStyle name="40% - Accent2 18 2 3 2 5" xfId="34766" xr:uid="{00000000-0005-0000-0000-000006460000}"/>
    <cellStyle name="40% - Accent2 18 2 3 3" xfId="18645" xr:uid="{00000000-0005-0000-0000-000007460000}"/>
    <cellStyle name="40% - Accent2 18 2 3 4" xfId="23120" xr:uid="{00000000-0005-0000-0000-000008460000}"/>
    <cellStyle name="40% - Accent2 18 2 3 5" xfId="27837" xr:uid="{00000000-0005-0000-0000-000009460000}"/>
    <cellStyle name="40% - Accent2 18 2 3 6" xfId="32550" xr:uid="{00000000-0005-0000-0000-00000A460000}"/>
    <cellStyle name="40% - Accent2 18 2 4" xfId="10878" xr:uid="{00000000-0005-0000-0000-00000B460000}"/>
    <cellStyle name="40% - Accent2 18 2 4 2" xfId="19680" xr:uid="{00000000-0005-0000-0000-00000C460000}"/>
    <cellStyle name="40% - Accent2 18 2 4 3" xfId="24112" xr:uid="{00000000-0005-0000-0000-00000D460000}"/>
    <cellStyle name="40% - Accent2 18 2 4 4" xfId="28829" xr:uid="{00000000-0005-0000-0000-00000E460000}"/>
    <cellStyle name="40% - Accent2 18 2 4 5" xfId="33542" xr:uid="{00000000-0005-0000-0000-00000F460000}"/>
    <cellStyle name="40% - Accent2 18 2 5" xfId="11132" xr:uid="{00000000-0005-0000-0000-000010460000}"/>
    <cellStyle name="40% - Accent2 18 2 6" xfId="11386" xr:uid="{00000000-0005-0000-0000-000011460000}"/>
    <cellStyle name="40% - Accent2 18 2 7" xfId="11646" xr:uid="{00000000-0005-0000-0000-000012460000}"/>
    <cellStyle name="40% - Accent2 18 2 8" xfId="11908" xr:uid="{00000000-0005-0000-0000-000013460000}"/>
    <cellStyle name="40% - Accent2 18 2 9" xfId="12178" xr:uid="{00000000-0005-0000-0000-000014460000}"/>
    <cellStyle name="40% - Accent2 18 20" xfId="12308" xr:uid="{00000000-0005-0000-0000-000015460000}"/>
    <cellStyle name="40% - Accent2 18 21" xfId="12590" xr:uid="{00000000-0005-0000-0000-000016460000}"/>
    <cellStyle name="40% - Accent2 18 22" xfId="13213" xr:uid="{00000000-0005-0000-0000-000017460000}"/>
    <cellStyle name="40% - Accent2 18 23" xfId="13820" xr:uid="{00000000-0005-0000-0000-000018460000}"/>
    <cellStyle name="40% - Accent2 18 24" xfId="14426" xr:uid="{00000000-0005-0000-0000-000019460000}"/>
    <cellStyle name="40% - Accent2 18 25" xfId="15032" xr:uid="{00000000-0005-0000-0000-00001A460000}"/>
    <cellStyle name="40% - Accent2 18 26" xfId="17280" xr:uid="{00000000-0005-0000-0000-00001B460000}"/>
    <cellStyle name="40% - Accent2 18 27" xfId="21755" xr:uid="{00000000-0005-0000-0000-00001C460000}"/>
    <cellStyle name="40% - Accent2 18 28" xfId="26472" xr:uid="{00000000-0005-0000-0000-00001D460000}"/>
    <cellStyle name="40% - Accent2 18 29" xfId="31185" xr:uid="{00000000-0005-0000-0000-00001E460000}"/>
    <cellStyle name="40% - Accent2 18 3" xfId="9303" xr:uid="{00000000-0005-0000-0000-00001F460000}"/>
    <cellStyle name="40% - Accent2 18 3 10" xfId="31481" xr:uid="{00000000-0005-0000-0000-000020460000}"/>
    <cellStyle name="40% - Accent2 18 3 2" xfId="12928" xr:uid="{00000000-0005-0000-0000-000021460000}"/>
    <cellStyle name="40% - Accent2 18 3 2 2" xfId="16519" xr:uid="{00000000-0005-0000-0000-000022460000}"/>
    <cellStyle name="40% - Accent2 18 3 2 2 2" xfId="20981" xr:uid="{00000000-0005-0000-0000-000023460000}"/>
    <cellStyle name="40% - Accent2 18 3 2 2 3" xfId="25413" xr:uid="{00000000-0005-0000-0000-000024460000}"/>
    <cellStyle name="40% - Accent2 18 3 2 2 4" xfId="30130" xr:uid="{00000000-0005-0000-0000-000025460000}"/>
    <cellStyle name="40% - Accent2 18 3 2 2 5" xfId="34843" xr:uid="{00000000-0005-0000-0000-000026460000}"/>
    <cellStyle name="40% - Accent2 18 3 2 3" xfId="18722" xr:uid="{00000000-0005-0000-0000-000027460000}"/>
    <cellStyle name="40% - Accent2 18 3 2 4" xfId="23197" xr:uid="{00000000-0005-0000-0000-000028460000}"/>
    <cellStyle name="40% - Accent2 18 3 2 5" xfId="27914" xr:uid="{00000000-0005-0000-0000-000029460000}"/>
    <cellStyle name="40% - Accent2 18 3 2 6" xfId="32627" xr:uid="{00000000-0005-0000-0000-00002A460000}"/>
    <cellStyle name="40% - Accent2 18 3 3" xfId="13510" xr:uid="{00000000-0005-0000-0000-00002B460000}"/>
    <cellStyle name="40% - Accent2 18 3 3 2" xfId="19835" xr:uid="{00000000-0005-0000-0000-00002C460000}"/>
    <cellStyle name="40% - Accent2 18 3 3 3" xfId="24267" xr:uid="{00000000-0005-0000-0000-00002D460000}"/>
    <cellStyle name="40% - Accent2 18 3 3 4" xfId="28984" xr:uid="{00000000-0005-0000-0000-00002E460000}"/>
    <cellStyle name="40% - Accent2 18 3 3 5" xfId="33697" xr:uid="{00000000-0005-0000-0000-00002F460000}"/>
    <cellStyle name="40% - Accent2 18 3 4" xfId="14116" xr:uid="{00000000-0005-0000-0000-000030460000}"/>
    <cellStyle name="40% - Accent2 18 3 5" xfId="14722" xr:uid="{00000000-0005-0000-0000-000031460000}"/>
    <cellStyle name="40% - Accent2 18 3 6" xfId="15328" xr:uid="{00000000-0005-0000-0000-000032460000}"/>
    <cellStyle name="40% - Accent2 18 3 7" xfId="17576" xr:uid="{00000000-0005-0000-0000-000033460000}"/>
    <cellStyle name="40% - Accent2 18 3 8" xfId="22051" xr:uid="{00000000-0005-0000-0000-000034460000}"/>
    <cellStyle name="40% - Accent2 18 3 9" xfId="26768" xr:uid="{00000000-0005-0000-0000-000035460000}"/>
    <cellStyle name="40% - Accent2 18 4" xfId="9374" xr:uid="{00000000-0005-0000-0000-000036460000}"/>
    <cellStyle name="40% - Accent2 18 4 2" xfId="16899" xr:uid="{00000000-0005-0000-0000-000037460000}"/>
    <cellStyle name="40% - Accent2 18 4 2 2" xfId="21361" xr:uid="{00000000-0005-0000-0000-000038460000}"/>
    <cellStyle name="40% - Accent2 18 4 2 2 2" xfId="25793" xr:uid="{00000000-0005-0000-0000-000039460000}"/>
    <cellStyle name="40% - Accent2 18 4 2 2 3" xfId="30510" xr:uid="{00000000-0005-0000-0000-00003A460000}"/>
    <cellStyle name="40% - Accent2 18 4 2 2 4" xfId="35223" xr:uid="{00000000-0005-0000-0000-00003B460000}"/>
    <cellStyle name="40% - Accent2 18 4 2 3" xfId="19102" xr:uid="{00000000-0005-0000-0000-00003C460000}"/>
    <cellStyle name="40% - Accent2 18 4 2 4" xfId="23577" xr:uid="{00000000-0005-0000-0000-00003D460000}"/>
    <cellStyle name="40% - Accent2 18 4 2 5" xfId="28294" xr:uid="{00000000-0005-0000-0000-00003E460000}"/>
    <cellStyle name="40% - Accent2 18 4 2 6" xfId="33007" xr:uid="{00000000-0005-0000-0000-00003F460000}"/>
    <cellStyle name="40% - Accent2 18 4 3" xfId="15708" xr:uid="{00000000-0005-0000-0000-000040460000}"/>
    <cellStyle name="40% - Accent2 18 4 3 2" xfId="20215" xr:uid="{00000000-0005-0000-0000-000041460000}"/>
    <cellStyle name="40% - Accent2 18 4 3 3" xfId="24647" xr:uid="{00000000-0005-0000-0000-000042460000}"/>
    <cellStyle name="40% - Accent2 18 4 3 4" xfId="29364" xr:uid="{00000000-0005-0000-0000-000043460000}"/>
    <cellStyle name="40% - Accent2 18 4 3 5" xfId="34077" xr:uid="{00000000-0005-0000-0000-000044460000}"/>
    <cellStyle name="40% - Accent2 18 4 4" xfId="17956" xr:uid="{00000000-0005-0000-0000-000045460000}"/>
    <cellStyle name="40% - Accent2 18 4 5" xfId="22431" xr:uid="{00000000-0005-0000-0000-000046460000}"/>
    <cellStyle name="40% - Accent2 18 4 6" xfId="27148" xr:uid="{00000000-0005-0000-0000-000047460000}"/>
    <cellStyle name="40% - Accent2 18 4 7" xfId="31861" xr:uid="{00000000-0005-0000-0000-000048460000}"/>
    <cellStyle name="40% - Accent2 18 5" xfId="9448" xr:uid="{00000000-0005-0000-0000-000049460000}"/>
    <cellStyle name="40% - Accent2 18 5 2" xfId="17111" xr:uid="{00000000-0005-0000-0000-00004A460000}"/>
    <cellStyle name="40% - Accent2 18 5 2 2" xfId="21572" xr:uid="{00000000-0005-0000-0000-00004B460000}"/>
    <cellStyle name="40% - Accent2 18 5 2 2 2" xfId="26004" xr:uid="{00000000-0005-0000-0000-00004C460000}"/>
    <cellStyle name="40% - Accent2 18 5 2 2 3" xfId="30721" xr:uid="{00000000-0005-0000-0000-00004D460000}"/>
    <cellStyle name="40% - Accent2 18 5 2 2 4" xfId="35434" xr:uid="{00000000-0005-0000-0000-00004E460000}"/>
    <cellStyle name="40% - Accent2 18 5 2 3" xfId="19313" xr:uid="{00000000-0005-0000-0000-00004F460000}"/>
    <cellStyle name="40% - Accent2 18 5 2 4" xfId="23788" xr:uid="{00000000-0005-0000-0000-000050460000}"/>
    <cellStyle name="40% - Accent2 18 5 2 5" xfId="28505" xr:uid="{00000000-0005-0000-0000-000051460000}"/>
    <cellStyle name="40% - Accent2 18 5 2 6" xfId="33218" xr:uid="{00000000-0005-0000-0000-000052460000}"/>
    <cellStyle name="40% - Accent2 18 5 3" xfId="15921" xr:uid="{00000000-0005-0000-0000-000053460000}"/>
    <cellStyle name="40% - Accent2 18 5 3 2" xfId="20426" xr:uid="{00000000-0005-0000-0000-000054460000}"/>
    <cellStyle name="40% - Accent2 18 5 3 3" xfId="24858" xr:uid="{00000000-0005-0000-0000-000055460000}"/>
    <cellStyle name="40% - Accent2 18 5 3 4" xfId="29575" xr:uid="{00000000-0005-0000-0000-000056460000}"/>
    <cellStyle name="40% - Accent2 18 5 3 5" xfId="34288" xr:uid="{00000000-0005-0000-0000-000057460000}"/>
    <cellStyle name="40% - Accent2 18 5 4" xfId="18167" xr:uid="{00000000-0005-0000-0000-000058460000}"/>
    <cellStyle name="40% - Accent2 18 5 5" xfId="22642" xr:uid="{00000000-0005-0000-0000-000059460000}"/>
    <cellStyle name="40% - Accent2 18 5 6" xfId="27359" xr:uid="{00000000-0005-0000-0000-00005A460000}"/>
    <cellStyle name="40% - Accent2 18 5 7" xfId="32072" xr:uid="{00000000-0005-0000-0000-00005B460000}"/>
    <cellStyle name="40% - Accent2 18 6" xfId="9519" xr:uid="{00000000-0005-0000-0000-00005C460000}"/>
    <cellStyle name="40% - Accent2 18 6 2" xfId="16202" xr:uid="{00000000-0005-0000-0000-00005D460000}"/>
    <cellStyle name="40% - Accent2 18 6 2 2" xfId="20665" xr:uid="{00000000-0005-0000-0000-00005E460000}"/>
    <cellStyle name="40% - Accent2 18 6 2 3" xfId="25097" xr:uid="{00000000-0005-0000-0000-00005F460000}"/>
    <cellStyle name="40% - Accent2 18 6 2 4" xfId="29814" xr:uid="{00000000-0005-0000-0000-000060460000}"/>
    <cellStyle name="40% - Accent2 18 6 2 5" xfId="34527" xr:uid="{00000000-0005-0000-0000-000061460000}"/>
    <cellStyle name="40% - Accent2 18 6 3" xfId="18406" xr:uid="{00000000-0005-0000-0000-000062460000}"/>
    <cellStyle name="40% - Accent2 18 6 4" xfId="22881" xr:uid="{00000000-0005-0000-0000-000063460000}"/>
    <cellStyle name="40% - Accent2 18 6 5" xfId="27598" xr:uid="{00000000-0005-0000-0000-000064460000}"/>
    <cellStyle name="40% - Accent2 18 6 6" xfId="32311" xr:uid="{00000000-0005-0000-0000-000065460000}"/>
    <cellStyle name="40% - Accent2 18 7" xfId="9590" xr:uid="{00000000-0005-0000-0000-000066460000}"/>
    <cellStyle name="40% - Accent2 18 7 2" xfId="19539" xr:uid="{00000000-0005-0000-0000-000067460000}"/>
    <cellStyle name="40% - Accent2 18 7 3" xfId="23971" xr:uid="{00000000-0005-0000-0000-000068460000}"/>
    <cellStyle name="40% - Accent2 18 7 4" xfId="28688" xr:uid="{00000000-0005-0000-0000-000069460000}"/>
    <cellStyle name="40% - Accent2 18 7 5" xfId="33401" xr:uid="{00000000-0005-0000-0000-00006A460000}"/>
    <cellStyle name="40% - Accent2 18 8" xfId="9661" xr:uid="{00000000-0005-0000-0000-00006B460000}"/>
    <cellStyle name="40% - Accent2 18 8 2" xfId="26275" xr:uid="{00000000-0005-0000-0000-00006C460000}"/>
    <cellStyle name="40% - Accent2 18 8 3" xfId="30988" xr:uid="{00000000-0005-0000-0000-00006D460000}"/>
    <cellStyle name="40% - Accent2 18 8 4" xfId="35701" xr:uid="{00000000-0005-0000-0000-00006E460000}"/>
    <cellStyle name="40% - Accent2 18 9" xfId="9739" xr:uid="{00000000-0005-0000-0000-00006F460000}"/>
    <cellStyle name="40% - Accent2 18 9 2" xfId="35968" xr:uid="{00000000-0005-0000-0000-000070460000}"/>
    <cellStyle name="40% - Accent2 19" xfId="9170" xr:uid="{00000000-0005-0000-0000-000071460000}"/>
    <cellStyle name="40% - Accent2 19 10" xfId="9824" xr:uid="{00000000-0005-0000-0000-000072460000}"/>
    <cellStyle name="40% - Accent2 19 10 2" xfId="36277" xr:uid="{00000000-0005-0000-0000-000073460000}"/>
    <cellStyle name="40% - Accent2 19 11" xfId="9895" xr:uid="{00000000-0005-0000-0000-000074460000}"/>
    <cellStyle name="40% - Accent2 19 12" xfId="9966" xr:uid="{00000000-0005-0000-0000-000075460000}"/>
    <cellStyle name="40% - Accent2 19 13" xfId="10493" xr:uid="{00000000-0005-0000-0000-000076460000}"/>
    <cellStyle name="40% - Accent2 19 14" xfId="10751" xr:uid="{00000000-0005-0000-0000-000077460000}"/>
    <cellStyle name="40% - Accent2 19 15" xfId="11005" xr:uid="{00000000-0005-0000-0000-000078460000}"/>
    <cellStyle name="40% - Accent2 19 16" xfId="11259" xr:uid="{00000000-0005-0000-0000-000079460000}"/>
    <cellStyle name="40% - Accent2 19 17" xfId="11519" xr:uid="{00000000-0005-0000-0000-00007A460000}"/>
    <cellStyle name="40% - Accent2 19 18" xfId="11773" xr:uid="{00000000-0005-0000-0000-00007B460000}"/>
    <cellStyle name="40% - Accent2 19 19" xfId="12051" xr:uid="{00000000-0005-0000-0000-00007C460000}"/>
    <cellStyle name="40% - Accent2 19 2" xfId="9235" xr:uid="{00000000-0005-0000-0000-00007D460000}"/>
    <cellStyle name="40% - Accent2 19 2 10" xfId="12463" xr:uid="{00000000-0005-0000-0000-00007E460000}"/>
    <cellStyle name="40% - Accent2 19 2 11" xfId="12745" xr:uid="{00000000-0005-0000-0000-00007F460000}"/>
    <cellStyle name="40% - Accent2 19 2 12" xfId="13368" xr:uid="{00000000-0005-0000-0000-000080460000}"/>
    <cellStyle name="40% - Accent2 19 2 13" xfId="13975" xr:uid="{00000000-0005-0000-0000-000081460000}"/>
    <cellStyle name="40% - Accent2 19 2 14" xfId="14581" xr:uid="{00000000-0005-0000-0000-000082460000}"/>
    <cellStyle name="40% - Accent2 19 2 15" xfId="15187" xr:uid="{00000000-0005-0000-0000-000083460000}"/>
    <cellStyle name="40% - Accent2 19 2 16" xfId="17435" xr:uid="{00000000-0005-0000-0000-000084460000}"/>
    <cellStyle name="40% - Accent2 19 2 17" xfId="21910" xr:uid="{00000000-0005-0000-0000-000085460000}"/>
    <cellStyle name="40% - Accent2 19 2 18" xfId="26627" xr:uid="{00000000-0005-0000-0000-000086460000}"/>
    <cellStyle name="40% - Accent2 19 2 19" xfId="31340" xr:uid="{00000000-0005-0000-0000-000087460000}"/>
    <cellStyle name="40% - Accent2 19 2 2" xfId="10374" xr:uid="{00000000-0005-0000-0000-000088460000}"/>
    <cellStyle name="40% - Accent2 19 2 2 10" xfId="31636" xr:uid="{00000000-0005-0000-0000-000089460000}"/>
    <cellStyle name="40% - Accent2 19 2 2 2" xfId="13083" xr:uid="{00000000-0005-0000-0000-00008A460000}"/>
    <cellStyle name="40% - Accent2 19 2 2 2 2" xfId="16674" xr:uid="{00000000-0005-0000-0000-00008B460000}"/>
    <cellStyle name="40% - Accent2 19 2 2 2 2 2" xfId="21136" xr:uid="{00000000-0005-0000-0000-00008C460000}"/>
    <cellStyle name="40% - Accent2 19 2 2 2 2 3" xfId="25568" xr:uid="{00000000-0005-0000-0000-00008D460000}"/>
    <cellStyle name="40% - Accent2 19 2 2 2 2 4" xfId="30285" xr:uid="{00000000-0005-0000-0000-00008E460000}"/>
    <cellStyle name="40% - Accent2 19 2 2 2 2 5" xfId="34998" xr:uid="{00000000-0005-0000-0000-00008F460000}"/>
    <cellStyle name="40% - Accent2 19 2 2 2 3" xfId="18877" xr:uid="{00000000-0005-0000-0000-000090460000}"/>
    <cellStyle name="40% - Accent2 19 2 2 2 4" xfId="23352" xr:uid="{00000000-0005-0000-0000-000091460000}"/>
    <cellStyle name="40% - Accent2 19 2 2 2 5" xfId="28069" xr:uid="{00000000-0005-0000-0000-000092460000}"/>
    <cellStyle name="40% - Accent2 19 2 2 2 6" xfId="32782" xr:uid="{00000000-0005-0000-0000-000093460000}"/>
    <cellStyle name="40% - Accent2 19 2 2 3" xfId="13665" xr:uid="{00000000-0005-0000-0000-000094460000}"/>
    <cellStyle name="40% - Accent2 19 2 2 3 2" xfId="19990" xr:uid="{00000000-0005-0000-0000-000095460000}"/>
    <cellStyle name="40% - Accent2 19 2 2 3 3" xfId="24422" xr:uid="{00000000-0005-0000-0000-000096460000}"/>
    <cellStyle name="40% - Accent2 19 2 2 3 4" xfId="29139" xr:uid="{00000000-0005-0000-0000-000097460000}"/>
    <cellStyle name="40% - Accent2 19 2 2 3 5" xfId="33852" xr:uid="{00000000-0005-0000-0000-000098460000}"/>
    <cellStyle name="40% - Accent2 19 2 2 4" xfId="14271" xr:uid="{00000000-0005-0000-0000-000099460000}"/>
    <cellStyle name="40% - Accent2 19 2 2 5" xfId="14877" xr:uid="{00000000-0005-0000-0000-00009A460000}"/>
    <cellStyle name="40% - Accent2 19 2 2 6" xfId="15483" xr:uid="{00000000-0005-0000-0000-00009B460000}"/>
    <cellStyle name="40% - Accent2 19 2 2 7" xfId="17731" xr:uid="{00000000-0005-0000-0000-00009C460000}"/>
    <cellStyle name="40% - Accent2 19 2 2 8" xfId="22206" xr:uid="{00000000-0005-0000-0000-00009D460000}"/>
    <cellStyle name="40% - Accent2 19 2 2 9" xfId="26923" xr:uid="{00000000-0005-0000-0000-00009E460000}"/>
    <cellStyle name="40% - Accent2 19 2 3" xfId="10634" xr:uid="{00000000-0005-0000-0000-00009F460000}"/>
    <cellStyle name="40% - Accent2 19 2 3 2" xfId="16456" xr:uid="{00000000-0005-0000-0000-0000A0460000}"/>
    <cellStyle name="40% - Accent2 19 2 3 2 2" xfId="20918" xr:uid="{00000000-0005-0000-0000-0000A1460000}"/>
    <cellStyle name="40% - Accent2 19 2 3 2 3" xfId="25350" xr:uid="{00000000-0005-0000-0000-0000A2460000}"/>
    <cellStyle name="40% - Accent2 19 2 3 2 4" xfId="30067" xr:uid="{00000000-0005-0000-0000-0000A3460000}"/>
    <cellStyle name="40% - Accent2 19 2 3 2 5" xfId="34780" xr:uid="{00000000-0005-0000-0000-0000A4460000}"/>
    <cellStyle name="40% - Accent2 19 2 3 3" xfId="18659" xr:uid="{00000000-0005-0000-0000-0000A5460000}"/>
    <cellStyle name="40% - Accent2 19 2 3 4" xfId="23134" xr:uid="{00000000-0005-0000-0000-0000A6460000}"/>
    <cellStyle name="40% - Accent2 19 2 3 5" xfId="27851" xr:uid="{00000000-0005-0000-0000-0000A7460000}"/>
    <cellStyle name="40% - Accent2 19 2 3 6" xfId="32564" xr:uid="{00000000-0005-0000-0000-0000A8460000}"/>
    <cellStyle name="40% - Accent2 19 2 4" xfId="10892" xr:uid="{00000000-0005-0000-0000-0000A9460000}"/>
    <cellStyle name="40% - Accent2 19 2 4 2" xfId="19694" xr:uid="{00000000-0005-0000-0000-0000AA460000}"/>
    <cellStyle name="40% - Accent2 19 2 4 3" xfId="24126" xr:uid="{00000000-0005-0000-0000-0000AB460000}"/>
    <cellStyle name="40% - Accent2 19 2 4 4" xfId="28843" xr:uid="{00000000-0005-0000-0000-0000AC460000}"/>
    <cellStyle name="40% - Accent2 19 2 4 5" xfId="33556" xr:uid="{00000000-0005-0000-0000-0000AD460000}"/>
    <cellStyle name="40% - Accent2 19 2 5" xfId="11146" xr:uid="{00000000-0005-0000-0000-0000AE460000}"/>
    <cellStyle name="40% - Accent2 19 2 6" xfId="11400" xr:uid="{00000000-0005-0000-0000-0000AF460000}"/>
    <cellStyle name="40% - Accent2 19 2 7" xfId="11660" xr:uid="{00000000-0005-0000-0000-0000B0460000}"/>
    <cellStyle name="40% - Accent2 19 2 8" xfId="11922" xr:uid="{00000000-0005-0000-0000-0000B1460000}"/>
    <cellStyle name="40% - Accent2 19 2 9" xfId="12192" xr:uid="{00000000-0005-0000-0000-0000B2460000}"/>
    <cellStyle name="40% - Accent2 19 20" xfId="12322" xr:uid="{00000000-0005-0000-0000-0000B3460000}"/>
    <cellStyle name="40% - Accent2 19 21" xfId="12604" xr:uid="{00000000-0005-0000-0000-0000B4460000}"/>
    <cellStyle name="40% - Accent2 19 22" xfId="13227" xr:uid="{00000000-0005-0000-0000-0000B5460000}"/>
    <cellStyle name="40% - Accent2 19 23" xfId="13834" xr:uid="{00000000-0005-0000-0000-0000B6460000}"/>
    <cellStyle name="40% - Accent2 19 24" xfId="14440" xr:uid="{00000000-0005-0000-0000-0000B7460000}"/>
    <cellStyle name="40% - Accent2 19 25" xfId="15046" xr:uid="{00000000-0005-0000-0000-0000B8460000}"/>
    <cellStyle name="40% - Accent2 19 26" xfId="17294" xr:uid="{00000000-0005-0000-0000-0000B9460000}"/>
    <cellStyle name="40% - Accent2 19 27" xfId="21769" xr:uid="{00000000-0005-0000-0000-0000BA460000}"/>
    <cellStyle name="40% - Accent2 19 28" xfId="26486" xr:uid="{00000000-0005-0000-0000-0000BB460000}"/>
    <cellStyle name="40% - Accent2 19 29" xfId="31199" xr:uid="{00000000-0005-0000-0000-0000BC460000}"/>
    <cellStyle name="40% - Accent2 19 3" xfId="9317" xr:uid="{00000000-0005-0000-0000-0000BD460000}"/>
    <cellStyle name="40% - Accent2 19 3 10" xfId="31495" xr:uid="{00000000-0005-0000-0000-0000BE460000}"/>
    <cellStyle name="40% - Accent2 19 3 2" xfId="12942" xr:uid="{00000000-0005-0000-0000-0000BF460000}"/>
    <cellStyle name="40% - Accent2 19 3 2 2" xfId="16533" xr:uid="{00000000-0005-0000-0000-0000C0460000}"/>
    <cellStyle name="40% - Accent2 19 3 2 2 2" xfId="20995" xr:uid="{00000000-0005-0000-0000-0000C1460000}"/>
    <cellStyle name="40% - Accent2 19 3 2 2 3" xfId="25427" xr:uid="{00000000-0005-0000-0000-0000C2460000}"/>
    <cellStyle name="40% - Accent2 19 3 2 2 4" xfId="30144" xr:uid="{00000000-0005-0000-0000-0000C3460000}"/>
    <cellStyle name="40% - Accent2 19 3 2 2 5" xfId="34857" xr:uid="{00000000-0005-0000-0000-0000C4460000}"/>
    <cellStyle name="40% - Accent2 19 3 2 3" xfId="18736" xr:uid="{00000000-0005-0000-0000-0000C5460000}"/>
    <cellStyle name="40% - Accent2 19 3 2 4" xfId="23211" xr:uid="{00000000-0005-0000-0000-0000C6460000}"/>
    <cellStyle name="40% - Accent2 19 3 2 5" xfId="27928" xr:uid="{00000000-0005-0000-0000-0000C7460000}"/>
    <cellStyle name="40% - Accent2 19 3 2 6" xfId="32641" xr:uid="{00000000-0005-0000-0000-0000C8460000}"/>
    <cellStyle name="40% - Accent2 19 3 3" xfId="13524" xr:uid="{00000000-0005-0000-0000-0000C9460000}"/>
    <cellStyle name="40% - Accent2 19 3 3 2" xfId="19849" xr:uid="{00000000-0005-0000-0000-0000CA460000}"/>
    <cellStyle name="40% - Accent2 19 3 3 3" xfId="24281" xr:uid="{00000000-0005-0000-0000-0000CB460000}"/>
    <cellStyle name="40% - Accent2 19 3 3 4" xfId="28998" xr:uid="{00000000-0005-0000-0000-0000CC460000}"/>
    <cellStyle name="40% - Accent2 19 3 3 5" xfId="33711" xr:uid="{00000000-0005-0000-0000-0000CD460000}"/>
    <cellStyle name="40% - Accent2 19 3 4" xfId="14130" xr:uid="{00000000-0005-0000-0000-0000CE460000}"/>
    <cellStyle name="40% - Accent2 19 3 5" xfId="14736" xr:uid="{00000000-0005-0000-0000-0000CF460000}"/>
    <cellStyle name="40% - Accent2 19 3 6" xfId="15342" xr:uid="{00000000-0005-0000-0000-0000D0460000}"/>
    <cellStyle name="40% - Accent2 19 3 7" xfId="17590" xr:uid="{00000000-0005-0000-0000-0000D1460000}"/>
    <cellStyle name="40% - Accent2 19 3 8" xfId="22065" xr:uid="{00000000-0005-0000-0000-0000D2460000}"/>
    <cellStyle name="40% - Accent2 19 3 9" xfId="26782" xr:uid="{00000000-0005-0000-0000-0000D3460000}"/>
    <cellStyle name="40% - Accent2 19 4" xfId="9388" xr:uid="{00000000-0005-0000-0000-0000D4460000}"/>
    <cellStyle name="40% - Accent2 19 4 2" xfId="16913" xr:uid="{00000000-0005-0000-0000-0000D5460000}"/>
    <cellStyle name="40% - Accent2 19 4 2 2" xfId="21375" xr:uid="{00000000-0005-0000-0000-0000D6460000}"/>
    <cellStyle name="40% - Accent2 19 4 2 2 2" xfId="25807" xr:uid="{00000000-0005-0000-0000-0000D7460000}"/>
    <cellStyle name="40% - Accent2 19 4 2 2 3" xfId="30524" xr:uid="{00000000-0005-0000-0000-0000D8460000}"/>
    <cellStyle name="40% - Accent2 19 4 2 2 4" xfId="35237" xr:uid="{00000000-0005-0000-0000-0000D9460000}"/>
    <cellStyle name="40% - Accent2 19 4 2 3" xfId="19116" xr:uid="{00000000-0005-0000-0000-0000DA460000}"/>
    <cellStyle name="40% - Accent2 19 4 2 4" xfId="23591" xr:uid="{00000000-0005-0000-0000-0000DB460000}"/>
    <cellStyle name="40% - Accent2 19 4 2 5" xfId="28308" xr:uid="{00000000-0005-0000-0000-0000DC460000}"/>
    <cellStyle name="40% - Accent2 19 4 2 6" xfId="33021" xr:uid="{00000000-0005-0000-0000-0000DD460000}"/>
    <cellStyle name="40% - Accent2 19 4 3" xfId="15722" xr:uid="{00000000-0005-0000-0000-0000DE460000}"/>
    <cellStyle name="40% - Accent2 19 4 3 2" xfId="20229" xr:uid="{00000000-0005-0000-0000-0000DF460000}"/>
    <cellStyle name="40% - Accent2 19 4 3 3" xfId="24661" xr:uid="{00000000-0005-0000-0000-0000E0460000}"/>
    <cellStyle name="40% - Accent2 19 4 3 4" xfId="29378" xr:uid="{00000000-0005-0000-0000-0000E1460000}"/>
    <cellStyle name="40% - Accent2 19 4 3 5" xfId="34091" xr:uid="{00000000-0005-0000-0000-0000E2460000}"/>
    <cellStyle name="40% - Accent2 19 4 4" xfId="17970" xr:uid="{00000000-0005-0000-0000-0000E3460000}"/>
    <cellStyle name="40% - Accent2 19 4 5" xfId="22445" xr:uid="{00000000-0005-0000-0000-0000E4460000}"/>
    <cellStyle name="40% - Accent2 19 4 6" xfId="27162" xr:uid="{00000000-0005-0000-0000-0000E5460000}"/>
    <cellStyle name="40% - Accent2 19 4 7" xfId="31875" xr:uid="{00000000-0005-0000-0000-0000E6460000}"/>
    <cellStyle name="40% - Accent2 19 5" xfId="9462" xr:uid="{00000000-0005-0000-0000-0000E7460000}"/>
    <cellStyle name="40% - Accent2 19 5 2" xfId="17125" xr:uid="{00000000-0005-0000-0000-0000E8460000}"/>
    <cellStyle name="40% - Accent2 19 5 2 2" xfId="21586" xr:uid="{00000000-0005-0000-0000-0000E9460000}"/>
    <cellStyle name="40% - Accent2 19 5 2 2 2" xfId="26018" xr:uid="{00000000-0005-0000-0000-0000EA460000}"/>
    <cellStyle name="40% - Accent2 19 5 2 2 3" xfId="30735" xr:uid="{00000000-0005-0000-0000-0000EB460000}"/>
    <cellStyle name="40% - Accent2 19 5 2 2 4" xfId="35448" xr:uid="{00000000-0005-0000-0000-0000EC460000}"/>
    <cellStyle name="40% - Accent2 19 5 2 3" xfId="19327" xr:uid="{00000000-0005-0000-0000-0000ED460000}"/>
    <cellStyle name="40% - Accent2 19 5 2 4" xfId="23802" xr:uid="{00000000-0005-0000-0000-0000EE460000}"/>
    <cellStyle name="40% - Accent2 19 5 2 5" xfId="28519" xr:uid="{00000000-0005-0000-0000-0000EF460000}"/>
    <cellStyle name="40% - Accent2 19 5 2 6" xfId="33232" xr:uid="{00000000-0005-0000-0000-0000F0460000}"/>
    <cellStyle name="40% - Accent2 19 5 3" xfId="15935" xr:uid="{00000000-0005-0000-0000-0000F1460000}"/>
    <cellStyle name="40% - Accent2 19 5 3 2" xfId="20440" xr:uid="{00000000-0005-0000-0000-0000F2460000}"/>
    <cellStyle name="40% - Accent2 19 5 3 3" xfId="24872" xr:uid="{00000000-0005-0000-0000-0000F3460000}"/>
    <cellStyle name="40% - Accent2 19 5 3 4" xfId="29589" xr:uid="{00000000-0005-0000-0000-0000F4460000}"/>
    <cellStyle name="40% - Accent2 19 5 3 5" xfId="34302" xr:uid="{00000000-0005-0000-0000-0000F5460000}"/>
    <cellStyle name="40% - Accent2 19 5 4" xfId="18181" xr:uid="{00000000-0005-0000-0000-0000F6460000}"/>
    <cellStyle name="40% - Accent2 19 5 5" xfId="22656" xr:uid="{00000000-0005-0000-0000-0000F7460000}"/>
    <cellStyle name="40% - Accent2 19 5 6" xfId="27373" xr:uid="{00000000-0005-0000-0000-0000F8460000}"/>
    <cellStyle name="40% - Accent2 19 5 7" xfId="32086" xr:uid="{00000000-0005-0000-0000-0000F9460000}"/>
    <cellStyle name="40% - Accent2 19 6" xfId="9533" xr:uid="{00000000-0005-0000-0000-0000FA460000}"/>
    <cellStyle name="40% - Accent2 19 6 2" xfId="16216" xr:uid="{00000000-0005-0000-0000-0000FB460000}"/>
    <cellStyle name="40% - Accent2 19 6 2 2" xfId="20679" xr:uid="{00000000-0005-0000-0000-0000FC460000}"/>
    <cellStyle name="40% - Accent2 19 6 2 3" xfId="25111" xr:uid="{00000000-0005-0000-0000-0000FD460000}"/>
    <cellStyle name="40% - Accent2 19 6 2 4" xfId="29828" xr:uid="{00000000-0005-0000-0000-0000FE460000}"/>
    <cellStyle name="40% - Accent2 19 6 2 5" xfId="34541" xr:uid="{00000000-0005-0000-0000-0000FF460000}"/>
    <cellStyle name="40% - Accent2 19 6 3" xfId="18420" xr:uid="{00000000-0005-0000-0000-000000470000}"/>
    <cellStyle name="40% - Accent2 19 6 4" xfId="22895" xr:uid="{00000000-0005-0000-0000-000001470000}"/>
    <cellStyle name="40% - Accent2 19 6 5" xfId="27612" xr:uid="{00000000-0005-0000-0000-000002470000}"/>
    <cellStyle name="40% - Accent2 19 6 6" xfId="32325" xr:uid="{00000000-0005-0000-0000-000003470000}"/>
    <cellStyle name="40% - Accent2 19 7" xfId="9604" xr:uid="{00000000-0005-0000-0000-000004470000}"/>
    <cellStyle name="40% - Accent2 19 7 2" xfId="19553" xr:uid="{00000000-0005-0000-0000-000005470000}"/>
    <cellStyle name="40% - Accent2 19 7 3" xfId="23985" xr:uid="{00000000-0005-0000-0000-000006470000}"/>
    <cellStyle name="40% - Accent2 19 7 4" xfId="28702" xr:uid="{00000000-0005-0000-0000-000007470000}"/>
    <cellStyle name="40% - Accent2 19 7 5" xfId="33415" xr:uid="{00000000-0005-0000-0000-000008470000}"/>
    <cellStyle name="40% - Accent2 19 8" xfId="9675" xr:uid="{00000000-0005-0000-0000-000009470000}"/>
    <cellStyle name="40% - Accent2 19 8 2" xfId="26289" xr:uid="{00000000-0005-0000-0000-00000A470000}"/>
    <cellStyle name="40% - Accent2 19 8 3" xfId="31002" xr:uid="{00000000-0005-0000-0000-00000B470000}"/>
    <cellStyle name="40% - Accent2 19 8 4" xfId="35715" xr:uid="{00000000-0005-0000-0000-00000C470000}"/>
    <cellStyle name="40% - Accent2 19 9" xfId="9753" xr:uid="{00000000-0005-0000-0000-00000D470000}"/>
    <cellStyle name="40% - Accent2 19 9 2" xfId="35982" xr:uid="{00000000-0005-0000-0000-00000E470000}"/>
    <cellStyle name="40% - Accent2 2" xfId="73" xr:uid="{00000000-0005-0000-0000-00000F470000}"/>
    <cellStyle name="40% - Accent2 2 10" xfId="913" xr:uid="{00000000-0005-0000-0000-000010470000}"/>
    <cellStyle name="40% - Accent2 2 10 2" xfId="35898" xr:uid="{00000000-0005-0000-0000-000011470000}"/>
    <cellStyle name="40% - Accent2 2 11" xfId="985" xr:uid="{00000000-0005-0000-0000-000012470000}"/>
    <cellStyle name="40% - Accent2 2 11 2" xfId="36193" xr:uid="{00000000-0005-0000-0000-000013470000}"/>
    <cellStyle name="40% - Accent2 2 12" xfId="1057" xr:uid="{00000000-0005-0000-0000-000014470000}"/>
    <cellStyle name="40% - Accent2 2 13" xfId="1129" xr:uid="{00000000-0005-0000-0000-000015470000}"/>
    <cellStyle name="40% - Accent2 2 14" xfId="1201" xr:uid="{00000000-0005-0000-0000-000016470000}"/>
    <cellStyle name="40% - Accent2 2 15" xfId="1273" xr:uid="{00000000-0005-0000-0000-000017470000}"/>
    <cellStyle name="40% - Accent2 2 16" xfId="1345" xr:uid="{00000000-0005-0000-0000-000018470000}"/>
    <cellStyle name="40% - Accent2 2 17" xfId="1420" xr:uid="{00000000-0005-0000-0000-000019470000}"/>
    <cellStyle name="40% - Accent2 2 18" xfId="1494" xr:uid="{00000000-0005-0000-0000-00001A470000}"/>
    <cellStyle name="40% - Accent2 2 19" xfId="1569" xr:uid="{00000000-0005-0000-0000-00001B470000}"/>
    <cellStyle name="40% - Accent2 2 2" xfId="110" xr:uid="{00000000-0005-0000-0000-00001C470000}"/>
    <cellStyle name="40% - Accent2 2 2 10" xfId="425" xr:uid="{00000000-0005-0000-0000-00001D470000}"/>
    <cellStyle name="40% - Accent2 2 2 11" xfId="468" xr:uid="{00000000-0005-0000-0000-00001E470000}"/>
    <cellStyle name="40% - Accent2 2 2 12" xfId="511" xr:uid="{00000000-0005-0000-0000-00001F470000}"/>
    <cellStyle name="40% - Accent2 2 2 13" xfId="8632" xr:uid="{00000000-0005-0000-0000-000020470000}"/>
    <cellStyle name="40% - Accent2 2 2 2" xfId="274" xr:uid="{00000000-0005-0000-0000-000021470000}"/>
    <cellStyle name="40% - Accent2 2 2 2 2" xfId="8951" xr:uid="{00000000-0005-0000-0000-000022470000}"/>
    <cellStyle name="40% - Accent2 2 2 3" xfId="297" xr:uid="{00000000-0005-0000-0000-000023470000}"/>
    <cellStyle name="40% - Accent2 2 2 3 2" xfId="10226" xr:uid="{00000000-0005-0000-0000-000024470000}"/>
    <cellStyle name="40% - Accent2 2 2 4" xfId="312" xr:uid="{00000000-0005-0000-0000-000025470000}"/>
    <cellStyle name="40% - Accent2 2 2 5" xfId="326" xr:uid="{00000000-0005-0000-0000-000026470000}"/>
    <cellStyle name="40% - Accent2 2 2 6" xfId="340" xr:uid="{00000000-0005-0000-0000-000027470000}"/>
    <cellStyle name="40% - Accent2 2 2 7" xfId="354" xr:uid="{00000000-0005-0000-0000-000028470000}"/>
    <cellStyle name="40% - Accent2 2 2 8" xfId="368" xr:uid="{00000000-0005-0000-0000-000029470000}"/>
    <cellStyle name="40% - Accent2 2 2 9" xfId="382" xr:uid="{00000000-0005-0000-0000-00002A470000}"/>
    <cellStyle name="40% - Accent2 2 20" xfId="1643" xr:uid="{00000000-0005-0000-0000-00002B470000}"/>
    <cellStyle name="40% - Accent2 2 21" xfId="1717" xr:uid="{00000000-0005-0000-0000-00002C470000}"/>
    <cellStyle name="40% - Accent2 2 22" xfId="1791" xr:uid="{00000000-0005-0000-0000-00002D470000}"/>
    <cellStyle name="40% - Accent2 2 23" xfId="1866" xr:uid="{00000000-0005-0000-0000-00002E470000}"/>
    <cellStyle name="40% - Accent2 2 24" xfId="1940" xr:uid="{00000000-0005-0000-0000-00002F470000}"/>
    <cellStyle name="40% - Accent2 2 25" xfId="2014" xr:uid="{00000000-0005-0000-0000-000030470000}"/>
    <cellStyle name="40% - Accent2 2 26" xfId="2088" xr:uid="{00000000-0005-0000-0000-000031470000}"/>
    <cellStyle name="40% - Accent2 2 27" xfId="2162" xr:uid="{00000000-0005-0000-0000-000032470000}"/>
    <cellStyle name="40% - Accent2 2 28" xfId="2236" xr:uid="{00000000-0005-0000-0000-000033470000}"/>
    <cellStyle name="40% - Accent2 2 29" xfId="2310" xr:uid="{00000000-0005-0000-0000-000034470000}"/>
    <cellStyle name="40% - Accent2 2 3" xfId="138" xr:uid="{00000000-0005-0000-0000-000035470000}"/>
    <cellStyle name="40% - Accent2 2 3 2" xfId="8850" xr:uid="{00000000-0005-0000-0000-000036470000}"/>
    <cellStyle name="40% - Accent2 2 30" xfId="2384" xr:uid="{00000000-0005-0000-0000-000037470000}"/>
    <cellStyle name="40% - Accent2 2 31" xfId="2458" xr:uid="{00000000-0005-0000-0000-000038470000}"/>
    <cellStyle name="40% - Accent2 2 32" xfId="2532" xr:uid="{00000000-0005-0000-0000-000039470000}"/>
    <cellStyle name="40% - Accent2 2 33" xfId="2620" xr:uid="{00000000-0005-0000-0000-00003A470000}"/>
    <cellStyle name="40% - Accent2 2 34" xfId="2708" xr:uid="{00000000-0005-0000-0000-00003B470000}"/>
    <cellStyle name="40% - Accent2 2 35" xfId="2796" xr:uid="{00000000-0005-0000-0000-00003C470000}"/>
    <cellStyle name="40% - Accent2 2 36" xfId="2884" xr:uid="{00000000-0005-0000-0000-00003D470000}"/>
    <cellStyle name="40% - Accent2 2 37" xfId="2972" xr:uid="{00000000-0005-0000-0000-00003E470000}"/>
    <cellStyle name="40% - Accent2 2 38" xfId="3060" xr:uid="{00000000-0005-0000-0000-00003F470000}"/>
    <cellStyle name="40% - Accent2 2 39" xfId="3148" xr:uid="{00000000-0005-0000-0000-000040470000}"/>
    <cellStyle name="40% - Accent2 2 4" xfId="180" xr:uid="{00000000-0005-0000-0000-000041470000}"/>
    <cellStyle name="40% - Accent2 2 4 2" xfId="10154" xr:uid="{00000000-0005-0000-0000-000042470000}"/>
    <cellStyle name="40% - Accent2 2 40" xfId="3236" xr:uid="{00000000-0005-0000-0000-000043470000}"/>
    <cellStyle name="40% - Accent2 2 41" xfId="3324" xr:uid="{00000000-0005-0000-0000-000044470000}"/>
    <cellStyle name="40% - Accent2 2 42" xfId="3412" xr:uid="{00000000-0005-0000-0000-000045470000}"/>
    <cellStyle name="40% - Accent2 2 43" xfId="3500" xr:uid="{00000000-0005-0000-0000-000046470000}"/>
    <cellStyle name="40% - Accent2 2 44" xfId="3603" xr:uid="{00000000-0005-0000-0000-000047470000}"/>
    <cellStyle name="40% - Accent2 2 45" xfId="3722" xr:uid="{00000000-0005-0000-0000-000048470000}"/>
    <cellStyle name="40% - Accent2 2 46" xfId="3838" xr:uid="{00000000-0005-0000-0000-000049470000}"/>
    <cellStyle name="40% - Accent2 2 47" xfId="3954" xr:uid="{00000000-0005-0000-0000-00004A470000}"/>
    <cellStyle name="40% - Accent2 2 48" xfId="4070" xr:uid="{00000000-0005-0000-0000-00004B470000}"/>
    <cellStyle name="40% - Accent2 2 49" xfId="4186" xr:uid="{00000000-0005-0000-0000-00004C470000}"/>
    <cellStyle name="40% - Accent2 2 5" xfId="553" xr:uid="{00000000-0005-0000-0000-00004D470000}"/>
    <cellStyle name="40% - Accent2 2 5 10" xfId="12379" xr:uid="{00000000-0005-0000-0000-00004E470000}"/>
    <cellStyle name="40% - Accent2 2 5 11" xfId="12661" xr:uid="{00000000-0005-0000-0000-00004F470000}"/>
    <cellStyle name="40% - Accent2 2 5 12" xfId="13284" xr:uid="{00000000-0005-0000-0000-000050470000}"/>
    <cellStyle name="40% - Accent2 2 5 13" xfId="13891" xr:uid="{00000000-0005-0000-0000-000051470000}"/>
    <cellStyle name="40% - Accent2 2 5 14" xfId="14497" xr:uid="{00000000-0005-0000-0000-000052470000}"/>
    <cellStyle name="40% - Accent2 2 5 15" xfId="15103" xr:uid="{00000000-0005-0000-0000-000053470000}"/>
    <cellStyle name="40% - Accent2 2 5 16" xfId="17351" xr:uid="{00000000-0005-0000-0000-000054470000}"/>
    <cellStyle name="40% - Accent2 2 5 17" xfId="21826" xr:uid="{00000000-0005-0000-0000-000055470000}"/>
    <cellStyle name="40% - Accent2 2 5 18" xfId="26543" xr:uid="{00000000-0005-0000-0000-000056470000}"/>
    <cellStyle name="40% - Accent2 2 5 19" xfId="31256" xr:uid="{00000000-0005-0000-0000-000057470000}"/>
    <cellStyle name="40% - Accent2 2 5 2" xfId="10037" xr:uid="{00000000-0005-0000-0000-000058470000}"/>
    <cellStyle name="40% - Accent2 2 5 2 10" xfId="31552" xr:uid="{00000000-0005-0000-0000-000059470000}"/>
    <cellStyle name="40% - Accent2 2 5 2 2" xfId="12999" xr:uid="{00000000-0005-0000-0000-00005A470000}"/>
    <cellStyle name="40% - Accent2 2 5 2 2 2" xfId="16590" xr:uid="{00000000-0005-0000-0000-00005B470000}"/>
    <cellStyle name="40% - Accent2 2 5 2 2 2 2" xfId="21052" xr:uid="{00000000-0005-0000-0000-00005C470000}"/>
    <cellStyle name="40% - Accent2 2 5 2 2 2 3" xfId="25484" xr:uid="{00000000-0005-0000-0000-00005D470000}"/>
    <cellStyle name="40% - Accent2 2 5 2 2 2 4" xfId="30201" xr:uid="{00000000-0005-0000-0000-00005E470000}"/>
    <cellStyle name="40% - Accent2 2 5 2 2 2 5" xfId="34914" xr:uid="{00000000-0005-0000-0000-00005F470000}"/>
    <cellStyle name="40% - Accent2 2 5 2 2 3" xfId="18793" xr:uid="{00000000-0005-0000-0000-000060470000}"/>
    <cellStyle name="40% - Accent2 2 5 2 2 4" xfId="23268" xr:uid="{00000000-0005-0000-0000-000061470000}"/>
    <cellStyle name="40% - Accent2 2 5 2 2 5" xfId="27985" xr:uid="{00000000-0005-0000-0000-000062470000}"/>
    <cellStyle name="40% - Accent2 2 5 2 2 6" xfId="32698" xr:uid="{00000000-0005-0000-0000-000063470000}"/>
    <cellStyle name="40% - Accent2 2 5 2 3" xfId="13581" xr:uid="{00000000-0005-0000-0000-000064470000}"/>
    <cellStyle name="40% - Accent2 2 5 2 3 2" xfId="19906" xr:uid="{00000000-0005-0000-0000-000065470000}"/>
    <cellStyle name="40% - Accent2 2 5 2 3 3" xfId="24338" xr:uid="{00000000-0005-0000-0000-000066470000}"/>
    <cellStyle name="40% - Accent2 2 5 2 3 4" xfId="29055" xr:uid="{00000000-0005-0000-0000-000067470000}"/>
    <cellStyle name="40% - Accent2 2 5 2 3 5" xfId="33768" xr:uid="{00000000-0005-0000-0000-000068470000}"/>
    <cellStyle name="40% - Accent2 2 5 2 4" xfId="14187" xr:uid="{00000000-0005-0000-0000-000069470000}"/>
    <cellStyle name="40% - Accent2 2 5 2 5" xfId="14793" xr:uid="{00000000-0005-0000-0000-00006A470000}"/>
    <cellStyle name="40% - Accent2 2 5 2 6" xfId="15399" xr:uid="{00000000-0005-0000-0000-00006B470000}"/>
    <cellStyle name="40% - Accent2 2 5 2 7" xfId="17647" xr:uid="{00000000-0005-0000-0000-00006C470000}"/>
    <cellStyle name="40% - Accent2 2 5 2 8" xfId="22122" xr:uid="{00000000-0005-0000-0000-00006D470000}"/>
    <cellStyle name="40% - Accent2 2 5 2 9" xfId="26839" xr:uid="{00000000-0005-0000-0000-00006E470000}"/>
    <cellStyle name="40% - Accent2 2 5 3" xfId="10550" xr:uid="{00000000-0005-0000-0000-00006F470000}"/>
    <cellStyle name="40% - Accent2 2 5 3 2" xfId="16372" xr:uid="{00000000-0005-0000-0000-000070470000}"/>
    <cellStyle name="40% - Accent2 2 5 3 2 2" xfId="20834" xr:uid="{00000000-0005-0000-0000-000071470000}"/>
    <cellStyle name="40% - Accent2 2 5 3 2 3" xfId="25266" xr:uid="{00000000-0005-0000-0000-000072470000}"/>
    <cellStyle name="40% - Accent2 2 5 3 2 4" xfId="29983" xr:uid="{00000000-0005-0000-0000-000073470000}"/>
    <cellStyle name="40% - Accent2 2 5 3 2 5" xfId="34696" xr:uid="{00000000-0005-0000-0000-000074470000}"/>
    <cellStyle name="40% - Accent2 2 5 3 3" xfId="18575" xr:uid="{00000000-0005-0000-0000-000075470000}"/>
    <cellStyle name="40% - Accent2 2 5 3 4" xfId="23050" xr:uid="{00000000-0005-0000-0000-000076470000}"/>
    <cellStyle name="40% - Accent2 2 5 3 5" xfId="27767" xr:uid="{00000000-0005-0000-0000-000077470000}"/>
    <cellStyle name="40% - Accent2 2 5 3 6" xfId="32480" xr:uid="{00000000-0005-0000-0000-000078470000}"/>
    <cellStyle name="40% - Accent2 2 5 4" xfId="10808" xr:uid="{00000000-0005-0000-0000-000079470000}"/>
    <cellStyle name="40% - Accent2 2 5 4 2" xfId="19610" xr:uid="{00000000-0005-0000-0000-00007A470000}"/>
    <cellStyle name="40% - Accent2 2 5 4 3" xfId="24042" xr:uid="{00000000-0005-0000-0000-00007B470000}"/>
    <cellStyle name="40% - Accent2 2 5 4 4" xfId="28759" xr:uid="{00000000-0005-0000-0000-00007C470000}"/>
    <cellStyle name="40% - Accent2 2 5 4 5" xfId="33472" xr:uid="{00000000-0005-0000-0000-00007D470000}"/>
    <cellStyle name="40% - Accent2 2 5 5" xfId="11062" xr:uid="{00000000-0005-0000-0000-00007E470000}"/>
    <cellStyle name="40% - Accent2 2 5 6" xfId="11316" xr:uid="{00000000-0005-0000-0000-00007F470000}"/>
    <cellStyle name="40% - Accent2 2 5 7" xfId="11576" xr:uid="{00000000-0005-0000-0000-000080470000}"/>
    <cellStyle name="40% - Accent2 2 5 8" xfId="11837" xr:uid="{00000000-0005-0000-0000-000081470000}"/>
    <cellStyle name="40% - Accent2 2 5 9" xfId="12108" xr:uid="{00000000-0005-0000-0000-000082470000}"/>
    <cellStyle name="40% - Accent2 2 50" xfId="4302" xr:uid="{00000000-0005-0000-0000-000083470000}"/>
    <cellStyle name="40% - Accent2 2 51" xfId="4418" xr:uid="{00000000-0005-0000-0000-000084470000}"/>
    <cellStyle name="40% - Accent2 2 52" xfId="4534" xr:uid="{00000000-0005-0000-0000-000085470000}"/>
    <cellStyle name="40% - Accent2 2 53" xfId="4664" xr:uid="{00000000-0005-0000-0000-000086470000}"/>
    <cellStyle name="40% - Accent2 2 54" xfId="4794" xr:uid="{00000000-0005-0000-0000-000087470000}"/>
    <cellStyle name="40% - Accent2 2 55" xfId="4924" xr:uid="{00000000-0005-0000-0000-000088470000}"/>
    <cellStyle name="40% - Accent2 2 56" xfId="5054" xr:uid="{00000000-0005-0000-0000-000089470000}"/>
    <cellStyle name="40% - Accent2 2 57" xfId="5184" xr:uid="{00000000-0005-0000-0000-00008A470000}"/>
    <cellStyle name="40% - Accent2 2 58" xfId="5314" xr:uid="{00000000-0005-0000-0000-00008B470000}"/>
    <cellStyle name="40% - Accent2 2 59" xfId="5444" xr:uid="{00000000-0005-0000-0000-00008C470000}"/>
    <cellStyle name="40% - Accent2 2 6" xfId="625" xr:uid="{00000000-0005-0000-0000-00008D470000}"/>
    <cellStyle name="40% - Accent2 2 6 2" xfId="16829" xr:uid="{00000000-0005-0000-0000-00008E470000}"/>
    <cellStyle name="40% - Accent2 2 6 2 2" xfId="21291" xr:uid="{00000000-0005-0000-0000-00008F470000}"/>
    <cellStyle name="40% - Accent2 2 6 2 2 2" xfId="25723" xr:uid="{00000000-0005-0000-0000-000090470000}"/>
    <cellStyle name="40% - Accent2 2 6 2 2 3" xfId="30440" xr:uid="{00000000-0005-0000-0000-000091470000}"/>
    <cellStyle name="40% - Accent2 2 6 2 2 4" xfId="35153" xr:uid="{00000000-0005-0000-0000-000092470000}"/>
    <cellStyle name="40% - Accent2 2 6 2 3" xfId="19032" xr:uid="{00000000-0005-0000-0000-000093470000}"/>
    <cellStyle name="40% - Accent2 2 6 2 4" xfId="23507" xr:uid="{00000000-0005-0000-0000-000094470000}"/>
    <cellStyle name="40% - Accent2 2 6 2 5" xfId="28224" xr:uid="{00000000-0005-0000-0000-000095470000}"/>
    <cellStyle name="40% - Accent2 2 6 2 6" xfId="32937" xr:uid="{00000000-0005-0000-0000-000096470000}"/>
    <cellStyle name="40% - Accent2 2 6 3" xfId="15638" xr:uid="{00000000-0005-0000-0000-000097470000}"/>
    <cellStyle name="40% - Accent2 2 6 3 2" xfId="20145" xr:uid="{00000000-0005-0000-0000-000098470000}"/>
    <cellStyle name="40% - Accent2 2 6 3 3" xfId="24577" xr:uid="{00000000-0005-0000-0000-000099470000}"/>
    <cellStyle name="40% - Accent2 2 6 3 4" xfId="29294" xr:uid="{00000000-0005-0000-0000-00009A470000}"/>
    <cellStyle name="40% - Accent2 2 6 3 5" xfId="34007" xr:uid="{00000000-0005-0000-0000-00009B470000}"/>
    <cellStyle name="40% - Accent2 2 6 4" xfId="17886" xr:uid="{00000000-0005-0000-0000-00009C470000}"/>
    <cellStyle name="40% - Accent2 2 6 5" xfId="22361" xr:uid="{00000000-0005-0000-0000-00009D470000}"/>
    <cellStyle name="40% - Accent2 2 6 6" xfId="27078" xr:uid="{00000000-0005-0000-0000-00009E470000}"/>
    <cellStyle name="40% - Accent2 2 6 7" xfId="31791" xr:uid="{00000000-0005-0000-0000-00009F470000}"/>
    <cellStyle name="40% - Accent2 2 60" xfId="5574" xr:uid="{00000000-0005-0000-0000-0000A0470000}"/>
    <cellStyle name="40% - Accent2 2 61" xfId="5704" xr:uid="{00000000-0005-0000-0000-0000A1470000}"/>
    <cellStyle name="40% - Accent2 2 62" xfId="5834" xr:uid="{00000000-0005-0000-0000-0000A2470000}"/>
    <cellStyle name="40% - Accent2 2 63" xfId="5964" xr:uid="{00000000-0005-0000-0000-0000A3470000}"/>
    <cellStyle name="40% - Accent2 2 64" xfId="6094" xr:uid="{00000000-0005-0000-0000-0000A4470000}"/>
    <cellStyle name="40% - Accent2 2 65" xfId="6224" xr:uid="{00000000-0005-0000-0000-0000A5470000}"/>
    <cellStyle name="40% - Accent2 2 66" xfId="6354" xr:uid="{00000000-0005-0000-0000-0000A6470000}"/>
    <cellStyle name="40% - Accent2 2 67" xfId="6485" xr:uid="{00000000-0005-0000-0000-0000A7470000}"/>
    <cellStyle name="40% - Accent2 2 68" xfId="6615" xr:uid="{00000000-0005-0000-0000-0000A8470000}"/>
    <cellStyle name="40% - Accent2 2 69" xfId="6745" xr:uid="{00000000-0005-0000-0000-0000A9470000}"/>
    <cellStyle name="40% - Accent2 2 7" xfId="697" xr:uid="{00000000-0005-0000-0000-0000AA470000}"/>
    <cellStyle name="40% - Accent2 2 7 2" xfId="17040" xr:uid="{00000000-0005-0000-0000-0000AB470000}"/>
    <cellStyle name="40% - Accent2 2 7 2 2" xfId="21502" xr:uid="{00000000-0005-0000-0000-0000AC470000}"/>
    <cellStyle name="40% - Accent2 2 7 2 2 2" xfId="25934" xr:uid="{00000000-0005-0000-0000-0000AD470000}"/>
    <cellStyle name="40% - Accent2 2 7 2 2 3" xfId="30651" xr:uid="{00000000-0005-0000-0000-0000AE470000}"/>
    <cellStyle name="40% - Accent2 2 7 2 2 4" xfId="35364" xr:uid="{00000000-0005-0000-0000-0000AF470000}"/>
    <cellStyle name="40% - Accent2 2 7 2 3" xfId="19243" xr:uid="{00000000-0005-0000-0000-0000B0470000}"/>
    <cellStyle name="40% - Accent2 2 7 2 4" xfId="23718" xr:uid="{00000000-0005-0000-0000-0000B1470000}"/>
    <cellStyle name="40% - Accent2 2 7 2 5" xfId="28435" xr:uid="{00000000-0005-0000-0000-0000B2470000}"/>
    <cellStyle name="40% - Accent2 2 7 2 6" xfId="33148" xr:uid="{00000000-0005-0000-0000-0000B3470000}"/>
    <cellStyle name="40% - Accent2 2 7 3" xfId="15850" xr:uid="{00000000-0005-0000-0000-0000B4470000}"/>
    <cellStyle name="40% - Accent2 2 7 3 2" xfId="20356" xr:uid="{00000000-0005-0000-0000-0000B5470000}"/>
    <cellStyle name="40% - Accent2 2 7 3 3" xfId="24788" xr:uid="{00000000-0005-0000-0000-0000B6470000}"/>
    <cellStyle name="40% - Accent2 2 7 3 4" xfId="29505" xr:uid="{00000000-0005-0000-0000-0000B7470000}"/>
    <cellStyle name="40% - Accent2 2 7 3 5" xfId="34218" xr:uid="{00000000-0005-0000-0000-0000B8470000}"/>
    <cellStyle name="40% - Accent2 2 7 4" xfId="18097" xr:uid="{00000000-0005-0000-0000-0000B9470000}"/>
    <cellStyle name="40% - Accent2 2 7 5" xfId="22572" xr:uid="{00000000-0005-0000-0000-0000BA470000}"/>
    <cellStyle name="40% - Accent2 2 7 6" xfId="27289" xr:uid="{00000000-0005-0000-0000-0000BB470000}"/>
    <cellStyle name="40% - Accent2 2 7 7" xfId="32002" xr:uid="{00000000-0005-0000-0000-0000BC470000}"/>
    <cellStyle name="40% - Accent2 2 70" xfId="6875" xr:uid="{00000000-0005-0000-0000-0000BD470000}"/>
    <cellStyle name="40% - Accent2 2 71" xfId="7005" xr:uid="{00000000-0005-0000-0000-0000BE470000}"/>
    <cellStyle name="40% - Accent2 2 72" xfId="7149" xr:uid="{00000000-0005-0000-0000-0000BF470000}"/>
    <cellStyle name="40% - Accent2 2 73" xfId="7294" xr:uid="{00000000-0005-0000-0000-0000C0470000}"/>
    <cellStyle name="40% - Accent2 2 74" xfId="7438" xr:uid="{00000000-0005-0000-0000-0000C1470000}"/>
    <cellStyle name="40% - Accent2 2 75" xfId="7610" xr:uid="{00000000-0005-0000-0000-0000C2470000}"/>
    <cellStyle name="40% - Accent2 2 76" xfId="7782" xr:uid="{00000000-0005-0000-0000-0000C3470000}"/>
    <cellStyle name="40% - Accent2 2 77" xfId="7954" xr:uid="{00000000-0005-0000-0000-0000C4470000}"/>
    <cellStyle name="40% - Accent2 2 78" xfId="8126" xr:uid="{00000000-0005-0000-0000-0000C5470000}"/>
    <cellStyle name="40% - Accent2 2 79" xfId="8298" xr:uid="{00000000-0005-0000-0000-0000C6470000}"/>
    <cellStyle name="40% - Accent2 2 8" xfId="769" xr:uid="{00000000-0005-0000-0000-0000C7470000}"/>
    <cellStyle name="40% - Accent2 2 8 2" xfId="16092" xr:uid="{00000000-0005-0000-0000-0000C8470000}"/>
    <cellStyle name="40% - Accent2 2 8 2 2" xfId="20595" xr:uid="{00000000-0005-0000-0000-0000C9470000}"/>
    <cellStyle name="40% - Accent2 2 8 2 3" xfId="25027" xr:uid="{00000000-0005-0000-0000-0000CA470000}"/>
    <cellStyle name="40% - Accent2 2 8 2 4" xfId="29744" xr:uid="{00000000-0005-0000-0000-0000CB470000}"/>
    <cellStyle name="40% - Accent2 2 8 2 5" xfId="34457" xr:uid="{00000000-0005-0000-0000-0000CC470000}"/>
    <cellStyle name="40% - Accent2 2 8 3" xfId="18336" xr:uid="{00000000-0005-0000-0000-0000CD470000}"/>
    <cellStyle name="40% - Accent2 2 8 4" xfId="22811" xr:uid="{00000000-0005-0000-0000-0000CE470000}"/>
    <cellStyle name="40% - Accent2 2 8 5" xfId="27528" xr:uid="{00000000-0005-0000-0000-0000CF470000}"/>
    <cellStyle name="40% - Accent2 2 8 6" xfId="32241" xr:uid="{00000000-0005-0000-0000-0000D0470000}"/>
    <cellStyle name="40% - Accent2 2 80" xfId="8531" xr:uid="{00000000-0005-0000-0000-0000D1470000}"/>
    <cellStyle name="40% - Accent2 2 9" xfId="841" xr:uid="{00000000-0005-0000-0000-0000D2470000}"/>
    <cellStyle name="40% - Accent2 2 9 2" xfId="26204" xr:uid="{00000000-0005-0000-0000-0000D3470000}"/>
    <cellStyle name="40% - Accent2 2 9 3" xfId="30918" xr:uid="{00000000-0005-0000-0000-0000D4470000}"/>
    <cellStyle name="40% - Accent2 2 9 4" xfId="35631" xr:uid="{00000000-0005-0000-0000-0000D5470000}"/>
    <cellStyle name="40% - Accent2 20" xfId="9184" xr:uid="{00000000-0005-0000-0000-0000D6470000}"/>
    <cellStyle name="40% - Accent2 20 10" xfId="9838" xr:uid="{00000000-0005-0000-0000-0000D7470000}"/>
    <cellStyle name="40% - Accent2 20 10 2" xfId="36291" xr:uid="{00000000-0005-0000-0000-0000D8470000}"/>
    <cellStyle name="40% - Accent2 20 11" xfId="9909" xr:uid="{00000000-0005-0000-0000-0000D9470000}"/>
    <cellStyle name="40% - Accent2 20 12" xfId="9980" xr:uid="{00000000-0005-0000-0000-0000DA470000}"/>
    <cellStyle name="40% - Accent2 20 13" xfId="10507" xr:uid="{00000000-0005-0000-0000-0000DB470000}"/>
    <cellStyle name="40% - Accent2 20 14" xfId="10765" xr:uid="{00000000-0005-0000-0000-0000DC470000}"/>
    <cellStyle name="40% - Accent2 20 15" xfId="11019" xr:uid="{00000000-0005-0000-0000-0000DD470000}"/>
    <cellStyle name="40% - Accent2 20 16" xfId="11273" xr:uid="{00000000-0005-0000-0000-0000DE470000}"/>
    <cellStyle name="40% - Accent2 20 17" xfId="11533" xr:uid="{00000000-0005-0000-0000-0000DF470000}"/>
    <cellStyle name="40% - Accent2 20 18" xfId="11787" xr:uid="{00000000-0005-0000-0000-0000E0470000}"/>
    <cellStyle name="40% - Accent2 20 19" xfId="12065" xr:uid="{00000000-0005-0000-0000-0000E1470000}"/>
    <cellStyle name="40% - Accent2 20 2" xfId="9249" xr:uid="{00000000-0005-0000-0000-0000E2470000}"/>
    <cellStyle name="40% - Accent2 20 2 10" xfId="12477" xr:uid="{00000000-0005-0000-0000-0000E3470000}"/>
    <cellStyle name="40% - Accent2 20 2 11" xfId="12759" xr:uid="{00000000-0005-0000-0000-0000E4470000}"/>
    <cellStyle name="40% - Accent2 20 2 12" xfId="13382" xr:uid="{00000000-0005-0000-0000-0000E5470000}"/>
    <cellStyle name="40% - Accent2 20 2 13" xfId="13989" xr:uid="{00000000-0005-0000-0000-0000E6470000}"/>
    <cellStyle name="40% - Accent2 20 2 14" xfId="14595" xr:uid="{00000000-0005-0000-0000-0000E7470000}"/>
    <cellStyle name="40% - Accent2 20 2 15" xfId="15201" xr:uid="{00000000-0005-0000-0000-0000E8470000}"/>
    <cellStyle name="40% - Accent2 20 2 16" xfId="17449" xr:uid="{00000000-0005-0000-0000-0000E9470000}"/>
    <cellStyle name="40% - Accent2 20 2 17" xfId="21924" xr:uid="{00000000-0005-0000-0000-0000EA470000}"/>
    <cellStyle name="40% - Accent2 20 2 18" xfId="26641" xr:uid="{00000000-0005-0000-0000-0000EB470000}"/>
    <cellStyle name="40% - Accent2 20 2 19" xfId="31354" xr:uid="{00000000-0005-0000-0000-0000EC470000}"/>
    <cellStyle name="40% - Accent2 20 2 2" xfId="10388" xr:uid="{00000000-0005-0000-0000-0000ED470000}"/>
    <cellStyle name="40% - Accent2 20 2 2 10" xfId="31650" xr:uid="{00000000-0005-0000-0000-0000EE470000}"/>
    <cellStyle name="40% - Accent2 20 2 2 2" xfId="13097" xr:uid="{00000000-0005-0000-0000-0000EF470000}"/>
    <cellStyle name="40% - Accent2 20 2 2 2 2" xfId="16688" xr:uid="{00000000-0005-0000-0000-0000F0470000}"/>
    <cellStyle name="40% - Accent2 20 2 2 2 2 2" xfId="21150" xr:uid="{00000000-0005-0000-0000-0000F1470000}"/>
    <cellStyle name="40% - Accent2 20 2 2 2 2 3" xfId="25582" xr:uid="{00000000-0005-0000-0000-0000F2470000}"/>
    <cellStyle name="40% - Accent2 20 2 2 2 2 4" xfId="30299" xr:uid="{00000000-0005-0000-0000-0000F3470000}"/>
    <cellStyle name="40% - Accent2 20 2 2 2 2 5" xfId="35012" xr:uid="{00000000-0005-0000-0000-0000F4470000}"/>
    <cellStyle name="40% - Accent2 20 2 2 2 3" xfId="18891" xr:uid="{00000000-0005-0000-0000-0000F5470000}"/>
    <cellStyle name="40% - Accent2 20 2 2 2 4" xfId="23366" xr:uid="{00000000-0005-0000-0000-0000F6470000}"/>
    <cellStyle name="40% - Accent2 20 2 2 2 5" xfId="28083" xr:uid="{00000000-0005-0000-0000-0000F7470000}"/>
    <cellStyle name="40% - Accent2 20 2 2 2 6" xfId="32796" xr:uid="{00000000-0005-0000-0000-0000F8470000}"/>
    <cellStyle name="40% - Accent2 20 2 2 3" xfId="13679" xr:uid="{00000000-0005-0000-0000-0000F9470000}"/>
    <cellStyle name="40% - Accent2 20 2 2 3 2" xfId="20004" xr:uid="{00000000-0005-0000-0000-0000FA470000}"/>
    <cellStyle name="40% - Accent2 20 2 2 3 3" xfId="24436" xr:uid="{00000000-0005-0000-0000-0000FB470000}"/>
    <cellStyle name="40% - Accent2 20 2 2 3 4" xfId="29153" xr:uid="{00000000-0005-0000-0000-0000FC470000}"/>
    <cellStyle name="40% - Accent2 20 2 2 3 5" xfId="33866" xr:uid="{00000000-0005-0000-0000-0000FD470000}"/>
    <cellStyle name="40% - Accent2 20 2 2 4" xfId="14285" xr:uid="{00000000-0005-0000-0000-0000FE470000}"/>
    <cellStyle name="40% - Accent2 20 2 2 5" xfId="14891" xr:uid="{00000000-0005-0000-0000-0000FF470000}"/>
    <cellStyle name="40% - Accent2 20 2 2 6" xfId="15497" xr:uid="{00000000-0005-0000-0000-000000480000}"/>
    <cellStyle name="40% - Accent2 20 2 2 7" xfId="17745" xr:uid="{00000000-0005-0000-0000-000001480000}"/>
    <cellStyle name="40% - Accent2 20 2 2 8" xfId="22220" xr:uid="{00000000-0005-0000-0000-000002480000}"/>
    <cellStyle name="40% - Accent2 20 2 2 9" xfId="26937" xr:uid="{00000000-0005-0000-0000-000003480000}"/>
    <cellStyle name="40% - Accent2 20 2 3" xfId="10648" xr:uid="{00000000-0005-0000-0000-000004480000}"/>
    <cellStyle name="40% - Accent2 20 2 3 2" xfId="16470" xr:uid="{00000000-0005-0000-0000-000005480000}"/>
    <cellStyle name="40% - Accent2 20 2 3 2 2" xfId="20932" xr:uid="{00000000-0005-0000-0000-000006480000}"/>
    <cellStyle name="40% - Accent2 20 2 3 2 3" xfId="25364" xr:uid="{00000000-0005-0000-0000-000007480000}"/>
    <cellStyle name="40% - Accent2 20 2 3 2 4" xfId="30081" xr:uid="{00000000-0005-0000-0000-000008480000}"/>
    <cellStyle name="40% - Accent2 20 2 3 2 5" xfId="34794" xr:uid="{00000000-0005-0000-0000-000009480000}"/>
    <cellStyle name="40% - Accent2 20 2 3 3" xfId="18673" xr:uid="{00000000-0005-0000-0000-00000A480000}"/>
    <cellStyle name="40% - Accent2 20 2 3 4" xfId="23148" xr:uid="{00000000-0005-0000-0000-00000B480000}"/>
    <cellStyle name="40% - Accent2 20 2 3 5" xfId="27865" xr:uid="{00000000-0005-0000-0000-00000C480000}"/>
    <cellStyle name="40% - Accent2 20 2 3 6" xfId="32578" xr:uid="{00000000-0005-0000-0000-00000D480000}"/>
    <cellStyle name="40% - Accent2 20 2 4" xfId="10906" xr:uid="{00000000-0005-0000-0000-00000E480000}"/>
    <cellStyle name="40% - Accent2 20 2 4 2" xfId="19708" xr:uid="{00000000-0005-0000-0000-00000F480000}"/>
    <cellStyle name="40% - Accent2 20 2 4 3" xfId="24140" xr:uid="{00000000-0005-0000-0000-000010480000}"/>
    <cellStyle name="40% - Accent2 20 2 4 4" xfId="28857" xr:uid="{00000000-0005-0000-0000-000011480000}"/>
    <cellStyle name="40% - Accent2 20 2 4 5" xfId="33570" xr:uid="{00000000-0005-0000-0000-000012480000}"/>
    <cellStyle name="40% - Accent2 20 2 5" xfId="11160" xr:uid="{00000000-0005-0000-0000-000013480000}"/>
    <cellStyle name="40% - Accent2 20 2 6" xfId="11414" xr:uid="{00000000-0005-0000-0000-000014480000}"/>
    <cellStyle name="40% - Accent2 20 2 7" xfId="11674" xr:uid="{00000000-0005-0000-0000-000015480000}"/>
    <cellStyle name="40% - Accent2 20 2 8" xfId="11936" xr:uid="{00000000-0005-0000-0000-000016480000}"/>
    <cellStyle name="40% - Accent2 20 2 9" xfId="12206" xr:uid="{00000000-0005-0000-0000-000017480000}"/>
    <cellStyle name="40% - Accent2 20 20" xfId="12336" xr:uid="{00000000-0005-0000-0000-000018480000}"/>
    <cellStyle name="40% - Accent2 20 21" xfId="12618" xr:uid="{00000000-0005-0000-0000-000019480000}"/>
    <cellStyle name="40% - Accent2 20 22" xfId="13241" xr:uid="{00000000-0005-0000-0000-00001A480000}"/>
    <cellStyle name="40% - Accent2 20 23" xfId="13848" xr:uid="{00000000-0005-0000-0000-00001B480000}"/>
    <cellStyle name="40% - Accent2 20 24" xfId="14454" xr:uid="{00000000-0005-0000-0000-00001C480000}"/>
    <cellStyle name="40% - Accent2 20 25" xfId="15060" xr:uid="{00000000-0005-0000-0000-00001D480000}"/>
    <cellStyle name="40% - Accent2 20 26" xfId="17308" xr:uid="{00000000-0005-0000-0000-00001E480000}"/>
    <cellStyle name="40% - Accent2 20 27" xfId="21783" xr:uid="{00000000-0005-0000-0000-00001F480000}"/>
    <cellStyle name="40% - Accent2 20 28" xfId="26500" xr:uid="{00000000-0005-0000-0000-000020480000}"/>
    <cellStyle name="40% - Accent2 20 29" xfId="31213" xr:uid="{00000000-0005-0000-0000-000021480000}"/>
    <cellStyle name="40% - Accent2 20 3" xfId="9331" xr:uid="{00000000-0005-0000-0000-000022480000}"/>
    <cellStyle name="40% - Accent2 20 3 10" xfId="31509" xr:uid="{00000000-0005-0000-0000-000023480000}"/>
    <cellStyle name="40% - Accent2 20 3 2" xfId="12956" xr:uid="{00000000-0005-0000-0000-000024480000}"/>
    <cellStyle name="40% - Accent2 20 3 2 2" xfId="16547" xr:uid="{00000000-0005-0000-0000-000025480000}"/>
    <cellStyle name="40% - Accent2 20 3 2 2 2" xfId="21009" xr:uid="{00000000-0005-0000-0000-000026480000}"/>
    <cellStyle name="40% - Accent2 20 3 2 2 3" xfId="25441" xr:uid="{00000000-0005-0000-0000-000027480000}"/>
    <cellStyle name="40% - Accent2 20 3 2 2 4" xfId="30158" xr:uid="{00000000-0005-0000-0000-000028480000}"/>
    <cellStyle name="40% - Accent2 20 3 2 2 5" xfId="34871" xr:uid="{00000000-0005-0000-0000-000029480000}"/>
    <cellStyle name="40% - Accent2 20 3 2 3" xfId="18750" xr:uid="{00000000-0005-0000-0000-00002A480000}"/>
    <cellStyle name="40% - Accent2 20 3 2 4" xfId="23225" xr:uid="{00000000-0005-0000-0000-00002B480000}"/>
    <cellStyle name="40% - Accent2 20 3 2 5" xfId="27942" xr:uid="{00000000-0005-0000-0000-00002C480000}"/>
    <cellStyle name="40% - Accent2 20 3 2 6" xfId="32655" xr:uid="{00000000-0005-0000-0000-00002D480000}"/>
    <cellStyle name="40% - Accent2 20 3 3" xfId="13538" xr:uid="{00000000-0005-0000-0000-00002E480000}"/>
    <cellStyle name="40% - Accent2 20 3 3 2" xfId="19863" xr:uid="{00000000-0005-0000-0000-00002F480000}"/>
    <cellStyle name="40% - Accent2 20 3 3 3" xfId="24295" xr:uid="{00000000-0005-0000-0000-000030480000}"/>
    <cellStyle name="40% - Accent2 20 3 3 4" xfId="29012" xr:uid="{00000000-0005-0000-0000-000031480000}"/>
    <cellStyle name="40% - Accent2 20 3 3 5" xfId="33725" xr:uid="{00000000-0005-0000-0000-000032480000}"/>
    <cellStyle name="40% - Accent2 20 3 4" xfId="14144" xr:uid="{00000000-0005-0000-0000-000033480000}"/>
    <cellStyle name="40% - Accent2 20 3 5" xfId="14750" xr:uid="{00000000-0005-0000-0000-000034480000}"/>
    <cellStyle name="40% - Accent2 20 3 6" xfId="15356" xr:uid="{00000000-0005-0000-0000-000035480000}"/>
    <cellStyle name="40% - Accent2 20 3 7" xfId="17604" xr:uid="{00000000-0005-0000-0000-000036480000}"/>
    <cellStyle name="40% - Accent2 20 3 8" xfId="22079" xr:uid="{00000000-0005-0000-0000-000037480000}"/>
    <cellStyle name="40% - Accent2 20 3 9" xfId="26796" xr:uid="{00000000-0005-0000-0000-000038480000}"/>
    <cellStyle name="40% - Accent2 20 4" xfId="9402" xr:uid="{00000000-0005-0000-0000-000039480000}"/>
    <cellStyle name="40% - Accent2 20 4 2" xfId="16927" xr:uid="{00000000-0005-0000-0000-00003A480000}"/>
    <cellStyle name="40% - Accent2 20 4 2 2" xfId="21389" xr:uid="{00000000-0005-0000-0000-00003B480000}"/>
    <cellStyle name="40% - Accent2 20 4 2 2 2" xfId="25821" xr:uid="{00000000-0005-0000-0000-00003C480000}"/>
    <cellStyle name="40% - Accent2 20 4 2 2 3" xfId="30538" xr:uid="{00000000-0005-0000-0000-00003D480000}"/>
    <cellStyle name="40% - Accent2 20 4 2 2 4" xfId="35251" xr:uid="{00000000-0005-0000-0000-00003E480000}"/>
    <cellStyle name="40% - Accent2 20 4 2 3" xfId="19130" xr:uid="{00000000-0005-0000-0000-00003F480000}"/>
    <cellStyle name="40% - Accent2 20 4 2 4" xfId="23605" xr:uid="{00000000-0005-0000-0000-000040480000}"/>
    <cellStyle name="40% - Accent2 20 4 2 5" xfId="28322" xr:uid="{00000000-0005-0000-0000-000041480000}"/>
    <cellStyle name="40% - Accent2 20 4 2 6" xfId="33035" xr:uid="{00000000-0005-0000-0000-000042480000}"/>
    <cellStyle name="40% - Accent2 20 4 3" xfId="15736" xr:uid="{00000000-0005-0000-0000-000043480000}"/>
    <cellStyle name="40% - Accent2 20 4 3 2" xfId="20243" xr:uid="{00000000-0005-0000-0000-000044480000}"/>
    <cellStyle name="40% - Accent2 20 4 3 3" xfId="24675" xr:uid="{00000000-0005-0000-0000-000045480000}"/>
    <cellStyle name="40% - Accent2 20 4 3 4" xfId="29392" xr:uid="{00000000-0005-0000-0000-000046480000}"/>
    <cellStyle name="40% - Accent2 20 4 3 5" xfId="34105" xr:uid="{00000000-0005-0000-0000-000047480000}"/>
    <cellStyle name="40% - Accent2 20 4 4" xfId="17984" xr:uid="{00000000-0005-0000-0000-000048480000}"/>
    <cellStyle name="40% - Accent2 20 4 5" xfId="22459" xr:uid="{00000000-0005-0000-0000-000049480000}"/>
    <cellStyle name="40% - Accent2 20 4 6" xfId="27176" xr:uid="{00000000-0005-0000-0000-00004A480000}"/>
    <cellStyle name="40% - Accent2 20 4 7" xfId="31889" xr:uid="{00000000-0005-0000-0000-00004B480000}"/>
    <cellStyle name="40% - Accent2 20 5" xfId="9476" xr:uid="{00000000-0005-0000-0000-00004C480000}"/>
    <cellStyle name="40% - Accent2 20 5 2" xfId="17139" xr:uid="{00000000-0005-0000-0000-00004D480000}"/>
    <cellStyle name="40% - Accent2 20 5 2 2" xfId="21600" xr:uid="{00000000-0005-0000-0000-00004E480000}"/>
    <cellStyle name="40% - Accent2 20 5 2 2 2" xfId="26032" xr:uid="{00000000-0005-0000-0000-00004F480000}"/>
    <cellStyle name="40% - Accent2 20 5 2 2 3" xfId="30749" xr:uid="{00000000-0005-0000-0000-000050480000}"/>
    <cellStyle name="40% - Accent2 20 5 2 2 4" xfId="35462" xr:uid="{00000000-0005-0000-0000-000051480000}"/>
    <cellStyle name="40% - Accent2 20 5 2 3" xfId="19341" xr:uid="{00000000-0005-0000-0000-000052480000}"/>
    <cellStyle name="40% - Accent2 20 5 2 4" xfId="23816" xr:uid="{00000000-0005-0000-0000-000053480000}"/>
    <cellStyle name="40% - Accent2 20 5 2 5" xfId="28533" xr:uid="{00000000-0005-0000-0000-000054480000}"/>
    <cellStyle name="40% - Accent2 20 5 2 6" xfId="33246" xr:uid="{00000000-0005-0000-0000-000055480000}"/>
    <cellStyle name="40% - Accent2 20 5 3" xfId="15949" xr:uid="{00000000-0005-0000-0000-000056480000}"/>
    <cellStyle name="40% - Accent2 20 5 3 2" xfId="20454" xr:uid="{00000000-0005-0000-0000-000057480000}"/>
    <cellStyle name="40% - Accent2 20 5 3 3" xfId="24886" xr:uid="{00000000-0005-0000-0000-000058480000}"/>
    <cellStyle name="40% - Accent2 20 5 3 4" xfId="29603" xr:uid="{00000000-0005-0000-0000-000059480000}"/>
    <cellStyle name="40% - Accent2 20 5 3 5" xfId="34316" xr:uid="{00000000-0005-0000-0000-00005A480000}"/>
    <cellStyle name="40% - Accent2 20 5 4" xfId="18195" xr:uid="{00000000-0005-0000-0000-00005B480000}"/>
    <cellStyle name="40% - Accent2 20 5 5" xfId="22670" xr:uid="{00000000-0005-0000-0000-00005C480000}"/>
    <cellStyle name="40% - Accent2 20 5 6" xfId="27387" xr:uid="{00000000-0005-0000-0000-00005D480000}"/>
    <cellStyle name="40% - Accent2 20 5 7" xfId="32100" xr:uid="{00000000-0005-0000-0000-00005E480000}"/>
    <cellStyle name="40% - Accent2 20 6" xfId="9547" xr:uid="{00000000-0005-0000-0000-00005F480000}"/>
    <cellStyle name="40% - Accent2 20 6 2" xfId="16230" xr:uid="{00000000-0005-0000-0000-000060480000}"/>
    <cellStyle name="40% - Accent2 20 6 2 2" xfId="20693" xr:uid="{00000000-0005-0000-0000-000061480000}"/>
    <cellStyle name="40% - Accent2 20 6 2 3" xfId="25125" xr:uid="{00000000-0005-0000-0000-000062480000}"/>
    <cellStyle name="40% - Accent2 20 6 2 4" xfId="29842" xr:uid="{00000000-0005-0000-0000-000063480000}"/>
    <cellStyle name="40% - Accent2 20 6 2 5" xfId="34555" xr:uid="{00000000-0005-0000-0000-000064480000}"/>
    <cellStyle name="40% - Accent2 20 6 3" xfId="18434" xr:uid="{00000000-0005-0000-0000-000065480000}"/>
    <cellStyle name="40% - Accent2 20 6 4" xfId="22909" xr:uid="{00000000-0005-0000-0000-000066480000}"/>
    <cellStyle name="40% - Accent2 20 6 5" xfId="27626" xr:uid="{00000000-0005-0000-0000-000067480000}"/>
    <cellStyle name="40% - Accent2 20 6 6" xfId="32339" xr:uid="{00000000-0005-0000-0000-000068480000}"/>
    <cellStyle name="40% - Accent2 20 7" xfId="9618" xr:uid="{00000000-0005-0000-0000-000069480000}"/>
    <cellStyle name="40% - Accent2 20 7 2" xfId="19567" xr:uid="{00000000-0005-0000-0000-00006A480000}"/>
    <cellStyle name="40% - Accent2 20 7 3" xfId="23999" xr:uid="{00000000-0005-0000-0000-00006B480000}"/>
    <cellStyle name="40% - Accent2 20 7 4" xfId="28716" xr:uid="{00000000-0005-0000-0000-00006C480000}"/>
    <cellStyle name="40% - Accent2 20 7 5" xfId="33429" xr:uid="{00000000-0005-0000-0000-00006D480000}"/>
    <cellStyle name="40% - Accent2 20 8" xfId="9689" xr:uid="{00000000-0005-0000-0000-00006E480000}"/>
    <cellStyle name="40% - Accent2 20 8 2" xfId="26303" xr:uid="{00000000-0005-0000-0000-00006F480000}"/>
    <cellStyle name="40% - Accent2 20 8 3" xfId="31016" xr:uid="{00000000-0005-0000-0000-000070480000}"/>
    <cellStyle name="40% - Accent2 20 8 4" xfId="35729" xr:uid="{00000000-0005-0000-0000-000071480000}"/>
    <cellStyle name="40% - Accent2 20 9" xfId="9767" xr:uid="{00000000-0005-0000-0000-000072480000}"/>
    <cellStyle name="40% - Accent2 20 9 2" xfId="35996" xr:uid="{00000000-0005-0000-0000-000073480000}"/>
    <cellStyle name="40% - Accent2 21" xfId="9202" xr:uid="{00000000-0005-0000-0000-000074480000}"/>
    <cellStyle name="40% - Accent2 21 10" xfId="9852" xr:uid="{00000000-0005-0000-0000-000075480000}"/>
    <cellStyle name="40% - Accent2 21 10 2" xfId="36305" xr:uid="{00000000-0005-0000-0000-000076480000}"/>
    <cellStyle name="40% - Accent2 21 11" xfId="9923" xr:uid="{00000000-0005-0000-0000-000077480000}"/>
    <cellStyle name="40% - Accent2 21 12" xfId="9994" xr:uid="{00000000-0005-0000-0000-000078480000}"/>
    <cellStyle name="40% - Accent2 21 13" xfId="10521" xr:uid="{00000000-0005-0000-0000-000079480000}"/>
    <cellStyle name="40% - Accent2 21 14" xfId="10779" xr:uid="{00000000-0005-0000-0000-00007A480000}"/>
    <cellStyle name="40% - Accent2 21 15" xfId="11033" xr:uid="{00000000-0005-0000-0000-00007B480000}"/>
    <cellStyle name="40% - Accent2 21 16" xfId="11287" xr:uid="{00000000-0005-0000-0000-00007C480000}"/>
    <cellStyle name="40% - Accent2 21 17" xfId="11547" xr:uid="{00000000-0005-0000-0000-00007D480000}"/>
    <cellStyle name="40% - Accent2 21 18" xfId="11801" xr:uid="{00000000-0005-0000-0000-00007E480000}"/>
    <cellStyle name="40% - Accent2 21 19" xfId="12079" xr:uid="{00000000-0005-0000-0000-00007F480000}"/>
    <cellStyle name="40% - Accent2 21 2" xfId="9267" xr:uid="{00000000-0005-0000-0000-000080480000}"/>
    <cellStyle name="40% - Accent2 21 2 10" xfId="12491" xr:uid="{00000000-0005-0000-0000-000081480000}"/>
    <cellStyle name="40% - Accent2 21 2 11" xfId="12773" xr:uid="{00000000-0005-0000-0000-000082480000}"/>
    <cellStyle name="40% - Accent2 21 2 12" xfId="13396" xr:uid="{00000000-0005-0000-0000-000083480000}"/>
    <cellStyle name="40% - Accent2 21 2 13" xfId="14003" xr:uid="{00000000-0005-0000-0000-000084480000}"/>
    <cellStyle name="40% - Accent2 21 2 14" xfId="14609" xr:uid="{00000000-0005-0000-0000-000085480000}"/>
    <cellStyle name="40% - Accent2 21 2 15" xfId="15215" xr:uid="{00000000-0005-0000-0000-000086480000}"/>
    <cellStyle name="40% - Accent2 21 2 16" xfId="17463" xr:uid="{00000000-0005-0000-0000-000087480000}"/>
    <cellStyle name="40% - Accent2 21 2 17" xfId="21938" xr:uid="{00000000-0005-0000-0000-000088480000}"/>
    <cellStyle name="40% - Accent2 21 2 18" xfId="26655" xr:uid="{00000000-0005-0000-0000-000089480000}"/>
    <cellStyle name="40% - Accent2 21 2 19" xfId="31368" xr:uid="{00000000-0005-0000-0000-00008A480000}"/>
    <cellStyle name="40% - Accent2 21 2 2" xfId="10402" xr:uid="{00000000-0005-0000-0000-00008B480000}"/>
    <cellStyle name="40% - Accent2 21 2 2 10" xfId="31664" xr:uid="{00000000-0005-0000-0000-00008C480000}"/>
    <cellStyle name="40% - Accent2 21 2 2 2" xfId="13111" xr:uid="{00000000-0005-0000-0000-00008D480000}"/>
    <cellStyle name="40% - Accent2 21 2 2 2 2" xfId="16702" xr:uid="{00000000-0005-0000-0000-00008E480000}"/>
    <cellStyle name="40% - Accent2 21 2 2 2 2 2" xfId="21164" xr:uid="{00000000-0005-0000-0000-00008F480000}"/>
    <cellStyle name="40% - Accent2 21 2 2 2 2 3" xfId="25596" xr:uid="{00000000-0005-0000-0000-000090480000}"/>
    <cellStyle name="40% - Accent2 21 2 2 2 2 4" xfId="30313" xr:uid="{00000000-0005-0000-0000-000091480000}"/>
    <cellStyle name="40% - Accent2 21 2 2 2 2 5" xfId="35026" xr:uid="{00000000-0005-0000-0000-000092480000}"/>
    <cellStyle name="40% - Accent2 21 2 2 2 3" xfId="18905" xr:uid="{00000000-0005-0000-0000-000093480000}"/>
    <cellStyle name="40% - Accent2 21 2 2 2 4" xfId="23380" xr:uid="{00000000-0005-0000-0000-000094480000}"/>
    <cellStyle name="40% - Accent2 21 2 2 2 5" xfId="28097" xr:uid="{00000000-0005-0000-0000-000095480000}"/>
    <cellStyle name="40% - Accent2 21 2 2 2 6" xfId="32810" xr:uid="{00000000-0005-0000-0000-000096480000}"/>
    <cellStyle name="40% - Accent2 21 2 2 3" xfId="13693" xr:uid="{00000000-0005-0000-0000-000097480000}"/>
    <cellStyle name="40% - Accent2 21 2 2 3 2" xfId="20018" xr:uid="{00000000-0005-0000-0000-000098480000}"/>
    <cellStyle name="40% - Accent2 21 2 2 3 3" xfId="24450" xr:uid="{00000000-0005-0000-0000-000099480000}"/>
    <cellStyle name="40% - Accent2 21 2 2 3 4" xfId="29167" xr:uid="{00000000-0005-0000-0000-00009A480000}"/>
    <cellStyle name="40% - Accent2 21 2 2 3 5" xfId="33880" xr:uid="{00000000-0005-0000-0000-00009B480000}"/>
    <cellStyle name="40% - Accent2 21 2 2 4" xfId="14299" xr:uid="{00000000-0005-0000-0000-00009C480000}"/>
    <cellStyle name="40% - Accent2 21 2 2 5" xfId="14905" xr:uid="{00000000-0005-0000-0000-00009D480000}"/>
    <cellStyle name="40% - Accent2 21 2 2 6" xfId="15511" xr:uid="{00000000-0005-0000-0000-00009E480000}"/>
    <cellStyle name="40% - Accent2 21 2 2 7" xfId="17759" xr:uid="{00000000-0005-0000-0000-00009F480000}"/>
    <cellStyle name="40% - Accent2 21 2 2 8" xfId="22234" xr:uid="{00000000-0005-0000-0000-0000A0480000}"/>
    <cellStyle name="40% - Accent2 21 2 2 9" xfId="26951" xr:uid="{00000000-0005-0000-0000-0000A1480000}"/>
    <cellStyle name="40% - Accent2 21 2 3" xfId="10662" xr:uid="{00000000-0005-0000-0000-0000A2480000}"/>
    <cellStyle name="40% - Accent2 21 2 3 2" xfId="16484" xr:uid="{00000000-0005-0000-0000-0000A3480000}"/>
    <cellStyle name="40% - Accent2 21 2 3 2 2" xfId="20946" xr:uid="{00000000-0005-0000-0000-0000A4480000}"/>
    <cellStyle name="40% - Accent2 21 2 3 2 3" xfId="25378" xr:uid="{00000000-0005-0000-0000-0000A5480000}"/>
    <cellStyle name="40% - Accent2 21 2 3 2 4" xfId="30095" xr:uid="{00000000-0005-0000-0000-0000A6480000}"/>
    <cellStyle name="40% - Accent2 21 2 3 2 5" xfId="34808" xr:uid="{00000000-0005-0000-0000-0000A7480000}"/>
    <cellStyle name="40% - Accent2 21 2 3 3" xfId="18687" xr:uid="{00000000-0005-0000-0000-0000A8480000}"/>
    <cellStyle name="40% - Accent2 21 2 3 4" xfId="23162" xr:uid="{00000000-0005-0000-0000-0000A9480000}"/>
    <cellStyle name="40% - Accent2 21 2 3 5" xfId="27879" xr:uid="{00000000-0005-0000-0000-0000AA480000}"/>
    <cellStyle name="40% - Accent2 21 2 3 6" xfId="32592" xr:uid="{00000000-0005-0000-0000-0000AB480000}"/>
    <cellStyle name="40% - Accent2 21 2 4" xfId="10920" xr:uid="{00000000-0005-0000-0000-0000AC480000}"/>
    <cellStyle name="40% - Accent2 21 2 4 2" xfId="19722" xr:uid="{00000000-0005-0000-0000-0000AD480000}"/>
    <cellStyle name="40% - Accent2 21 2 4 3" xfId="24154" xr:uid="{00000000-0005-0000-0000-0000AE480000}"/>
    <cellStyle name="40% - Accent2 21 2 4 4" xfId="28871" xr:uid="{00000000-0005-0000-0000-0000AF480000}"/>
    <cellStyle name="40% - Accent2 21 2 4 5" xfId="33584" xr:uid="{00000000-0005-0000-0000-0000B0480000}"/>
    <cellStyle name="40% - Accent2 21 2 5" xfId="11174" xr:uid="{00000000-0005-0000-0000-0000B1480000}"/>
    <cellStyle name="40% - Accent2 21 2 6" xfId="11428" xr:uid="{00000000-0005-0000-0000-0000B2480000}"/>
    <cellStyle name="40% - Accent2 21 2 7" xfId="11688" xr:uid="{00000000-0005-0000-0000-0000B3480000}"/>
    <cellStyle name="40% - Accent2 21 2 8" xfId="11950" xr:uid="{00000000-0005-0000-0000-0000B4480000}"/>
    <cellStyle name="40% - Accent2 21 2 9" xfId="12220" xr:uid="{00000000-0005-0000-0000-0000B5480000}"/>
    <cellStyle name="40% - Accent2 21 20" xfId="12350" xr:uid="{00000000-0005-0000-0000-0000B6480000}"/>
    <cellStyle name="40% - Accent2 21 21" xfId="12632" xr:uid="{00000000-0005-0000-0000-0000B7480000}"/>
    <cellStyle name="40% - Accent2 21 22" xfId="13255" xr:uid="{00000000-0005-0000-0000-0000B8480000}"/>
    <cellStyle name="40% - Accent2 21 23" xfId="13862" xr:uid="{00000000-0005-0000-0000-0000B9480000}"/>
    <cellStyle name="40% - Accent2 21 24" xfId="14468" xr:uid="{00000000-0005-0000-0000-0000BA480000}"/>
    <cellStyle name="40% - Accent2 21 25" xfId="15074" xr:uid="{00000000-0005-0000-0000-0000BB480000}"/>
    <cellStyle name="40% - Accent2 21 26" xfId="17322" xr:uid="{00000000-0005-0000-0000-0000BC480000}"/>
    <cellStyle name="40% - Accent2 21 27" xfId="21797" xr:uid="{00000000-0005-0000-0000-0000BD480000}"/>
    <cellStyle name="40% - Accent2 21 28" xfId="26514" xr:uid="{00000000-0005-0000-0000-0000BE480000}"/>
    <cellStyle name="40% - Accent2 21 29" xfId="31227" xr:uid="{00000000-0005-0000-0000-0000BF480000}"/>
    <cellStyle name="40% - Accent2 21 3" xfId="9345" xr:uid="{00000000-0005-0000-0000-0000C0480000}"/>
    <cellStyle name="40% - Accent2 21 3 10" xfId="31523" xr:uid="{00000000-0005-0000-0000-0000C1480000}"/>
    <cellStyle name="40% - Accent2 21 3 2" xfId="12970" xr:uid="{00000000-0005-0000-0000-0000C2480000}"/>
    <cellStyle name="40% - Accent2 21 3 2 2" xfId="16561" xr:uid="{00000000-0005-0000-0000-0000C3480000}"/>
    <cellStyle name="40% - Accent2 21 3 2 2 2" xfId="21023" xr:uid="{00000000-0005-0000-0000-0000C4480000}"/>
    <cellStyle name="40% - Accent2 21 3 2 2 3" xfId="25455" xr:uid="{00000000-0005-0000-0000-0000C5480000}"/>
    <cellStyle name="40% - Accent2 21 3 2 2 4" xfId="30172" xr:uid="{00000000-0005-0000-0000-0000C6480000}"/>
    <cellStyle name="40% - Accent2 21 3 2 2 5" xfId="34885" xr:uid="{00000000-0005-0000-0000-0000C7480000}"/>
    <cellStyle name="40% - Accent2 21 3 2 3" xfId="18764" xr:uid="{00000000-0005-0000-0000-0000C8480000}"/>
    <cellStyle name="40% - Accent2 21 3 2 4" xfId="23239" xr:uid="{00000000-0005-0000-0000-0000C9480000}"/>
    <cellStyle name="40% - Accent2 21 3 2 5" xfId="27956" xr:uid="{00000000-0005-0000-0000-0000CA480000}"/>
    <cellStyle name="40% - Accent2 21 3 2 6" xfId="32669" xr:uid="{00000000-0005-0000-0000-0000CB480000}"/>
    <cellStyle name="40% - Accent2 21 3 3" xfId="13552" xr:uid="{00000000-0005-0000-0000-0000CC480000}"/>
    <cellStyle name="40% - Accent2 21 3 3 2" xfId="19877" xr:uid="{00000000-0005-0000-0000-0000CD480000}"/>
    <cellStyle name="40% - Accent2 21 3 3 3" xfId="24309" xr:uid="{00000000-0005-0000-0000-0000CE480000}"/>
    <cellStyle name="40% - Accent2 21 3 3 4" xfId="29026" xr:uid="{00000000-0005-0000-0000-0000CF480000}"/>
    <cellStyle name="40% - Accent2 21 3 3 5" xfId="33739" xr:uid="{00000000-0005-0000-0000-0000D0480000}"/>
    <cellStyle name="40% - Accent2 21 3 4" xfId="14158" xr:uid="{00000000-0005-0000-0000-0000D1480000}"/>
    <cellStyle name="40% - Accent2 21 3 5" xfId="14764" xr:uid="{00000000-0005-0000-0000-0000D2480000}"/>
    <cellStyle name="40% - Accent2 21 3 6" xfId="15370" xr:uid="{00000000-0005-0000-0000-0000D3480000}"/>
    <cellStyle name="40% - Accent2 21 3 7" xfId="17618" xr:uid="{00000000-0005-0000-0000-0000D4480000}"/>
    <cellStyle name="40% - Accent2 21 3 8" xfId="22093" xr:uid="{00000000-0005-0000-0000-0000D5480000}"/>
    <cellStyle name="40% - Accent2 21 3 9" xfId="26810" xr:uid="{00000000-0005-0000-0000-0000D6480000}"/>
    <cellStyle name="40% - Accent2 21 4" xfId="9416" xr:uid="{00000000-0005-0000-0000-0000D7480000}"/>
    <cellStyle name="40% - Accent2 21 4 2" xfId="16941" xr:uid="{00000000-0005-0000-0000-0000D8480000}"/>
    <cellStyle name="40% - Accent2 21 4 2 2" xfId="21403" xr:uid="{00000000-0005-0000-0000-0000D9480000}"/>
    <cellStyle name="40% - Accent2 21 4 2 2 2" xfId="25835" xr:uid="{00000000-0005-0000-0000-0000DA480000}"/>
    <cellStyle name="40% - Accent2 21 4 2 2 3" xfId="30552" xr:uid="{00000000-0005-0000-0000-0000DB480000}"/>
    <cellStyle name="40% - Accent2 21 4 2 2 4" xfId="35265" xr:uid="{00000000-0005-0000-0000-0000DC480000}"/>
    <cellStyle name="40% - Accent2 21 4 2 3" xfId="19144" xr:uid="{00000000-0005-0000-0000-0000DD480000}"/>
    <cellStyle name="40% - Accent2 21 4 2 4" xfId="23619" xr:uid="{00000000-0005-0000-0000-0000DE480000}"/>
    <cellStyle name="40% - Accent2 21 4 2 5" xfId="28336" xr:uid="{00000000-0005-0000-0000-0000DF480000}"/>
    <cellStyle name="40% - Accent2 21 4 2 6" xfId="33049" xr:uid="{00000000-0005-0000-0000-0000E0480000}"/>
    <cellStyle name="40% - Accent2 21 4 3" xfId="15750" xr:uid="{00000000-0005-0000-0000-0000E1480000}"/>
    <cellStyle name="40% - Accent2 21 4 3 2" xfId="20257" xr:uid="{00000000-0005-0000-0000-0000E2480000}"/>
    <cellStyle name="40% - Accent2 21 4 3 3" xfId="24689" xr:uid="{00000000-0005-0000-0000-0000E3480000}"/>
    <cellStyle name="40% - Accent2 21 4 3 4" xfId="29406" xr:uid="{00000000-0005-0000-0000-0000E4480000}"/>
    <cellStyle name="40% - Accent2 21 4 3 5" xfId="34119" xr:uid="{00000000-0005-0000-0000-0000E5480000}"/>
    <cellStyle name="40% - Accent2 21 4 4" xfId="17998" xr:uid="{00000000-0005-0000-0000-0000E6480000}"/>
    <cellStyle name="40% - Accent2 21 4 5" xfId="22473" xr:uid="{00000000-0005-0000-0000-0000E7480000}"/>
    <cellStyle name="40% - Accent2 21 4 6" xfId="27190" xr:uid="{00000000-0005-0000-0000-0000E8480000}"/>
    <cellStyle name="40% - Accent2 21 4 7" xfId="31903" xr:uid="{00000000-0005-0000-0000-0000E9480000}"/>
    <cellStyle name="40% - Accent2 21 5" xfId="9490" xr:uid="{00000000-0005-0000-0000-0000EA480000}"/>
    <cellStyle name="40% - Accent2 21 5 2" xfId="17153" xr:uid="{00000000-0005-0000-0000-0000EB480000}"/>
    <cellStyle name="40% - Accent2 21 5 2 2" xfId="21614" xr:uid="{00000000-0005-0000-0000-0000EC480000}"/>
    <cellStyle name="40% - Accent2 21 5 2 2 2" xfId="26046" xr:uid="{00000000-0005-0000-0000-0000ED480000}"/>
    <cellStyle name="40% - Accent2 21 5 2 2 3" xfId="30763" xr:uid="{00000000-0005-0000-0000-0000EE480000}"/>
    <cellStyle name="40% - Accent2 21 5 2 2 4" xfId="35476" xr:uid="{00000000-0005-0000-0000-0000EF480000}"/>
    <cellStyle name="40% - Accent2 21 5 2 3" xfId="19355" xr:uid="{00000000-0005-0000-0000-0000F0480000}"/>
    <cellStyle name="40% - Accent2 21 5 2 4" xfId="23830" xr:uid="{00000000-0005-0000-0000-0000F1480000}"/>
    <cellStyle name="40% - Accent2 21 5 2 5" xfId="28547" xr:uid="{00000000-0005-0000-0000-0000F2480000}"/>
    <cellStyle name="40% - Accent2 21 5 2 6" xfId="33260" xr:uid="{00000000-0005-0000-0000-0000F3480000}"/>
    <cellStyle name="40% - Accent2 21 5 3" xfId="15963" xr:uid="{00000000-0005-0000-0000-0000F4480000}"/>
    <cellStyle name="40% - Accent2 21 5 3 2" xfId="20468" xr:uid="{00000000-0005-0000-0000-0000F5480000}"/>
    <cellStyle name="40% - Accent2 21 5 3 3" xfId="24900" xr:uid="{00000000-0005-0000-0000-0000F6480000}"/>
    <cellStyle name="40% - Accent2 21 5 3 4" xfId="29617" xr:uid="{00000000-0005-0000-0000-0000F7480000}"/>
    <cellStyle name="40% - Accent2 21 5 3 5" xfId="34330" xr:uid="{00000000-0005-0000-0000-0000F8480000}"/>
    <cellStyle name="40% - Accent2 21 5 4" xfId="18209" xr:uid="{00000000-0005-0000-0000-0000F9480000}"/>
    <cellStyle name="40% - Accent2 21 5 5" xfId="22684" xr:uid="{00000000-0005-0000-0000-0000FA480000}"/>
    <cellStyle name="40% - Accent2 21 5 6" xfId="27401" xr:uid="{00000000-0005-0000-0000-0000FB480000}"/>
    <cellStyle name="40% - Accent2 21 5 7" xfId="32114" xr:uid="{00000000-0005-0000-0000-0000FC480000}"/>
    <cellStyle name="40% - Accent2 21 6" xfId="9561" xr:uid="{00000000-0005-0000-0000-0000FD480000}"/>
    <cellStyle name="40% - Accent2 21 6 2" xfId="16244" xr:uid="{00000000-0005-0000-0000-0000FE480000}"/>
    <cellStyle name="40% - Accent2 21 6 2 2" xfId="20707" xr:uid="{00000000-0005-0000-0000-0000FF480000}"/>
    <cellStyle name="40% - Accent2 21 6 2 3" xfId="25139" xr:uid="{00000000-0005-0000-0000-000000490000}"/>
    <cellStyle name="40% - Accent2 21 6 2 4" xfId="29856" xr:uid="{00000000-0005-0000-0000-000001490000}"/>
    <cellStyle name="40% - Accent2 21 6 2 5" xfId="34569" xr:uid="{00000000-0005-0000-0000-000002490000}"/>
    <cellStyle name="40% - Accent2 21 6 3" xfId="18448" xr:uid="{00000000-0005-0000-0000-000003490000}"/>
    <cellStyle name="40% - Accent2 21 6 4" xfId="22923" xr:uid="{00000000-0005-0000-0000-000004490000}"/>
    <cellStyle name="40% - Accent2 21 6 5" xfId="27640" xr:uid="{00000000-0005-0000-0000-000005490000}"/>
    <cellStyle name="40% - Accent2 21 6 6" xfId="32353" xr:uid="{00000000-0005-0000-0000-000006490000}"/>
    <cellStyle name="40% - Accent2 21 7" xfId="9632" xr:uid="{00000000-0005-0000-0000-000007490000}"/>
    <cellStyle name="40% - Accent2 21 7 2" xfId="19581" xr:uid="{00000000-0005-0000-0000-000008490000}"/>
    <cellStyle name="40% - Accent2 21 7 3" xfId="24013" xr:uid="{00000000-0005-0000-0000-000009490000}"/>
    <cellStyle name="40% - Accent2 21 7 4" xfId="28730" xr:uid="{00000000-0005-0000-0000-00000A490000}"/>
    <cellStyle name="40% - Accent2 21 7 5" xfId="33443" xr:uid="{00000000-0005-0000-0000-00000B490000}"/>
    <cellStyle name="40% - Accent2 21 8" xfId="9703" xr:uid="{00000000-0005-0000-0000-00000C490000}"/>
    <cellStyle name="40% - Accent2 21 8 2" xfId="26317" xr:uid="{00000000-0005-0000-0000-00000D490000}"/>
    <cellStyle name="40% - Accent2 21 8 3" xfId="31030" xr:uid="{00000000-0005-0000-0000-00000E490000}"/>
    <cellStyle name="40% - Accent2 21 8 4" xfId="35743" xr:uid="{00000000-0005-0000-0000-00000F490000}"/>
    <cellStyle name="40% - Accent2 21 9" xfId="9781" xr:uid="{00000000-0005-0000-0000-000010490000}"/>
    <cellStyle name="40% - Accent2 21 9 2" xfId="36010" xr:uid="{00000000-0005-0000-0000-000011490000}"/>
    <cellStyle name="40% - Accent2 22" xfId="9289" xr:uid="{00000000-0005-0000-0000-000012490000}"/>
    <cellStyle name="40% - Accent2 22 10" xfId="9938" xr:uid="{00000000-0005-0000-0000-000013490000}"/>
    <cellStyle name="40% - Accent2 22 10 2" xfId="36320" xr:uid="{00000000-0005-0000-0000-000014490000}"/>
    <cellStyle name="40% - Accent2 22 11" xfId="10009" xr:uid="{00000000-0005-0000-0000-000015490000}"/>
    <cellStyle name="40% - Accent2 22 12" xfId="10536" xr:uid="{00000000-0005-0000-0000-000016490000}"/>
    <cellStyle name="40% - Accent2 22 13" xfId="10794" xr:uid="{00000000-0005-0000-0000-000017490000}"/>
    <cellStyle name="40% - Accent2 22 14" xfId="11048" xr:uid="{00000000-0005-0000-0000-000018490000}"/>
    <cellStyle name="40% - Accent2 22 15" xfId="11302" xr:uid="{00000000-0005-0000-0000-000019490000}"/>
    <cellStyle name="40% - Accent2 22 16" xfId="11562" xr:uid="{00000000-0005-0000-0000-00001A490000}"/>
    <cellStyle name="40% - Accent2 22 17" xfId="11816" xr:uid="{00000000-0005-0000-0000-00001B490000}"/>
    <cellStyle name="40% - Accent2 22 18" xfId="12094" xr:uid="{00000000-0005-0000-0000-00001C490000}"/>
    <cellStyle name="40% - Accent2 22 19" xfId="12365" xr:uid="{00000000-0005-0000-0000-00001D490000}"/>
    <cellStyle name="40% - Accent2 22 2" xfId="9360" xr:uid="{00000000-0005-0000-0000-00001E490000}"/>
    <cellStyle name="40% - Accent2 22 2 10" xfId="12506" xr:uid="{00000000-0005-0000-0000-00001F490000}"/>
    <cellStyle name="40% - Accent2 22 2 11" xfId="12788" xr:uid="{00000000-0005-0000-0000-000020490000}"/>
    <cellStyle name="40% - Accent2 22 2 12" xfId="13411" xr:uid="{00000000-0005-0000-0000-000021490000}"/>
    <cellStyle name="40% - Accent2 22 2 13" xfId="14018" xr:uid="{00000000-0005-0000-0000-000022490000}"/>
    <cellStyle name="40% - Accent2 22 2 14" xfId="14624" xr:uid="{00000000-0005-0000-0000-000023490000}"/>
    <cellStyle name="40% - Accent2 22 2 15" xfId="15230" xr:uid="{00000000-0005-0000-0000-000024490000}"/>
    <cellStyle name="40% - Accent2 22 2 16" xfId="17478" xr:uid="{00000000-0005-0000-0000-000025490000}"/>
    <cellStyle name="40% - Accent2 22 2 17" xfId="21953" xr:uid="{00000000-0005-0000-0000-000026490000}"/>
    <cellStyle name="40% - Accent2 22 2 18" xfId="26670" xr:uid="{00000000-0005-0000-0000-000027490000}"/>
    <cellStyle name="40% - Accent2 22 2 19" xfId="31383" xr:uid="{00000000-0005-0000-0000-000028490000}"/>
    <cellStyle name="40% - Accent2 22 2 2" xfId="10417" xr:uid="{00000000-0005-0000-0000-000029490000}"/>
    <cellStyle name="40% - Accent2 22 2 2 10" xfId="31679" xr:uid="{00000000-0005-0000-0000-00002A490000}"/>
    <cellStyle name="40% - Accent2 22 2 2 2" xfId="13126" xr:uid="{00000000-0005-0000-0000-00002B490000}"/>
    <cellStyle name="40% - Accent2 22 2 2 2 2" xfId="16717" xr:uid="{00000000-0005-0000-0000-00002C490000}"/>
    <cellStyle name="40% - Accent2 22 2 2 2 2 2" xfId="21179" xr:uid="{00000000-0005-0000-0000-00002D490000}"/>
    <cellStyle name="40% - Accent2 22 2 2 2 2 3" xfId="25611" xr:uid="{00000000-0005-0000-0000-00002E490000}"/>
    <cellStyle name="40% - Accent2 22 2 2 2 2 4" xfId="30328" xr:uid="{00000000-0005-0000-0000-00002F490000}"/>
    <cellStyle name="40% - Accent2 22 2 2 2 2 5" xfId="35041" xr:uid="{00000000-0005-0000-0000-000030490000}"/>
    <cellStyle name="40% - Accent2 22 2 2 2 3" xfId="18920" xr:uid="{00000000-0005-0000-0000-000031490000}"/>
    <cellStyle name="40% - Accent2 22 2 2 2 4" xfId="23395" xr:uid="{00000000-0005-0000-0000-000032490000}"/>
    <cellStyle name="40% - Accent2 22 2 2 2 5" xfId="28112" xr:uid="{00000000-0005-0000-0000-000033490000}"/>
    <cellStyle name="40% - Accent2 22 2 2 2 6" xfId="32825" xr:uid="{00000000-0005-0000-0000-000034490000}"/>
    <cellStyle name="40% - Accent2 22 2 2 3" xfId="13708" xr:uid="{00000000-0005-0000-0000-000035490000}"/>
    <cellStyle name="40% - Accent2 22 2 2 3 2" xfId="20033" xr:uid="{00000000-0005-0000-0000-000036490000}"/>
    <cellStyle name="40% - Accent2 22 2 2 3 3" xfId="24465" xr:uid="{00000000-0005-0000-0000-000037490000}"/>
    <cellStyle name="40% - Accent2 22 2 2 3 4" xfId="29182" xr:uid="{00000000-0005-0000-0000-000038490000}"/>
    <cellStyle name="40% - Accent2 22 2 2 3 5" xfId="33895" xr:uid="{00000000-0005-0000-0000-000039490000}"/>
    <cellStyle name="40% - Accent2 22 2 2 4" xfId="14314" xr:uid="{00000000-0005-0000-0000-00003A490000}"/>
    <cellStyle name="40% - Accent2 22 2 2 5" xfId="14920" xr:uid="{00000000-0005-0000-0000-00003B490000}"/>
    <cellStyle name="40% - Accent2 22 2 2 6" xfId="15526" xr:uid="{00000000-0005-0000-0000-00003C490000}"/>
    <cellStyle name="40% - Accent2 22 2 2 7" xfId="17774" xr:uid="{00000000-0005-0000-0000-00003D490000}"/>
    <cellStyle name="40% - Accent2 22 2 2 8" xfId="22249" xr:uid="{00000000-0005-0000-0000-00003E490000}"/>
    <cellStyle name="40% - Accent2 22 2 2 9" xfId="26966" xr:uid="{00000000-0005-0000-0000-00003F490000}"/>
    <cellStyle name="40% - Accent2 22 2 3" xfId="10677" xr:uid="{00000000-0005-0000-0000-000040490000}"/>
    <cellStyle name="40% - Accent2 22 2 3 2" xfId="16499" xr:uid="{00000000-0005-0000-0000-000041490000}"/>
    <cellStyle name="40% - Accent2 22 2 3 2 2" xfId="20961" xr:uid="{00000000-0005-0000-0000-000042490000}"/>
    <cellStyle name="40% - Accent2 22 2 3 2 3" xfId="25393" xr:uid="{00000000-0005-0000-0000-000043490000}"/>
    <cellStyle name="40% - Accent2 22 2 3 2 4" xfId="30110" xr:uid="{00000000-0005-0000-0000-000044490000}"/>
    <cellStyle name="40% - Accent2 22 2 3 2 5" xfId="34823" xr:uid="{00000000-0005-0000-0000-000045490000}"/>
    <cellStyle name="40% - Accent2 22 2 3 3" xfId="18702" xr:uid="{00000000-0005-0000-0000-000046490000}"/>
    <cellStyle name="40% - Accent2 22 2 3 4" xfId="23177" xr:uid="{00000000-0005-0000-0000-000047490000}"/>
    <cellStyle name="40% - Accent2 22 2 3 5" xfId="27894" xr:uid="{00000000-0005-0000-0000-000048490000}"/>
    <cellStyle name="40% - Accent2 22 2 3 6" xfId="32607" xr:uid="{00000000-0005-0000-0000-000049490000}"/>
    <cellStyle name="40% - Accent2 22 2 4" xfId="10935" xr:uid="{00000000-0005-0000-0000-00004A490000}"/>
    <cellStyle name="40% - Accent2 22 2 4 2" xfId="19737" xr:uid="{00000000-0005-0000-0000-00004B490000}"/>
    <cellStyle name="40% - Accent2 22 2 4 3" xfId="24169" xr:uid="{00000000-0005-0000-0000-00004C490000}"/>
    <cellStyle name="40% - Accent2 22 2 4 4" xfId="28886" xr:uid="{00000000-0005-0000-0000-00004D490000}"/>
    <cellStyle name="40% - Accent2 22 2 4 5" xfId="33599" xr:uid="{00000000-0005-0000-0000-00004E490000}"/>
    <cellStyle name="40% - Accent2 22 2 5" xfId="11189" xr:uid="{00000000-0005-0000-0000-00004F490000}"/>
    <cellStyle name="40% - Accent2 22 2 6" xfId="11443" xr:uid="{00000000-0005-0000-0000-000050490000}"/>
    <cellStyle name="40% - Accent2 22 2 7" xfId="11703" xr:uid="{00000000-0005-0000-0000-000051490000}"/>
    <cellStyle name="40% - Accent2 22 2 8" xfId="11965" xr:uid="{00000000-0005-0000-0000-000052490000}"/>
    <cellStyle name="40% - Accent2 22 2 9" xfId="12235" xr:uid="{00000000-0005-0000-0000-000053490000}"/>
    <cellStyle name="40% - Accent2 22 20" xfId="12647" xr:uid="{00000000-0005-0000-0000-000054490000}"/>
    <cellStyle name="40% - Accent2 22 21" xfId="13270" xr:uid="{00000000-0005-0000-0000-000055490000}"/>
    <cellStyle name="40% - Accent2 22 22" xfId="13877" xr:uid="{00000000-0005-0000-0000-000056490000}"/>
    <cellStyle name="40% - Accent2 22 23" xfId="14483" xr:uid="{00000000-0005-0000-0000-000057490000}"/>
    <cellStyle name="40% - Accent2 22 24" xfId="15089" xr:uid="{00000000-0005-0000-0000-000058490000}"/>
    <cellStyle name="40% - Accent2 22 25" xfId="17337" xr:uid="{00000000-0005-0000-0000-000059490000}"/>
    <cellStyle name="40% - Accent2 22 26" xfId="21812" xr:uid="{00000000-0005-0000-0000-00005A490000}"/>
    <cellStyle name="40% - Accent2 22 27" xfId="26529" xr:uid="{00000000-0005-0000-0000-00005B490000}"/>
    <cellStyle name="40% - Accent2 22 28" xfId="31242" xr:uid="{00000000-0005-0000-0000-00005C490000}"/>
    <cellStyle name="40% - Accent2 22 3" xfId="9434" xr:uid="{00000000-0005-0000-0000-00005D490000}"/>
    <cellStyle name="40% - Accent2 22 3 10" xfId="31538" xr:uid="{00000000-0005-0000-0000-00005E490000}"/>
    <cellStyle name="40% - Accent2 22 3 2" xfId="12985" xr:uid="{00000000-0005-0000-0000-00005F490000}"/>
    <cellStyle name="40% - Accent2 22 3 2 2" xfId="16576" xr:uid="{00000000-0005-0000-0000-000060490000}"/>
    <cellStyle name="40% - Accent2 22 3 2 2 2" xfId="21038" xr:uid="{00000000-0005-0000-0000-000061490000}"/>
    <cellStyle name="40% - Accent2 22 3 2 2 3" xfId="25470" xr:uid="{00000000-0005-0000-0000-000062490000}"/>
    <cellStyle name="40% - Accent2 22 3 2 2 4" xfId="30187" xr:uid="{00000000-0005-0000-0000-000063490000}"/>
    <cellStyle name="40% - Accent2 22 3 2 2 5" xfId="34900" xr:uid="{00000000-0005-0000-0000-000064490000}"/>
    <cellStyle name="40% - Accent2 22 3 2 3" xfId="18779" xr:uid="{00000000-0005-0000-0000-000065490000}"/>
    <cellStyle name="40% - Accent2 22 3 2 4" xfId="23254" xr:uid="{00000000-0005-0000-0000-000066490000}"/>
    <cellStyle name="40% - Accent2 22 3 2 5" xfId="27971" xr:uid="{00000000-0005-0000-0000-000067490000}"/>
    <cellStyle name="40% - Accent2 22 3 2 6" xfId="32684" xr:uid="{00000000-0005-0000-0000-000068490000}"/>
    <cellStyle name="40% - Accent2 22 3 3" xfId="13567" xr:uid="{00000000-0005-0000-0000-000069490000}"/>
    <cellStyle name="40% - Accent2 22 3 3 2" xfId="19892" xr:uid="{00000000-0005-0000-0000-00006A490000}"/>
    <cellStyle name="40% - Accent2 22 3 3 3" xfId="24324" xr:uid="{00000000-0005-0000-0000-00006B490000}"/>
    <cellStyle name="40% - Accent2 22 3 3 4" xfId="29041" xr:uid="{00000000-0005-0000-0000-00006C490000}"/>
    <cellStyle name="40% - Accent2 22 3 3 5" xfId="33754" xr:uid="{00000000-0005-0000-0000-00006D490000}"/>
    <cellStyle name="40% - Accent2 22 3 4" xfId="14173" xr:uid="{00000000-0005-0000-0000-00006E490000}"/>
    <cellStyle name="40% - Accent2 22 3 5" xfId="14779" xr:uid="{00000000-0005-0000-0000-00006F490000}"/>
    <cellStyle name="40% - Accent2 22 3 6" xfId="15385" xr:uid="{00000000-0005-0000-0000-000070490000}"/>
    <cellStyle name="40% - Accent2 22 3 7" xfId="17633" xr:uid="{00000000-0005-0000-0000-000071490000}"/>
    <cellStyle name="40% - Accent2 22 3 8" xfId="22108" xr:uid="{00000000-0005-0000-0000-000072490000}"/>
    <cellStyle name="40% - Accent2 22 3 9" xfId="26825" xr:uid="{00000000-0005-0000-0000-000073490000}"/>
    <cellStyle name="40% - Accent2 22 4" xfId="9505" xr:uid="{00000000-0005-0000-0000-000074490000}"/>
    <cellStyle name="40% - Accent2 22 4 2" xfId="16956" xr:uid="{00000000-0005-0000-0000-000075490000}"/>
    <cellStyle name="40% - Accent2 22 4 2 2" xfId="21418" xr:uid="{00000000-0005-0000-0000-000076490000}"/>
    <cellStyle name="40% - Accent2 22 4 2 2 2" xfId="25850" xr:uid="{00000000-0005-0000-0000-000077490000}"/>
    <cellStyle name="40% - Accent2 22 4 2 2 3" xfId="30567" xr:uid="{00000000-0005-0000-0000-000078490000}"/>
    <cellStyle name="40% - Accent2 22 4 2 2 4" xfId="35280" xr:uid="{00000000-0005-0000-0000-000079490000}"/>
    <cellStyle name="40% - Accent2 22 4 2 3" xfId="19159" xr:uid="{00000000-0005-0000-0000-00007A490000}"/>
    <cellStyle name="40% - Accent2 22 4 2 4" xfId="23634" xr:uid="{00000000-0005-0000-0000-00007B490000}"/>
    <cellStyle name="40% - Accent2 22 4 2 5" xfId="28351" xr:uid="{00000000-0005-0000-0000-00007C490000}"/>
    <cellStyle name="40% - Accent2 22 4 2 6" xfId="33064" xr:uid="{00000000-0005-0000-0000-00007D490000}"/>
    <cellStyle name="40% - Accent2 22 4 3" xfId="15765" xr:uid="{00000000-0005-0000-0000-00007E490000}"/>
    <cellStyle name="40% - Accent2 22 4 3 2" xfId="20272" xr:uid="{00000000-0005-0000-0000-00007F490000}"/>
    <cellStyle name="40% - Accent2 22 4 3 3" xfId="24704" xr:uid="{00000000-0005-0000-0000-000080490000}"/>
    <cellStyle name="40% - Accent2 22 4 3 4" xfId="29421" xr:uid="{00000000-0005-0000-0000-000081490000}"/>
    <cellStyle name="40% - Accent2 22 4 3 5" xfId="34134" xr:uid="{00000000-0005-0000-0000-000082490000}"/>
    <cellStyle name="40% - Accent2 22 4 4" xfId="18013" xr:uid="{00000000-0005-0000-0000-000083490000}"/>
    <cellStyle name="40% - Accent2 22 4 5" xfId="22488" xr:uid="{00000000-0005-0000-0000-000084490000}"/>
    <cellStyle name="40% - Accent2 22 4 6" xfId="27205" xr:uid="{00000000-0005-0000-0000-000085490000}"/>
    <cellStyle name="40% - Accent2 22 4 7" xfId="31918" xr:uid="{00000000-0005-0000-0000-000086490000}"/>
    <cellStyle name="40% - Accent2 22 5" xfId="9576" xr:uid="{00000000-0005-0000-0000-000087490000}"/>
    <cellStyle name="40% - Accent2 22 5 2" xfId="17168" xr:uid="{00000000-0005-0000-0000-000088490000}"/>
    <cellStyle name="40% - Accent2 22 5 2 2" xfId="21629" xr:uid="{00000000-0005-0000-0000-000089490000}"/>
    <cellStyle name="40% - Accent2 22 5 2 2 2" xfId="26061" xr:uid="{00000000-0005-0000-0000-00008A490000}"/>
    <cellStyle name="40% - Accent2 22 5 2 2 3" xfId="30778" xr:uid="{00000000-0005-0000-0000-00008B490000}"/>
    <cellStyle name="40% - Accent2 22 5 2 2 4" xfId="35491" xr:uid="{00000000-0005-0000-0000-00008C490000}"/>
    <cellStyle name="40% - Accent2 22 5 2 3" xfId="19370" xr:uid="{00000000-0005-0000-0000-00008D490000}"/>
    <cellStyle name="40% - Accent2 22 5 2 4" xfId="23845" xr:uid="{00000000-0005-0000-0000-00008E490000}"/>
    <cellStyle name="40% - Accent2 22 5 2 5" xfId="28562" xr:uid="{00000000-0005-0000-0000-00008F490000}"/>
    <cellStyle name="40% - Accent2 22 5 2 6" xfId="33275" xr:uid="{00000000-0005-0000-0000-000090490000}"/>
    <cellStyle name="40% - Accent2 22 5 3" xfId="15978" xr:uid="{00000000-0005-0000-0000-000091490000}"/>
    <cellStyle name="40% - Accent2 22 5 3 2" xfId="20483" xr:uid="{00000000-0005-0000-0000-000092490000}"/>
    <cellStyle name="40% - Accent2 22 5 3 3" xfId="24915" xr:uid="{00000000-0005-0000-0000-000093490000}"/>
    <cellStyle name="40% - Accent2 22 5 3 4" xfId="29632" xr:uid="{00000000-0005-0000-0000-000094490000}"/>
    <cellStyle name="40% - Accent2 22 5 3 5" xfId="34345" xr:uid="{00000000-0005-0000-0000-000095490000}"/>
    <cellStyle name="40% - Accent2 22 5 4" xfId="18224" xr:uid="{00000000-0005-0000-0000-000096490000}"/>
    <cellStyle name="40% - Accent2 22 5 5" xfId="22699" xr:uid="{00000000-0005-0000-0000-000097490000}"/>
    <cellStyle name="40% - Accent2 22 5 6" xfId="27416" xr:uid="{00000000-0005-0000-0000-000098490000}"/>
    <cellStyle name="40% - Accent2 22 5 7" xfId="32129" xr:uid="{00000000-0005-0000-0000-000099490000}"/>
    <cellStyle name="40% - Accent2 22 6" xfId="9647" xr:uid="{00000000-0005-0000-0000-00009A490000}"/>
    <cellStyle name="40% - Accent2 22 6 2" xfId="16259" xr:uid="{00000000-0005-0000-0000-00009B490000}"/>
    <cellStyle name="40% - Accent2 22 6 2 2" xfId="20722" xr:uid="{00000000-0005-0000-0000-00009C490000}"/>
    <cellStyle name="40% - Accent2 22 6 2 3" xfId="25154" xr:uid="{00000000-0005-0000-0000-00009D490000}"/>
    <cellStyle name="40% - Accent2 22 6 2 4" xfId="29871" xr:uid="{00000000-0005-0000-0000-00009E490000}"/>
    <cellStyle name="40% - Accent2 22 6 2 5" xfId="34584" xr:uid="{00000000-0005-0000-0000-00009F490000}"/>
    <cellStyle name="40% - Accent2 22 6 3" xfId="18463" xr:uid="{00000000-0005-0000-0000-0000A0490000}"/>
    <cellStyle name="40% - Accent2 22 6 4" xfId="22938" xr:uid="{00000000-0005-0000-0000-0000A1490000}"/>
    <cellStyle name="40% - Accent2 22 6 5" xfId="27655" xr:uid="{00000000-0005-0000-0000-0000A2490000}"/>
    <cellStyle name="40% - Accent2 22 6 6" xfId="32368" xr:uid="{00000000-0005-0000-0000-0000A3490000}"/>
    <cellStyle name="40% - Accent2 22 7" xfId="9718" xr:uid="{00000000-0005-0000-0000-0000A4490000}"/>
    <cellStyle name="40% - Accent2 22 7 2" xfId="19596" xr:uid="{00000000-0005-0000-0000-0000A5490000}"/>
    <cellStyle name="40% - Accent2 22 7 3" xfId="24028" xr:uid="{00000000-0005-0000-0000-0000A6490000}"/>
    <cellStyle name="40% - Accent2 22 7 4" xfId="28745" xr:uid="{00000000-0005-0000-0000-0000A7490000}"/>
    <cellStyle name="40% - Accent2 22 7 5" xfId="33458" xr:uid="{00000000-0005-0000-0000-0000A8490000}"/>
    <cellStyle name="40% - Accent2 22 8" xfId="9796" xr:uid="{00000000-0005-0000-0000-0000A9490000}"/>
    <cellStyle name="40% - Accent2 22 8 2" xfId="26332" xr:uid="{00000000-0005-0000-0000-0000AA490000}"/>
    <cellStyle name="40% - Accent2 22 8 3" xfId="31045" xr:uid="{00000000-0005-0000-0000-0000AB490000}"/>
    <cellStyle name="40% - Accent2 22 8 4" xfId="35758" xr:uid="{00000000-0005-0000-0000-0000AC490000}"/>
    <cellStyle name="40% - Accent2 22 9" xfId="9867" xr:uid="{00000000-0005-0000-0000-0000AD490000}"/>
    <cellStyle name="40% - Accent2 22 9 2" xfId="36025" xr:uid="{00000000-0005-0000-0000-0000AE490000}"/>
    <cellStyle name="40% - Accent2 23" xfId="10101" xr:uid="{00000000-0005-0000-0000-0000AF490000}"/>
    <cellStyle name="40% - Accent2 24" xfId="10431" xr:uid="{00000000-0005-0000-0000-0000B0490000}"/>
    <cellStyle name="40% - Accent2 24 10" xfId="12802" xr:uid="{00000000-0005-0000-0000-0000B1490000}"/>
    <cellStyle name="40% - Accent2 24 11" xfId="13425" xr:uid="{00000000-0005-0000-0000-0000B2490000}"/>
    <cellStyle name="40% - Accent2 24 12" xfId="14032" xr:uid="{00000000-0005-0000-0000-0000B3490000}"/>
    <cellStyle name="40% - Accent2 24 13" xfId="14638" xr:uid="{00000000-0005-0000-0000-0000B4490000}"/>
    <cellStyle name="40% - Accent2 24 14" xfId="15244" xr:uid="{00000000-0005-0000-0000-0000B5490000}"/>
    <cellStyle name="40% - Accent2 24 15" xfId="17492" xr:uid="{00000000-0005-0000-0000-0000B6490000}"/>
    <cellStyle name="40% - Accent2 24 16" xfId="21967" xr:uid="{00000000-0005-0000-0000-0000B7490000}"/>
    <cellStyle name="40% - Accent2 24 17" xfId="26684" xr:uid="{00000000-0005-0000-0000-0000B8490000}"/>
    <cellStyle name="40% - Accent2 24 18" xfId="31397" xr:uid="{00000000-0005-0000-0000-0000B9490000}"/>
    <cellStyle name="40% - Accent2 24 2" xfId="10691" xr:uid="{00000000-0005-0000-0000-0000BA490000}"/>
    <cellStyle name="40% - Accent2 24 2 10" xfId="31693" xr:uid="{00000000-0005-0000-0000-0000BB490000}"/>
    <cellStyle name="40% - Accent2 24 2 2" xfId="13140" xr:uid="{00000000-0005-0000-0000-0000BC490000}"/>
    <cellStyle name="40% - Accent2 24 2 2 2" xfId="16731" xr:uid="{00000000-0005-0000-0000-0000BD490000}"/>
    <cellStyle name="40% - Accent2 24 2 2 2 2" xfId="21193" xr:uid="{00000000-0005-0000-0000-0000BE490000}"/>
    <cellStyle name="40% - Accent2 24 2 2 2 3" xfId="25625" xr:uid="{00000000-0005-0000-0000-0000BF490000}"/>
    <cellStyle name="40% - Accent2 24 2 2 2 4" xfId="30342" xr:uid="{00000000-0005-0000-0000-0000C0490000}"/>
    <cellStyle name="40% - Accent2 24 2 2 2 5" xfId="35055" xr:uid="{00000000-0005-0000-0000-0000C1490000}"/>
    <cellStyle name="40% - Accent2 24 2 2 3" xfId="18934" xr:uid="{00000000-0005-0000-0000-0000C2490000}"/>
    <cellStyle name="40% - Accent2 24 2 2 4" xfId="23409" xr:uid="{00000000-0005-0000-0000-0000C3490000}"/>
    <cellStyle name="40% - Accent2 24 2 2 5" xfId="28126" xr:uid="{00000000-0005-0000-0000-0000C4490000}"/>
    <cellStyle name="40% - Accent2 24 2 2 6" xfId="32839" xr:uid="{00000000-0005-0000-0000-0000C5490000}"/>
    <cellStyle name="40% - Accent2 24 2 3" xfId="13722" xr:uid="{00000000-0005-0000-0000-0000C6490000}"/>
    <cellStyle name="40% - Accent2 24 2 3 2" xfId="20047" xr:uid="{00000000-0005-0000-0000-0000C7490000}"/>
    <cellStyle name="40% - Accent2 24 2 3 3" xfId="24479" xr:uid="{00000000-0005-0000-0000-0000C8490000}"/>
    <cellStyle name="40% - Accent2 24 2 3 4" xfId="29196" xr:uid="{00000000-0005-0000-0000-0000C9490000}"/>
    <cellStyle name="40% - Accent2 24 2 3 5" xfId="33909" xr:uid="{00000000-0005-0000-0000-0000CA490000}"/>
    <cellStyle name="40% - Accent2 24 2 4" xfId="14328" xr:uid="{00000000-0005-0000-0000-0000CB490000}"/>
    <cellStyle name="40% - Accent2 24 2 5" xfId="14934" xr:uid="{00000000-0005-0000-0000-0000CC490000}"/>
    <cellStyle name="40% - Accent2 24 2 6" xfId="15540" xr:uid="{00000000-0005-0000-0000-0000CD490000}"/>
    <cellStyle name="40% - Accent2 24 2 7" xfId="17788" xr:uid="{00000000-0005-0000-0000-0000CE490000}"/>
    <cellStyle name="40% - Accent2 24 2 8" xfId="22263" xr:uid="{00000000-0005-0000-0000-0000CF490000}"/>
    <cellStyle name="40% - Accent2 24 2 9" xfId="26980" xr:uid="{00000000-0005-0000-0000-0000D0490000}"/>
    <cellStyle name="40% - Accent2 24 3" xfId="10949" xr:uid="{00000000-0005-0000-0000-0000D1490000}"/>
    <cellStyle name="40% - Accent2 24 3 2" xfId="16970" xr:uid="{00000000-0005-0000-0000-0000D2490000}"/>
    <cellStyle name="40% - Accent2 24 3 2 2" xfId="21432" xr:uid="{00000000-0005-0000-0000-0000D3490000}"/>
    <cellStyle name="40% - Accent2 24 3 2 2 2" xfId="25864" xr:uid="{00000000-0005-0000-0000-0000D4490000}"/>
    <cellStyle name="40% - Accent2 24 3 2 2 3" xfId="30581" xr:uid="{00000000-0005-0000-0000-0000D5490000}"/>
    <cellStyle name="40% - Accent2 24 3 2 2 4" xfId="35294" xr:uid="{00000000-0005-0000-0000-0000D6490000}"/>
    <cellStyle name="40% - Accent2 24 3 2 3" xfId="19173" xr:uid="{00000000-0005-0000-0000-0000D7490000}"/>
    <cellStyle name="40% - Accent2 24 3 2 4" xfId="23648" xr:uid="{00000000-0005-0000-0000-0000D8490000}"/>
    <cellStyle name="40% - Accent2 24 3 2 5" xfId="28365" xr:uid="{00000000-0005-0000-0000-0000D9490000}"/>
    <cellStyle name="40% - Accent2 24 3 2 6" xfId="33078" xr:uid="{00000000-0005-0000-0000-0000DA490000}"/>
    <cellStyle name="40% - Accent2 24 3 3" xfId="15779" xr:uid="{00000000-0005-0000-0000-0000DB490000}"/>
    <cellStyle name="40% - Accent2 24 3 3 2" xfId="20286" xr:uid="{00000000-0005-0000-0000-0000DC490000}"/>
    <cellStyle name="40% - Accent2 24 3 3 3" xfId="24718" xr:uid="{00000000-0005-0000-0000-0000DD490000}"/>
    <cellStyle name="40% - Accent2 24 3 3 4" xfId="29435" xr:uid="{00000000-0005-0000-0000-0000DE490000}"/>
    <cellStyle name="40% - Accent2 24 3 3 5" xfId="34148" xr:uid="{00000000-0005-0000-0000-0000DF490000}"/>
    <cellStyle name="40% - Accent2 24 3 4" xfId="18027" xr:uid="{00000000-0005-0000-0000-0000E0490000}"/>
    <cellStyle name="40% - Accent2 24 3 5" xfId="22502" xr:uid="{00000000-0005-0000-0000-0000E1490000}"/>
    <cellStyle name="40% - Accent2 24 3 6" xfId="27219" xr:uid="{00000000-0005-0000-0000-0000E2490000}"/>
    <cellStyle name="40% - Accent2 24 3 7" xfId="31932" xr:uid="{00000000-0005-0000-0000-0000E3490000}"/>
    <cellStyle name="40% - Accent2 24 4" xfId="11203" xr:uid="{00000000-0005-0000-0000-0000E4490000}"/>
    <cellStyle name="40% - Accent2 24 4 2" xfId="17182" xr:uid="{00000000-0005-0000-0000-0000E5490000}"/>
    <cellStyle name="40% - Accent2 24 4 2 2" xfId="21643" xr:uid="{00000000-0005-0000-0000-0000E6490000}"/>
    <cellStyle name="40% - Accent2 24 4 2 2 2" xfId="26075" xr:uid="{00000000-0005-0000-0000-0000E7490000}"/>
    <cellStyle name="40% - Accent2 24 4 2 2 3" xfId="30792" xr:uid="{00000000-0005-0000-0000-0000E8490000}"/>
    <cellStyle name="40% - Accent2 24 4 2 2 4" xfId="35505" xr:uid="{00000000-0005-0000-0000-0000E9490000}"/>
    <cellStyle name="40% - Accent2 24 4 2 3" xfId="19384" xr:uid="{00000000-0005-0000-0000-0000EA490000}"/>
    <cellStyle name="40% - Accent2 24 4 2 4" xfId="23859" xr:uid="{00000000-0005-0000-0000-0000EB490000}"/>
    <cellStyle name="40% - Accent2 24 4 2 5" xfId="28576" xr:uid="{00000000-0005-0000-0000-0000EC490000}"/>
    <cellStyle name="40% - Accent2 24 4 2 6" xfId="33289" xr:uid="{00000000-0005-0000-0000-0000ED490000}"/>
    <cellStyle name="40% - Accent2 24 4 3" xfId="15992" xr:uid="{00000000-0005-0000-0000-0000EE490000}"/>
    <cellStyle name="40% - Accent2 24 4 3 2" xfId="20497" xr:uid="{00000000-0005-0000-0000-0000EF490000}"/>
    <cellStyle name="40% - Accent2 24 4 3 3" xfId="24929" xr:uid="{00000000-0005-0000-0000-0000F0490000}"/>
    <cellStyle name="40% - Accent2 24 4 3 4" xfId="29646" xr:uid="{00000000-0005-0000-0000-0000F1490000}"/>
    <cellStyle name="40% - Accent2 24 4 3 5" xfId="34359" xr:uid="{00000000-0005-0000-0000-0000F2490000}"/>
    <cellStyle name="40% - Accent2 24 4 4" xfId="18238" xr:uid="{00000000-0005-0000-0000-0000F3490000}"/>
    <cellStyle name="40% - Accent2 24 4 5" xfId="22713" xr:uid="{00000000-0005-0000-0000-0000F4490000}"/>
    <cellStyle name="40% - Accent2 24 4 6" xfId="27430" xr:uid="{00000000-0005-0000-0000-0000F5490000}"/>
    <cellStyle name="40% - Accent2 24 4 7" xfId="32143" xr:uid="{00000000-0005-0000-0000-0000F6490000}"/>
    <cellStyle name="40% - Accent2 24 5" xfId="11457" xr:uid="{00000000-0005-0000-0000-0000F7490000}"/>
    <cellStyle name="40% - Accent2 24 5 2" xfId="16273" xr:uid="{00000000-0005-0000-0000-0000F8490000}"/>
    <cellStyle name="40% - Accent2 24 5 2 2" xfId="20736" xr:uid="{00000000-0005-0000-0000-0000F9490000}"/>
    <cellStyle name="40% - Accent2 24 5 2 3" xfId="25168" xr:uid="{00000000-0005-0000-0000-0000FA490000}"/>
    <cellStyle name="40% - Accent2 24 5 2 4" xfId="29885" xr:uid="{00000000-0005-0000-0000-0000FB490000}"/>
    <cellStyle name="40% - Accent2 24 5 2 5" xfId="34598" xr:uid="{00000000-0005-0000-0000-0000FC490000}"/>
    <cellStyle name="40% - Accent2 24 5 3" xfId="18477" xr:uid="{00000000-0005-0000-0000-0000FD490000}"/>
    <cellStyle name="40% - Accent2 24 5 4" xfId="22952" xr:uid="{00000000-0005-0000-0000-0000FE490000}"/>
    <cellStyle name="40% - Accent2 24 5 5" xfId="27669" xr:uid="{00000000-0005-0000-0000-0000FF490000}"/>
    <cellStyle name="40% - Accent2 24 5 6" xfId="32382" xr:uid="{00000000-0005-0000-0000-0000004A0000}"/>
    <cellStyle name="40% - Accent2 24 6" xfId="11717" xr:uid="{00000000-0005-0000-0000-0000014A0000}"/>
    <cellStyle name="40% - Accent2 24 6 2" xfId="19751" xr:uid="{00000000-0005-0000-0000-0000024A0000}"/>
    <cellStyle name="40% - Accent2 24 6 3" xfId="24183" xr:uid="{00000000-0005-0000-0000-0000034A0000}"/>
    <cellStyle name="40% - Accent2 24 6 4" xfId="28900" xr:uid="{00000000-0005-0000-0000-0000044A0000}"/>
    <cellStyle name="40% - Accent2 24 6 5" xfId="33613" xr:uid="{00000000-0005-0000-0000-0000054A0000}"/>
    <cellStyle name="40% - Accent2 24 7" xfId="11979" xr:uid="{00000000-0005-0000-0000-0000064A0000}"/>
    <cellStyle name="40% - Accent2 24 7 2" xfId="26346" xr:uid="{00000000-0005-0000-0000-0000074A0000}"/>
    <cellStyle name="40% - Accent2 24 7 3" xfId="31059" xr:uid="{00000000-0005-0000-0000-0000084A0000}"/>
    <cellStyle name="40% - Accent2 24 7 4" xfId="35772" xr:uid="{00000000-0005-0000-0000-0000094A0000}"/>
    <cellStyle name="40% - Accent2 24 8" xfId="12249" xr:uid="{00000000-0005-0000-0000-00000A4A0000}"/>
    <cellStyle name="40% - Accent2 24 8 2" xfId="36039" xr:uid="{00000000-0005-0000-0000-00000B4A0000}"/>
    <cellStyle name="40% - Accent2 24 9" xfId="12520" xr:uid="{00000000-0005-0000-0000-00000C4A0000}"/>
    <cellStyle name="40% - Accent2 24 9 2" xfId="36334" xr:uid="{00000000-0005-0000-0000-00000D4A0000}"/>
    <cellStyle name="40% - Accent2 25" xfId="10445" xr:uid="{00000000-0005-0000-0000-00000E4A0000}"/>
    <cellStyle name="40% - Accent2 25 10" xfId="12816" xr:uid="{00000000-0005-0000-0000-00000F4A0000}"/>
    <cellStyle name="40% - Accent2 25 11" xfId="13439" xr:uid="{00000000-0005-0000-0000-0000104A0000}"/>
    <cellStyle name="40% - Accent2 25 12" xfId="14046" xr:uid="{00000000-0005-0000-0000-0000114A0000}"/>
    <cellStyle name="40% - Accent2 25 13" xfId="14652" xr:uid="{00000000-0005-0000-0000-0000124A0000}"/>
    <cellStyle name="40% - Accent2 25 14" xfId="15258" xr:uid="{00000000-0005-0000-0000-0000134A0000}"/>
    <cellStyle name="40% - Accent2 25 15" xfId="17506" xr:uid="{00000000-0005-0000-0000-0000144A0000}"/>
    <cellStyle name="40% - Accent2 25 16" xfId="21981" xr:uid="{00000000-0005-0000-0000-0000154A0000}"/>
    <cellStyle name="40% - Accent2 25 17" xfId="26698" xr:uid="{00000000-0005-0000-0000-0000164A0000}"/>
    <cellStyle name="40% - Accent2 25 18" xfId="31411" xr:uid="{00000000-0005-0000-0000-0000174A0000}"/>
    <cellStyle name="40% - Accent2 25 2" xfId="10705" xr:uid="{00000000-0005-0000-0000-0000184A0000}"/>
    <cellStyle name="40% - Accent2 25 2 10" xfId="31707" xr:uid="{00000000-0005-0000-0000-0000194A0000}"/>
    <cellStyle name="40% - Accent2 25 2 2" xfId="13154" xr:uid="{00000000-0005-0000-0000-00001A4A0000}"/>
    <cellStyle name="40% - Accent2 25 2 2 2" xfId="16745" xr:uid="{00000000-0005-0000-0000-00001B4A0000}"/>
    <cellStyle name="40% - Accent2 25 2 2 2 2" xfId="21207" xr:uid="{00000000-0005-0000-0000-00001C4A0000}"/>
    <cellStyle name="40% - Accent2 25 2 2 2 3" xfId="25639" xr:uid="{00000000-0005-0000-0000-00001D4A0000}"/>
    <cellStyle name="40% - Accent2 25 2 2 2 4" xfId="30356" xr:uid="{00000000-0005-0000-0000-00001E4A0000}"/>
    <cellStyle name="40% - Accent2 25 2 2 2 5" xfId="35069" xr:uid="{00000000-0005-0000-0000-00001F4A0000}"/>
    <cellStyle name="40% - Accent2 25 2 2 3" xfId="18948" xr:uid="{00000000-0005-0000-0000-0000204A0000}"/>
    <cellStyle name="40% - Accent2 25 2 2 4" xfId="23423" xr:uid="{00000000-0005-0000-0000-0000214A0000}"/>
    <cellStyle name="40% - Accent2 25 2 2 5" xfId="28140" xr:uid="{00000000-0005-0000-0000-0000224A0000}"/>
    <cellStyle name="40% - Accent2 25 2 2 6" xfId="32853" xr:uid="{00000000-0005-0000-0000-0000234A0000}"/>
    <cellStyle name="40% - Accent2 25 2 3" xfId="13736" xr:uid="{00000000-0005-0000-0000-0000244A0000}"/>
    <cellStyle name="40% - Accent2 25 2 3 2" xfId="20061" xr:uid="{00000000-0005-0000-0000-0000254A0000}"/>
    <cellStyle name="40% - Accent2 25 2 3 3" xfId="24493" xr:uid="{00000000-0005-0000-0000-0000264A0000}"/>
    <cellStyle name="40% - Accent2 25 2 3 4" xfId="29210" xr:uid="{00000000-0005-0000-0000-0000274A0000}"/>
    <cellStyle name="40% - Accent2 25 2 3 5" xfId="33923" xr:uid="{00000000-0005-0000-0000-0000284A0000}"/>
    <cellStyle name="40% - Accent2 25 2 4" xfId="14342" xr:uid="{00000000-0005-0000-0000-0000294A0000}"/>
    <cellStyle name="40% - Accent2 25 2 5" xfId="14948" xr:uid="{00000000-0005-0000-0000-00002A4A0000}"/>
    <cellStyle name="40% - Accent2 25 2 6" xfId="15554" xr:uid="{00000000-0005-0000-0000-00002B4A0000}"/>
    <cellStyle name="40% - Accent2 25 2 7" xfId="17802" xr:uid="{00000000-0005-0000-0000-00002C4A0000}"/>
    <cellStyle name="40% - Accent2 25 2 8" xfId="22277" xr:uid="{00000000-0005-0000-0000-00002D4A0000}"/>
    <cellStyle name="40% - Accent2 25 2 9" xfId="26994" xr:uid="{00000000-0005-0000-0000-00002E4A0000}"/>
    <cellStyle name="40% - Accent2 25 3" xfId="10963" xr:uid="{00000000-0005-0000-0000-00002F4A0000}"/>
    <cellStyle name="40% - Accent2 25 3 2" xfId="16984" xr:uid="{00000000-0005-0000-0000-0000304A0000}"/>
    <cellStyle name="40% - Accent2 25 3 2 2" xfId="21446" xr:uid="{00000000-0005-0000-0000-0000314A0000}"/>
    <cellStyle name="40% - Accent2 25 3 2 2 2" xfId="25878" xr:uid="{00000000-0005-0000-0000-0000324A0000}"/>
    <cellStyle name="40% - Accent2 25 3 2 2 3" xfId="30595" xr:uid="{00000000-0005-0000-0000-0000334A0000}"/>
    <cellStyle name="40% - Accent2 25 3 2 2 4" xfId="35308" xr:uid="{00000000-0005-0000-0000-0000344A0000}"/>
    <cellStyle name="40% - Accent2 25 3 2 3" xfId="19187" xr:uid="{00000000-0005-0000-0000-0000354A0000}"/>
    <cellStyle name="40% - Accent2 25 3 2 4" xfId="23662" xr:uid="{00000000-0005-0000-0000-0000364A0000}"/>
    <cellStyle name="40% - Accent2 25 3 2 5" xfId="28379" xr:uid="{00000000-0005-0000-0000-0000374A0000}"/>
    <cellStyle name="40% - Accent2 25 3 2 6" xfId="33092" xr:uid="{00000000-0005-0000-0000-0000384A0000}"/>
    <cellStyle name="40% - Accent2 25 3 3" xfId="15793" xr:uid="{00000000-0005-0000-0000-0000394A0000}"/>
    <cellStyle name="40% - Accent2 25 3 3 2" xfId="20300" xr:uid="{00000000-0005-0000-0000-00003A4A0000}"/>
    <cellStyle name="40% - Accent2 25 3 3 3" xfId="24732" xr:uid="{00000000-0005-0000-0000-00003B4A0000}"/>
    <cellStyle name="40% - Accent2 25 3 3 4" xfId="29449" xr:uid="{00000000-0005-0000-0000-00003C4A0000}"/>
    <cellStyle name="40% - Accent2 25 3 3 5" xfId="34162" xr:uid="{00000000-0005-0000-0000-00003D4A0000}"/>
    <cellStyle name="40% - Accent2 25 3 4" xfId="18041" xr:uid="{00000000-0005-0000-0000-00003E4A0000}"/>
    <cellStyle name="40% - Accent2 25 3 5" xfId="22516" xr:uid="{00000000-0005-0000-0000-00003F4A0000}"/>
    <cellStyle name="40% - Accent2 25 3 6" xfId="27233" xr:uid="{00000000-0005-0000-0000-0000404A0000}"/>
    <cellStyle name="40% - Accent2 25 3 7" xfId="31946" xr:uid="{00000000-0005-0000-0000-0000414A0000}"/>
    <cellStyle name="40% - Accent2 25 4" xfId="11217" xr:uid="{00000000-0005-0000-0000-0000424A0000}"/>
    <cellStyle name="40% - Accent2 25 4 2" xfId="17196" xr:uid="{00000000-0005-0000-0000-0000434A0000}"/>
    <cellStyle name="40% - Accent2 25 4 2 2" xfId="21657" xr:uid="{00000000-0005-0000-0000-0000444A0000}"/>
    <cellStyle name="40% - Accent2 25 4 2 2 2" xfId="26089" xr:uid="{00000000-0005-0000-0000-0000454A0000}"/>
    <cellStyle name="40% - Accent2 25 4 2 2 3" xfId="30806" xr:uid="{00000000-0005-0000-0000-0000464A0000}"/>
    <cellStyle name="40% - Accent2 25 4 2 2 4" xfId="35519" xr:uid="{00000000-0005-0000-0000-0000474A0000}"/>
    <cellStyle name="40% - Accent2 25 4 2 3" xfId="19398" xr:uid="{00000000-0005-0000-0000-0000484A0000}"/>
    <cellStyle name="40% - Accent2 25 4 2 4" xfId="23873" xr:uid="{00000000-0005-0000-0000-0000494A0000}"/>
    <cellStyle name="40% - Accent2 25 4 2 5" xfId="28590" xr:uid="{00000000-0005-0000-0000-00004A4A0000}"/>
    <cellStyle name="40% - Accent2 25 4 2 6" xfId="33303" xr:uid="{00000000-0005-0000-0000-00004B4A0000}"/>
    <cellStyle name="40% - Accent2 25 4 3" xfId="16006" xr:uid="{00000000-0005-0000-0000-00004C4A0000}"/>
    <cellStyle name="40% - Accent2 25 4 3 2" xfId="20511" xr:uid="{00000000-0005-0000-0000-00004D4A0000}"/>
    <cellStyle name="40% - Accent2 25 4 3 3" xfId="24943" xr:uid="{00000000-0005-0000-0000-00004E4A0000}"/>
    <cellStyle name="40% - Accent2 25 4 3 4" xfId="29660" xr:uid="{00000000-0005-0000-0000-00004F4A0000}"/>
    <cellStyle name="40% - Accent2 25 4 3 5" xfId="34373" xr:uid="{00000000-0005-0000-0000-0000504A0000}"/>
    <cellStyle name="40% - Accent2 25 4 4" xfId="18252" xr:uid="{00000000-0005-0000-0000-0000514A0000}"/>
    <cellStyle name="40% - Accent2 25 4 5" xfId="22727" xr:uid="{00000000-0005-0000-0000-0000524A0000}"/>
    <cellStyle name="40% - Accent2 25 4 6" xfId="27444" xr:uid="{00000000-0005-0000-0000-0000534A0000}"/>
    <cellStyle name="40% - Accent2 25 4 7" xfId="32157" xr:uid="{00000000-0005-0000-0000-0000544A0000}"/>
    <cellStyle name="40% - Accent2 25 5" xfId="11471" xr:uid="{00000000-0005-0000-0000-0000554A0000}"/>
    <cellStyle name="40% - Accent2 25 5 2" xfId="16287" xr:uid="{00000000-0005-0000-0000-0000564A0000}"/>
    <cellStyle name="40% - Accent2 25 5 2 2" xfId="20750" xr:uid="{00000000-0005-0000-0000-0000574A0000}"/>
    <cellStyle name="40% - Accent2 25 5 2 3" xfId="25182" xr:uid="{00000000-0005-0000-0000-0000584A0000}"/>
    <cellStyle name="40% - Accent2 25 5 2 4" xfId="29899" xr:uid="{00000000-0005-0000-0000-0000594A0000}"/>
    <cellStyle name="40% - Accent2 25 5 2 5" xfId="34612" xr:uid="{00000000-0005-0000-0000-00005A4A0000}"/>
    <cellStyle name="40% - Accent2 25 5 3" xfId="18491" xr:uid="{00000000-0005-0000-0000-00005B4A0000}"/>
    <cellStyle name="40% - Accent2 25 5 4" xfId="22966" xr:uid="{00000000-0005-0000-0000-00005C4A0000}"/>
    <cellStyle name="40% - Accent2 25 5 5" xfId="27683" xr:uid="{00000000-0005-0000-0000-00005D4A0000}"/>
    <cellStyle name="40% - Accent2 25 5 6" xfId="32396" xr:uid="{00000000-0005-0000-0000-00005E4A0000}"/>
    <cellStyle name="40% - Accent2 25 6" xfId="11731" xr:uid="{00000000-0005-0000-0000-00005F4A0000}"/>
    <cellStyle name="40% - Accent2 25 6 2" xfId="19765" xr:uid="{00000000-0005-0000-0000-0000604A0000}"/>
    <cellStyle name="40% - Accent2 25 6 3" xfId="24197" xr:uid="{00000000-0005-0000-0000-0000614A0000}"/>
    <cellStyle name="40% - Accent2 25 6 4" xfId="28914" xr:uid="{00000000-0005-0000-0000-0000624A0000}"/>
    <cellStyle name="40% - Accent2 25 6 5" xfId="33627" xr:uid="{00000000-0005-0000-0000-0000634A0000}"/>
    <cellStyle name="40% - Accent2 25 7" xfId="11993" xr:uid="{00000000-0005-0000-0000-0000644A0000}"/>
    <cellStyle name="40% - Accent2 25 7 2" xfId="26360" xr:uid="{00000000-0005-0000-0000-0000654A0000}"/>
    <cellStyle name="40% - Accent2 25 7 3" xfId="31073" xr:uid="{00000000-0005-0000-0000-0000664A0000}"/>
    <cellStyle name="40% - Accent2 25 7 4" xfId="35786" xr:uid="{00000000-0005-0000-0000-0000674A0000}"/>
    <cellStyle name="40% - Accent2 25 8" xfId="12263" xr:uid="{00000000-0005-0000-0000-0000684A0000}"/>
    <cellStyle name="40% - Accent2 25 8 2" xfId="36053" xr:uid="{00000000-0005-0000-0000-0000694A0000}"/>
    <cellStyle name="40% - Accent2 25 9" xfId="12534" xr:uid="{00000000-0005-0000-0000-00006A4A0000}"/>
    <cellStyle name="40% - Accent2 25 9 2" xfId="36348" xr:uid="{00000000-0005-0000-0000-00006B4A0000}"/>
    <cellStyle name="40% - Accent2 26" xfId="10459" xr:uid="{00000000-0005-0000-0000-00006C4A0000}"/>
    <cellStyle name="40% - Accent2 26 10" xfId="12830" xr:uid="{00000000-0005-0000-0000-00006D4A0000}"/>
    <cellStyle name="40% - Accent2 26 11" xfId="13453" xr:uid="{00000000-0005-0000-0000-00006E4A0000}"/>
    <cellStyle name="40% - Accent2 26 12" xfId="14060" xr:uid="{00000000-0005-0000-0000-00006F4A0000}"/>
    <cellStyle name="40% - Accent2 26 13" xfId="14666" xr:uid="{00000000-0005-0000-0000-0000704A0000}"/>
    <cellStyle name="40% - Accent2 26 14" xfId="15272" xr:uid="{00000000-0005-0000-0000-0000714A0000}"/>
    <cellStyle name="40% - Accent2 26 15" xfId="17520" xr:uid="{00000000-0005-0000-0000-0000724A0000}"/>
    <cellStyle name="40% - Accent2 26 16" xfId="21995" xr:uid="{00000000-0005-0000-0000-0000734A0000}"/>
    <cellStyle name="40% - Accent2 26 17" xfId="26712" xr:uid="{00000000-0005-0000-0000-0000744A0000}"/>
    <cellStyle name="40% - Accent2 26 18" xfId="31425" xr:uid="{00000000-0005-0000-0000-0000754A0000}"/>
    <cellStyle name="40% - Accent2 26 2" xfId="10719" xr:uid="{00000000-0005-0000-0000-0000764A0000}"/>
    <cellStyle name="40% - Accent2 26 2 10" xfId="31721" xr:uid="{00000000-0005-0000-0000-0000774A0000}"/>
    <cellStyle name="40% - Accent2 26 2 2" xfId="13168" xr:uid="{00000000-0005-0000-0000-0000784A0000}"/>
    <cellStyle name="40% - Accent2 26 2 2 2" xfId="16759" xr:uid="{00000000-0005-0000-0000-0000794A0000}"/>
    <cellStyle name="40% - Accent2 26 2 2 2 2" xfId="21221" xr:uid="{00000000-0005-0000-0000-00007A4A0000}"/>
    <cellStyle name="40% - Accent2 26 2 2 2 3" xfId="25653" xr:uid="{00000000-0005-0000-0000-00007B4A0000}"/>
    <cellStyle name="40% - Accent2 26 2 2 2 4" xfId="30370" xr:uid="{00000000-0005-0000-0000-00007C4A0000}"/>
    <cellStyle name="40% - Accent2 26 2 2 2 5" xfId="35083" xr:uid="{00000000-0005-0000-0000-00007D4A0000}"/>
    <cellStyle name="40% - Accent2 26 2 2 3" xfId="18962" xr:uid="{00000000-0005-0000-0000-00007E4A0000}"/>
    <cellStyle name="40% - Accent2 26 2 2 4" xfId="23437" xr:uid="{00000000-0005-0000-0000-00007F4A0000}"/>
    <cellStyle name="40% - Accent2 26 2 2 5" xfId="28154" xr:uid="{00000000-0005-0000-0000-0000804A0000}"/>
    <cellStyle name="40% - Accent2 26 2 2 6" xfId="32867" xr:uid="{00000000-0005-0000-0000-0000814A0000}"/>
    <cellStyle name="40% - Accent2 26 2 3" xfId="13750" xr:uid="{00000000-0005-0000-0000-0000824A0000}"/>
    <cellStyle name="40% - Accent2 26 2 3 2" xfId="20075" xr:uid="{00000000-0005-0000-0000-0000834A0000}"/>
    <cellStyle name="40% - Accent2 26 2 3 3" xfId="24507" xr:uid="{00000000-0005-0000-0000-0000844A0000}"/>
    <cellStyle name="40% - Accent2 26 2 3 4" xfId="29224" xr:uid="{00000000-0005-0000-0000-0000854A0000}"/>
    <cellStyle name="40% - Accent2 26 2 3 5" xfId="33937" xr:uid="{00000000-0005-0000-0000-0000864A0000}"/>
    <cellStyle name="40% - Accent2 26 2 4" xfId="14356" xr:uid="{00000000-0005-0000-0000-0000874A0000}"/>
    <cellStyle name="40% - Accent2 26 2 5" xfId="14962" xr:uid="{00000000-0005-0000-0000-0000884A0000}"/>
    <cellStyle name="40% - Accent2 26 2 6" xfId="15568" xr:uid="{00000000-0005-0000-0000-0000894A0000}"/>
    <cellStyle name="40% - Accent2 26 2 7" xfId="17816" xr:uid="{00000000-0005-0000-0000-00008A4A0000}"/>
    <cellStyle name="40% - Accent2 26 2 8" xfId="22291" xr:uid="{00000000-0005-0000-0000-00008B4A0000}"/>
    <cellStyle name="40% - Accent2 26 2 9" xfId="27008" xr:uid="{00000000-0005-0000-0000-00008C4A0000}"/>
    <cellStyle name="40% - Accent2 26 3" xfId="10977" xr:uid="{00000000-0005-0000-0000-00008D4A0000}"/>
    <cellStyle name="40% - Accent2 26 3 2" xfId="16998" xr:uid="{00000000-0005-0000-0000-00008E4A0000}"/>
    <cellStyle name="40% - Accent2 26 3 2 2" xfId="21460" xr:uid="{00000000-0005-0000-0000-00008F4A0000}"/>
    <cellStyle name="40% - Accent2 26 3 2 2 2" xfId="25892" xr:uid="{00000000-0005-0000-0000-0000904A0000}"/>
    <cellStyle name="40% - Accent2 26 3 2 2 3" xfId="30609" xr:uid="{00000000-0005-0000-0000-0000914A0000}"/>
    <cellStyle name="40% - Accent2 26 3 2 2 4" xfId="35322" xr:uid="{00000000-0005-0000-0000-0000924A0000}"/>
    <cellStyle name="40% - Accent2 26 3 2 3" xfId="19201" xr:uid="{00000000-0005-0000-0000-0000934A0000}"/>
    <cellStyle name="40% - Accent2 26 3 2 4" xfId="23676" xr:uid="{00000000-0005-0000-0000-0000944A0000}"/>
    <cellStyle name="40% - Accent2 26 3 2 5" xfId="28393" xr:uid="{00000000-0005-0000-0000-0000954A0000}"/>
    <cellStyle name="40% - Accent2 26 3 2 6" xfId="33106" xr:uid="{00000000-0005-0000-0000-0000964A0000}"/>
    <cellStyle name="40% - Accent2 26 3 3" xfId="15807" xr:uid="{00000000-0005-0000-0000-0000974A0000}"/>
    <cellStyle name="40% - Accent2 26 3 3 2" xfId="20314" xr:uid="{00000000-0005-0000-0000-0000984A0000}"/>
    <cellStyle name="40% - Accent2 26 3 3 3" xfId="24746" xr:uid="{00000000-0005-0000-0000-0000994A0000}"/>
    <cellStyle name="40% - Accent2 26 3 3 4" xfId="29463" xr:uid="{00000000-0005-0000-0000-00009A4A0000}"/>
    <cellStyle name="40% - Accent2 26 3 3 5" xfId="34176" xr:uid="{00000000-0005-0000-0000-00009B4A0000}"/>
    <cellStyle name="40% - Accent2 26 3 4" xfId="18055" xr:uid="{00000000-0005-0000-0000-00009C4A0000}"/>
    <cellStyle name="40% - Accent2 26 3 5" xfId="22530" xr:uid="{00000000-0005-0000-0000-00009D4A0000}"/>
    <cellStyle name="40% - Accent2 26 3 6" xfId="27247" xr:uid="{00000000-0005-0000-0000-00009E4A0000}"/>
    <cellStyle name="40% - Accent2 26 3 7" xfId="31960" xr:uid="{00000000-0005-0000-0000-00009F4A0000}"/>
    <cellStyle name="40% - Accent2 26 4" xfId="11231" xr:uid="{00000000-0005-0000-0000-0000A04A0000}"/>
    <cellStyle name="40% - Accent2 26 4 2" xfId="17210" xr:uid="{00000000-0005-0000-0000-0000A14A0000}"/>
    <cellStyle name="40% - Accent2 26 4 2 2" xfId="21671" xr:uid="{00000000-0005-0000-0000-0000A24A0000}"/>
    <cellStyle name="40% - Accent2 26 4 2 2 2" xfId="26103" xr:uid="{00000000-0005-0000-0000-0000A34A0000}"/>
    <cellStyle name="40% - Accent2 26 4 2 2 3" xfId="30820" xr:uid="{00000000-0005-0000-0000-0000A44A0000}"/>
    <cellStyle name="40% - Accent2 26 4 2 2 4" xfId="35533" xr:uid="{00000000-0005-0000-0000-0000A54A0000}"/>
    <cellStyle name="40% - Accent2 26 4 2 3" xfId="19412" xr:uid="{00000000-0005-0000-0000-0000A64A0000}"/>
    <cellStyle name="40% - Accent2 26 4 2 4" xfId="23887" xr:uid="{00000000-0005-0000-0000-0000A74A0000}"/>
    <cellStyle name="40% - Accent2 26 4 2 5" xfId="28604" xr:uid="{00000000-0005-0000-0000-0000A84A0000}"/>
    <cellStyle name="40% - Accent2 26 4 2 6" xfId="33317" xr:uid="{00000000-0005-0000-0000-0000A94A0000}"/>
    <cellStyle name="40% - Accent2 26 4 3" xfId="16020" xr:uid="{00000000-0005-0000-0000-0000AA4A0000}"/>
    <cellStyle name="40% - Accent2 26 4 3 2" xfId="20525" xr:uid="{00000000-0005-0000-0000-0000AB4A0000}"/>
    <cellStyle name="40% - Accent2 26 4 3 3" xfId="24957" xr:uid="{00000000-0005-0000-0000-0000AC4A0000}"/>
    <cellStyle name="40% - Accent2 26 4 3 4" xfId="29674" xr:uid="{00000000-0005-0000-0000-0000AD4A0000}"/>
    <cellStyle name="40% - Accent2 26 4 3 5" xfId="34387" xr:uid="{00000000-0005-0000-0000-0000AE4A0000}"/>
    <cellStyle name="40% - Accent2 26 4 4" xfId="18266" xr:uid="{00000000-0005-0000-0000-0000AF4A0000}"/>
    <cellStyle name="40% - Accent2 26 4 5" xfId="22741" xr:uid="{00000000-0005-0000-0000-0000B04A0000}"/>
    <cellStyle name="40% - Accent2 26 4 6" xfId="27458" xr:uid="{00000000-0005-0000-0000-0000B14A0000}"/>
    <cellStyle name="40% - Accent2 26 4 7" xfId="32171" xr:uid="{00000000-0005-0000-0000-0000B24A0000}"/>
    <cellStyle name="40% - Accent2 26 5" xfId="11485" xr:uid="{00000000-0005-0000-0000-0000B34A0000}"/>
    <cellStyle name="40% - Accent2 26 5 2" xfId="16301" xr:uid="{00000000-0005-0000-0000-0000B44A0000}"/>
    <cellStyle name="40% - Accent2 26 5 2 2" xfId="20764" xr:uid="{00000000-0005-0000-0000-0000B54A0000}"/>
    <cellStyle name="40% - Accent2 26 5 2 3" xfId="25196" xr:uid="{00000000-0005-0000-0000-0000B64A0000}"/>
    <cellStyle name="40% - Accent2 26 5 2 4" xfId="29913" xr:uid="{00000000-0005-0000-0000-0000B74A0000}"/>
    <cellStyle name="40% - Accent2 26 5 2 5" xfId="34626" xr:uid="{00000000-0005-0000-0000-0000B84A0000}"/>
    <cellStyle name="40% - Accent2 26 5 3" xfId="18505" xr:uid="{00000000-0005-0000-0000-0000B94A0000}"/>
    <cellStyle name="40% - Accent2 26 5 4" xfId="22980" xr:uid="{00000000-0005-0000-0000-0000BA4A0000}"/>
    <cellStyle name="40% - Accent2 26 5 5" xfId="27697" xr:uid="{00000000-0005-0000-0000-0000BB4A0000}"/>
    <cellStyle name="40% - Accent2 26 5 6" xfId="32410" xr:uid="{00000000-0005-0000-0000-0000BC4A0000}"/>
    <cellStyle name="40% - Accent2 26 6" xfId="11745" xr:uid="{00000000-0005-0000-0000-0000BD4A0000}"/>
    <cellStyle name="40% - Accent2 26 6 2" xfId="19779" xr:uid="{00000000-0005-0000-0000-0000BE4A0000}"/>
    <cellStyle name="40% - Accent2 26 6 3" xfId="24211" xr:uid="{00000000-0005-0000-0000-0000BF4A0000}"/>
    <cellStyle name="40% - Accent2 26 6 4" xfId="28928" xr:uid="{00000000-0005-0000-0000-0000C04A0000}"/>
    <cellStyle name="40% - Accent2 26 6 5" xfId="33641" xr:uid="{00000000-0005-0000-0000-0000C14A0000}"/>
    <cellStyle name="40% - Accent2 26 7" xfId="12007" xr:uid="{00000000-0005-0000-0000-0000C24A0000}"/>
    <cellStyle name="40% - Accent2 26 7 2" xfId="26374" xr:uid="{00000000-0005-0000-0000-0000C34A0000}"/>
    <cellStyle name="40% - Accent2 26 7 3" xfId="31087" xr:uid="{00000000-0005-0000-0000-0000C44A0000}"/>
    <cellStyle name="40% - Accent2 26 7 4" xfId="35800" xr:uid="{00000000-0005-0000-0000-0000C54A0000}"/>
    <cellStyle name="40% - Accent2 26 8" xfId="12277" xr:uid="{00000000-0005-0000-0000-0000C64A0000}"/>
    <cellStyle name="40% - Accent2 26 8 2" xfId="36067" xr:uid="{00000000-0005-0000-0000-0000C74A0000}"/>
    <cellStyle name="40% - Accent2 26 9" xfId="12548" xr:uid="{00000000-0005-0000-0000-0000C84A0000}"/>
    <cellStyle name="40% - Accent2 26 9 2" xfId="36362" xr:uid="{00000000-0005-0000-0000-0000C94A0000}"/>
    <cellStyle name="40% - Accent2 27" xfId="12291" xr:uid="{00000000-0005-0000-0000-0000CA4A0000}"/>
    <cellStyle name="40% - Accent2 27 10" xfId="26726" xr:uid="{00000000-0005-0000-0000-0000CB4A0000}"/>
    <cellStyle name="40% - Accent2 27 11" xfId="31439" xr:uid="{00000000-0005-0000-0000-0000CC4A0000}"/>
    <cellStyle name="40% - Accent2 27 2" xfId="12562" xr:uid="{00000000-0005-0000-0000-0000CD4A0000}"/>
    <cellStyle name="40% - Accent2 27 2 10" xfId="31735" xr:uid="{00000000-0005-0000-0000-0000CE4A0000}"/>
    <cellStyle name="40% - Accent2 27 2 2" xfId="13182" xr:uid="{00000000-0005-0000-0000-0000CF4A0000}"/>
    <cellStyle name="40% - Accent2 27 2 2 2" xfId="16773" xr:uid="{00000000-0005-0000-0000-0000D04A0000}"/>
    <cellStyle name="40% - Accent2 27 2 2 2 2" xfId="21235" xr:uid="{00000000-0005-0000-0000-0000D14A0000}"/>
    <cellStyle name="40% - Accent2 27 2 2 2 3" xfId="25667" xr:uid="{00000000-0005-0000-0000-0000D24A0000}"/>
    <cellStyle name="40% - Accent2 27 2 2 2 4" xfId="30384" xr:uid="{00000000-0005-0000-0000-0000D34A0000}"/>
    <cellStyle name="40% - Accent2 27 2 2 2 5" xfId="35097" xr:uid="{00000000-0005-0000-0000-0000D44A0000}"/>
    <cellStyle name="40% - Accent2 27 2 2 3" xfId="18976" xr:uid="{00000000-0005-0000-0000-0000D54A0000}"/>
    <cellStyle name="40% - Accent2 27 2 2 4" xfId="23451" xr:uid="{00000000-0005-0000-0000-0000D64A0000}"/>
    <cellStyle name="40% - Accent2 27 2 2 5" xfId="28168" xr:uid="{00000000-0005-0000-0000-0000D74A0000}"/>
    <cellStyle name="40% - Accent2 27 2 2 6" xfId="32881" xr:uid="{00000000-0005-0000-0000-0000D84A0000}"/>
    <cellStyle name="40% - Accent2 27 2 3" xfId="13764" xr:uid="{00000000-0005-0000-0000-0000D94A0000}"/>
    <cellStyle name="40% - Accent2 27 2 3 2" xfId="20089" xr:uid="{00000000-0005-0000-0000-0000DA4A0000}"/>
    <cellStyle name="40% - Accent2 27 2 3 3" xfId="24521" xr:uid="{00000000-0005-0000-0000-0000DB4A0000}"/>
    <cellStyle name="40% - Accent2 27 2 3 4" xfId="29238" xr:uid="{00000000-0005-0000-0000-0000DC4A0000}"/>
    <cellStyle name="40% - Accent2 27 2 3 5" xfId="33951" xr:uid="{00000000-0005-0000-0000-0000DD4A0000}"/>
    <cellStyle name="40% - Accent2 27 2 4" xfId="14370" xr:uid="{00000000-0005-0000-0000-0000DE4A0000}"/>
    <cellStyle name="40% - Accent2 27 2 5" xfId="14976" xr:uid="{00000000-0005-0000-0000-0000DF4A0000}"/>
    <cellStyle name="40% - Accent2 27 2 6" xfId="15582" xr:uid="{00000000-0005-0000-0000-0000E04A0000}"/>
    <cellStyle name="40% - Accent2 27 2 7" xfId="17830" xr:uid="{00000000-0005-0000-0000-0000E14A0000}"/>
    <cellStyle name="40% - Accent2 27 2 8" xfId="22305" xr:uid="{00000000-0005-0000-0000-0000E24A0000}"/>
    <cellStyle name="40% - Accent2 27 2 9" xfId="27022" xr:uid="{00000000-0005-0000-0000-0000E34A0000}"/>
    <cellStyle name="40% - Accent2 27 3" xfId="12844" xr:uid="{00000000-0005-0000-0000-0000E44A0000}"/>
    <cellStyle name="40% - Accent2 27 3 2" xfId="17012" xr:uid="{00000000-0005-0000-0000-0000E54A0000}"/>
    <cellStyle name="40% - Accent2 27 3 2 2" xfId="21474" xr:uid="{00000000-0005-0000-0000-0000E64A0000}"/>
    <cellStyle name="40% - Accent2 27 3 2 2 2" xfId="25906" xr:uid="{00000000-0005-0000-0000-0000E74A0000}"/>
    <cellStyle name="40% - Accent2 27 3 2 2 3" xfId="30623" xr:uid="{00000000-0005-0000-0000-0000E84A0000}"/>
    <cellStyle name="40% - Accent2 27 3 2 2 4" xfId="35336" xr:uid="{00000000-0005-0000-0000-0000E94A0000}"/>
    <cellStyle name="40% - Accent2 27 3 2 3" xfId="19215" xr:uid="{00000000-0005-0000-0000-0000EA4A0000}"/>
    <cellStyle name="40% - Accent2 27 3 2 4" xfId="23690" xr:uid="{00000000-0005-0000-0000-0000EB4A0000}"/>
    <cellStyle name="40% - Accent2 27 3 2 5" xfId="28407" xr:uid="{00000000-0005-0000-0000-0000EC4A0000}"/>
    <cellStyle name="40% - Accent2 27 3 2 6" xfId="33120" xr:uid="{00000000-0005-0000-0000-0000ED4A0000}"/>
    <cellStyle name="40% - Accent2 27 3 3" xfId="15822" xr:uid="{00000000-0005-0000-0000-0000EE4A0000}"/>
    <cellStyle name="40% - Accent2 27 3 3 2" xfId="20328" xr:uid="{00000000-0005-0000-0000-0000EF4A0000}"/>
    <cellStyle name="40% - Accent2 27 3 3 3" xfId="24760" xr:uid="{00000000-0005-0000-0000-0000F04A0000}"/>
    <cellStyle name="40% - Accent2 27 3 3 4" xfId="29477" xr:uid="{00000000-0005-0000-0000-0000F14A0000}"/>
    <cellStyle name="40% - Accent2 27 3 3 5" xfId="34190" xr:uid="{00000000-0005-0000-0000-0000F24A0000}"/>
    <cellStyle name="40% - Accent2 27 3 4" xfId="18069" xr:uid="{00000000-0005-0000-0000-0000F34A0000}"/>
    <cellStyle name="40% - Accent2 27 3 5" xfId="22544" xr:uid="{00000000-0005-0000-0000-0000F44A0000}"/>
    <cellStyle name="40% - Accent2 27 3 6" xfId="27261" xr:uid="{00000000-0005-0000-0000-0000F54A0000}"/>
    <cellStyle name="40% - Accent2 27 3 7" xfId="31974" xr:uid="{00000000-0005-0000-0000-0000F64A0000}"/>
    <cellStyle name="40% - Accent2 27 4" xfId="13467" xr:uid="{00000000-0005-0000-0000-0000F74A0000}"/>
    <cellStyle name="40% - Accent2 27 4 2" xfId="17224" xr:uid="{00000000-0005-0000-0000-0000F84A0000}"/>
    <cellStyle name="40% - Accent2 27 4 2 2" xfId="21685" xr:uid="{00000000-0005-0000-0000-0000F94A0000}"/>
    <cellStyle name="40% - Accent2 27 4 2 2 2" xfId="26117" xr:uid="{00000000-0005-0000-0000-0000FA4A0000}"/>
    <cellStyle name="40% - Accent2 27 4 2 2 3" xfId="30834" xr:uid="{00000000-0005-0000-0000-0000FB4A0000}"/>
    <cellStyle name="40% - Accent2 27 4 2 2 4" xfId="35547" xr:uid="{00000000-0005-0000-0000-0000FC4A0000}"/>
    <cellStyle name="40% - Accent2 27 4 2 3" xfId="19426" xr:uid="{00000000-0005-0000-0000-0000FD4A0000}"/>
    <cellStyle name="40% - Accent2 27 4 2 4" xfId="23901" xr:uid="{00000000-0005-0000-0000-0000FE4A0000}"/>
    <cellStyle name="40% - Accent2 27 4 2 5" xfId="28618" xr:uid="{00000000-0005-0000-0000-0000FF4A0000}"/>
    <cellStyle name="40% - Accent2 27 4 2 6" xfId="33331" xr:uid="{00000000-0005-0000-0000-0000004B0000}"/>
    <cellStyle name="40% - Accent2 27 4 3" xfId="16034" xr:uid="{00000000-0005-0000-0000-0000014B0000}"/>
    <cellStyle name="40% - Accent2 27 4 3 2" xfId="20539" xr:uid="{00000000-0005-0000-0000-0000024B0000}"/>
    <cellStyle name="40% - Accent2 27 4 3 3" xfId="24971" xr:uid="{00000000-0005-0000-0000-0000034B0000}"/>
    <cellStyle name="40% - Accent2 27 4 3 4" xfId="29688" xr:uid="{00000000-0005-0000-0000-0000044B0000}"/>
    <cellStyle name="40% - Accent2 27 4 3 5" xfId="34401" xr:uid="{00000000-0005-0000-0000-0000054B0000}"/>
    <cellStyle name="40% - Accent2 27 4 4" xfId="18280" xr:uid="{00000000-0005-0000-0000-0000064B0000}"/>
    <cellStyle name="40% - Accent2 27 4 5" xfId="22755" xr:uid="{00000000-0005-0000-0000-0000074B0000}"/>
    <cellStyle name="40% - Accent2 27 4 6" xfId="27472" xr:uid="{00000000-0005-0000-0000-0000084B0000}"/>
    <cellStyle name="40% - Accent2 27 4 7" xfId="32185" xr:uid="{00000000-0005-0000-0000-0000094B0000}"/>
    <cellStyle name="40% - Accent2 27 5" xfId="14074" xr:uid="{00000000-0005-0000-0000-00000A4B0000}"/>
    <cellStyle name="40% - Accent2 27 5 2" xfId="16316" xr:uid="{00000000-0005-0000-0000-00000B4B0000}"/>
    <cellStyle name="40% - Accent2 27 5 2 2" xfId="20778" xr:uid="{00000000-0005-0000-0000-00000C4B0000}"/>
    <cellStyle name="40% - Accent2 27 5 2 3" xfId="25210" xr:uid="{00000000-0005-0000-0000-00000D4B0000}"/>
    <cellStyle name="40% - Accent2 27 5 2 4" xfId="29927" xr:uid="{00000000-0005-0000-0000-00000E4B0000}"/>
    <cellStyle name="40% - Accent2 27 5 2 5" xfId="34640" xr:uid="{00000000-0005-0000-0000-00000F4B0000}"/>
    <cellStyle name="40% - Accent2 27 5 3" xfId="18519" xr:uid="{00000000-0005-0000-0000-0000104B0000}"/>
    <cellStyle name="40% - Accent2 27 5 4" xfId="22994" xr:uid="{00000000-0005-0000-0000-0000114B0000}"/>
    <cellStyle name="40% - Accent2 27 5 5" xfId="27711" xr:uid="{00000000-0005-0000-0000-0000124B0000}"/>
    <cellStyle name="40% - Accent2 27 5 6" xfId="32424" xr:uid="{00000000-0005-0000-0000-0000134B0000}"/>
    <cellStyle name="40% - Accent2 27 6" xfId="14680" xr:uid="{00000000-0005-0000-0000-0000144B0000}"/>
    <cellStyle name="40% - Accent2 27 6 2" xfId="19793" xr:uid="{00000000-0005-0000-0000-0000154B0000}"/>
    <cellStyle name="40% - Accent2 27 6 3" xfId="24225" xr:uid="{00000000-0005-0000-0000-0000164B0000}"/>
    <cellStyle name="40% - Accent2 27 6 4" xfId="28942" xr:uid="{00000000-0005-0000-0000-0000174B0000}"/>
    <cellStyle name="40% - Accent2 27 6 5" xfId="33655" xr:uid="{00000000-0005-0000-0000-0000184B0000}"/>
    <cellStyle name="40% - Accent2 27 7" xfId="15286" xr:uid="{00000000-0005-0000-0000-0000194B0000}"/>
    <cellStyle name="40% - Accent2 27 7 2" xfId="26388" xr:uid="{00000000-0005-0000-0000-00001A4B0000}"/>
    <cellStyle name="40% - Accent2 27 7 3" xfId="31101" xr:uid="{00000000-0005-0000-0000-00001B4B0000}"/>
    <cellStyle name="40% - Accent2 27 7 4" xfId="35814" xr:uid="{00000000-0005-0000-0000-00001C4B0000}"/>
    <cellStyle name="40% - Accent2 27 8" xfId="17534" xr:uid="{00000000-0005-0000-0000-00001D4B0000}"/>
    <cellStyle name="40% - Accent2 27 8 2" xfId="36081" xr:uid="{00000000-0005-0000-0000-00001E4B0000}"/>
    <cellStyle name="40% - Accent2 27 9" xfId="22009" xr:uid="{00000000-0005-0000-0000-00001F4B0000}"/>
    <cellStyle name="40% - Accent2 27 9 2" xfId="36376" xr:uid="{00000000-0005-0000-0000-0000204B0000}"/>
    <cellStyle name="40% - Accent2 28" xfId="12576" xr:uid="{00000000-0005-0000-0000-0000214B0000}"/>
    <cellStyle name="40% - Accent2 28 10" xfId="26740" xr:uid="{00000000-0005-0000-0000-0000224B0000}"/>
    <cellStyle name="40% - Accent2 28 11" xfId="31453" xr:uid="{00000000-0005-0000-0000-0000234B0000}"/>
    <cellStyle name="40% - Accent2 28 2" xfId="13199" xr:uid="{00000000-0005-0000-0000-0000244B0000}"/>
    <cellStyle name="40% - Accent2 28 2 2" xfId="13778" xr:uid="{00000000-0005-0000-0000-0000254B0000}"/>
    <cellStyle name="40% - Accent2 28 2 2 2" xfId="16787" xr:uid="{00000000-0005-0000-0000-0000264B0000}"/>
    <cellStyle name="40% - Accent2 28 2 2 2 2" xfId="21249" xr:uid="{00000000-0005-0000-0000-0000274B0000}"/>
    <cellStyle name="40% - Accent2 28 2 2 2 3" xfId="25681" xr:uid="{00000000-0005-0000-0000-0000284B0000}"/>
    <cellStyle name="40% - Accent2 28 2 2 2 4" xfId="30398" xr:uid="{00000000-0005-0000-0000-0000294B0000}"/>
    <cellStyle name="40% - Accent2 28 2 2 2 5" xfId="35111" xr:uid="{00000000-0005-0000-0000-00002A4B0000}"/>
    <cellStyle name="40% - Accent2 28 2 2 3" xfId="18990" xr:uid="{00000000-0005-0000-0000-00002B4B0000}"/>
    <cellStyle name="40% - Accent2 28 2 2 4" xfId="23465" xr:uid="{00000000-0005-0000-0000-00002C4B0000}"/>
    <cellStyle name="40% - Accent2 28 2 2 5" xfId="28182" xr:uid="{00000000-0005-0000-0000-00002D4B0000}"/>
    <cellStyle name="40% - Accent2 28 2 2 6" xfId="32895" xr:uid="{00000000-0005-0000-0000-00002E4B0000}"/>
    <cellStyle name="40% - Accent2 28 2 3" xfId="14384" xr:uid="{00000000-0005-0000-0000-00002F4B0000}"/>
    <cellStyle name="40% - Accent2 28 2 3 2" xfId="20103" xr:uid="{00000000-0005-0000-0000-0000304B0000}"/>
    <cellStyle name="40% - Accent2 28 2 3 3" xfId="24535" xr:uid="{00000000-0005-0000-0000-0000314B0000}"/>
    <cellStyle name="40% - Accent2 28 2 3 4" xfId="29252" xr:uid="{00000000-0005-0000-0000-0000324B0000}"/>
    <cellStyle name="40% - Accent2 28 2 3 5" xfId="33965" xr:uid="{00000000-0005-0000-0000-0000334B0000}"/>
    <cellStyle name="40% - Accent2 28 2 4" xfId="14990" xr:uid="{00000000-0005-0000-0000-0000344B0000}"/>
    <cellStyle name="40% - Accent2 28 2 5" xfId="15596" xr:uid="{00000000-0005-0000-0000-0000354B0000}"/>
    <cellStyle name="40% - Accent2 28 2 6" xfId="17844" xr:uid="{00000000-0005-0000-0000-0000364B0000}"/>
    <cellStyle name="40% - Accent2 28 2 7" xfId="22319" xr:uid="{00000000-0005-0000-0000-0000374B0000}"/>
    <cellStyle name="40% - Accent2 28 2 8" xfId="27036" xr:uid="{00000000-0005-0000-0000-0000384B0000}"/>
    <cellStyle name="40% - Accent2 28 2 9" xfId="31749" xr:uid="{00000000-0005-0000-0000-0000394B0000}"/>
    <cellStyle name="40% - Accent2 28 3" xfId="12858" xr:uid="{00000000-0005-0000-0000-00003A4B0000}"/>
    <cellStyle name="40% - Accent2 28 3 2" xfId="17026" xr:uid="{00000000-0005-0000-0000-00003B4B0000}"/>
    <cellStyle name="40% - Accent2 28 3 2 2" xfId="21488" xr:uid="{00000000-0005-0000-0000-00003C4B0000}"/>
    <cellStyle name="40% - Accent2 28 3 2 2 2" xfId="25920" xr:uid="{00000000-0005-0000-0000-00003D4B0000}"/>
    <cellStyle name="40% - Accent2 28 3 2 2 3" xfId="30637" xr:uid="{00000000-0005-0000-0000-00003E4B0000}"/>
    <cellStyle name="40% - Accent2 28 3 2 2 4" xfId="35350" xr:uid="{00000000-0005-0000-0000-00003F4B0000}"/>
    <cellStyle name="40% - Accent2 28 3 2 3" xfId="19229" xr:uid="{00000000-0005-0000-0000-0000404B0000}"/>
    <cellStyle name="40% - Accent2 28 3 2 4" xfId="23704" xr:uid="{00000000-0005-0000-0000-0000414B0000}"/>
    <cellStyle name="40% - Accent2 28 3 2 5" xfId="28421" xr:uid="{00000000-0005-0000-0000-0000424B0000}"/>
    <cellStyle name="40% - Accent2 28 3 2 6" xfId="33134" xr:uid="{00000000-0005-0000-0000-0000434B0000}"/>
    <cellStyle name="40% - Accent2 28 3 3" xfId="15836" xr:uid="{00000000-0005-0000-0000-0000444B0000}"/>
    <cellStyle name="40% - Accent2 28 3 3 2" xfId="20342" xr:uid="{00000000-0005-0000-0000-0000454B0000}"/>
    <cellStyle name="40% - Accent2 28 3 3 3" xfId="24774" xr:uid="{00000000-0005-0000-0000-0000464B0000}"/>
    <cellStyle name="40% - Accent2 28 3 3 4" xfId="29491" xr:uid="{00000000-0005-0000-0000-0000474B0000}"/>
    <cellStyle name="40% - Accent2 28 3 3 5" xfId="34204" xr:uid="{00000000-0005-0000-0000-0000484B0000}"/>
    <cellStyle name="40% - Accent2 28 3 4" xfId="18083" xr:uid="{00000000-0005-0000-0000-0000494B0000}"/>
    <cellStyle name="40% - Accent2 28 3 5" xfId="22558" xr:uid="{00000000-0005-0000-0000-00004A4B0000}"/>
    <cellStyle name="40% - Accent2 28 3 6" xfId="27275" xr:uid="{00000000-0005-0000-0000-00004B4B0000}"/>
    <cellStyle name="40% - Accent2 28 3 7" xfId="31988" xr:uid="{00000000-0005-0000-0000-00004C4B0000}"/>
    <cellStyle name="40% - Accent2 28 4" xfId="13481" xr:uid="{00000000-0005-0000-0000-00004D4B0000}"/>
    <cellStyle name="40% - Accent2 28 4 2" xfId="17238" xr:uid="{00000000-0005-0000-0000-00004E4B0000}"/>
    <cellStyle name="40% - Accent2 28 4 2 2" xfId="21699" xr:uid="{00000000-0005-0000-0000-00004F4B0000}"/>
    <cellStyle name="40% - Accent2 28 4 2 2 2" xfId="26131" xr:uid="{00000000-0005-0000-0000-0000504B0000}"/>
    <cellStyle name="40% - Accent2 28 4 2 2 3" xfId="30848" xr:uid="{00000000-0005-0000-0000-0000514B0000}"/>
    <cellStyle name="40% - Accent2 28 4 2 2 4" xfId="35561" xr:uid="{00000000-0005-0000-0000-0000524B0000}"/>
    <cellStyle name="40% - Accent2 28 4 2 3" xfId="19440" xr:uid="{00000000-0005-0000-0000-0000534B0000}"/>
    <cellStyle name="40% - Accent2 28 4 2 4" xfId="23915" xr:uid="{00000000-0005-0000-0000-0000544B0000}"/>
    <cellStyle name="40% - Accent2 28 4 2 5" xfId="28632" xr:uid="{00000000-0005-0000-0000-0000554B0000}"/>
    <cellStyle name="40% - Accent2 28 4 2 6" xfId="33345" xr:uid="{00000000-0005-0000-0000-0000564B0000}"/>
    <cellStyle name="40% - Accent2 28 4 3" xfId="16048" xr:uid="{00000000-0005-0000-0000-0000574B0000}"/>
    <cellStyle name="40% - Accent2 28 4 3 2" xfId="20553" xr:uid="{00000000-0005-0000-0000-0000584B0000}"/>
    <cellStyle name="40% - Accent2 28 4 3 3" xfId="24985" xr:uid="{00000000-0005-0000-0000-0000594B0000}"/>
    <cellStyle name="40% - Accent2 28 4 3 4" xfId="29702" xr:uid="{00000000-0005-0000-0000-00005A4B0000}"/>
    <cellStyle name="40% - Accent2 28 4 3 5" xfId="34415" xr:uid="{00000000-0005-0000-0000-00005B4B0000}"/>
    <cellStyle name="40% - Accent2 28 4 4" xfId="18294" xr:uid="{00000000-0005-0000-0000-00005C4B0000}"/>
    <cellStyle name="40% - Accent2 28 4 5" xfId="22769" xr:uid="{00000000-0005-0000-0000-00005D4B0000}"/>
    <cellStyle name="40% - Accent2 28 4 6" xfId="27486" xr:uid="{00000000-0005-0000-0000-00005E4B0000}"/>
    <cellStyle name="40% - Accent2 28 4 7" xfId="32199" xr:uid="{00000000-0005-0000-0000-00005F4B0000}"/>
    <cellStyle name="40% - Accent2 28 5" xfId="14088" xr:uid="{00000000-0005-0000-0000-0000604B0000}"/>
    <cellStyle name="40% - Accent2 28 5 2" xfId="16330" xr:uid="{00000000-0005-0000-0000-0000614B0000}"/>
    <cellStyle name="40% - Accent2 28 5 2 2" xfId="20792" xr:uid="{00000000-0005-0000-0000-0000624B0000}"/>
    <cellStyle name="40% - Accent2 28 5 2 3" xfId="25224" xr:uid="{00000000-0005-0000-0000-0000634B0000}"/>
    <cellStyle name="40% - Accent2 28 5 2 4" xfId="29941" xr:uid="{00000000-0005-0000-0000-0000644B0000}"/>
    <cellStyle name="40% - Accent2 28 5 2 5" xfId="34654" xr:uid="{00000000-0005-0000-0000-0000654B0000}"/>
    <cellStyle name="40% - Accent2 28 5 3" xfId="18533" xr:uid="{00000000-0005-0000-0000-0000664B0000}"/>
    <cellStyle name="40% - Accent2 28 5 4" xfId="23008" xr:uid="{00000000-0005-0000-0000-0000674B0000}"/>
    <cellStyle name="40% - Accent2 28 5 5" xfId="27725" xr:uid="{00000000-0005-0000-0000-0000684B0000}"/>
    <cellStyle name="40% - Accent2 28 5 6" xfId="32438" xr:uid="{00000000-0005-0000-0000-0000694B0000}"/>
    <cellStyle name="40% - Accent2 28 6" xfId="14694" xr:uid="{00000000-0005-0000-0000-00006A4B0000}"/>
    <cellStyle name="40% - Accent2 28 6 2" xfId="19807" xr:uid="{00000000-0005-0000-0000-00006B4B0000}"/>
    <cellStyle name="40% - Accent2 28 6 3" xfId="24239" xr:uid="{00000000-0005-0000-0000-00006C4B0000}"/>
    <cellStyle name="40% - Accent2 28 6 4" xfId="28956" xr:uid="{00000000-0005-0000-0000-00006D4B0000}"/>
    <cellStyle name="40% - Accent2 28 6 5" xfId="33669" xr:uid="{00000000-0005-0000-0000-00006E4B0000}"/>
    <cellStyle name="40% - Accent2 28 7" xfId="15300" xr:uid="{00000000-0005-0000-0000-00006F4B0000}"/>
    <cellStyle name="40% - Accent2 28 7 2" xfId="26402" xr:uid="{00000000-0005-0000-0000-0000704B0000}"/>
    <cellStyle name="40% - Accent2 28 7 3" xfId="31115" xr:uid="{00000000-0005-0000-0000-0000714B0000}"/>
    <cellStyle name="40% - Accent2 28 7 4" xfId="35828" xr:uid="{00000000-0005-0000-0000-0000724B0000}"/>
    <cellStyle name="40% - Accent2 28 8" xfId="17548" xr:uid="{00000000-0005-0000-0000-0000734B0000}"/>
    <cellStyle name="40% - Accent2 28 8 2" xfId="36095" xr:uid="{00000000-0005-0000-0000-0000744B0000}"/>
    <cellStyle name="40% - Accent2 28 9" xfId="22023" xr:uid="{00000000-0005-0000-0000-0000754B0000}"/>
    <cellStyle name="40% - Accent2 28 9 2" xfId="36390" xr:uid="{00000000-0005-0000-0000-0000764B0000}"/>
    <cellStyle name="40% - Accent2 29" xfId="12889" xr:uid="{00000000-0005-0000-0000-0000774B0000}"/>
    <cellStyle name="40% - Accent2 29 2" xfId="16062" xr:uid="{00000000-0005-0000-0000-0000784B0000}"/>
    <cellStyle name="40% - Accent2 29 2 2" xfId="17252" xr:uid="{00000000-0005-0000-0000-0000794B0000}"/>
    <cellStyle name="40% - Accent2 29 2 2 2" xfId="21713" xr:uid="{00000000-0005-0000-0000-00007A4B0000}"/>
    <cellStyle name="40% - Accent2 29 2 2 2 2" xfId="26145" xr:uid="{00000000-0005-0000-0000-00007B4B0000}"/>
    <cellStyle name="40% - Accent2 29 2 2 2 3" xfId="30862" xr:uid="{00000000-0005-0000-0000-00007C4B0000}"/>
    <cellStyle name="40% - Accent2 29 2 2 2 4" xfId="35575" xr:uid="{00000000-0005-0000-0000-00007D4B0000}"/>
    <cellStyle name="40% - Accent2 29 2 2 3" xfId="19454" xr:uid="{00000000-0005-0000-0000-00007E4B0000}"/>
    <cellStyle name="40% - Accent2 29 2 2 4" xfId="23929" xr:uid="{00000000-0005-0000-0000-00007F4B0000}"/>
    <cellStyle name="40% - Accent2 29 2 2 5" xfId="28646" xr:uid="{00000000-0005-0000-0000-0000804B0000}"/>
    <cellStyle name="40% - Accent2 29 2 2 6" xfId="33359" xr:uid="{00000000-0005-0000-0000-0000814B0000}"/>
    <cellStyle name="40% - Accent2 29 2 3" xfId="20567" xr:uid="{00000000-0005-0000-0000-0000824B0000}"/>
    <cellStyle name="40% - Accent2 29 2 3 2" xfId="24999" xr:uid="{00000000-0005-0000-0000-0000834B0000}"/>
    <cellStyle name="40% - Accent2 29 2 3 3" xfId="29716" xr:uid="{00000000-0005-0000-0000-0000844B0000}"/>
    <cellStyle name="40% - Accent2 29 2 3 4" xfId="34429" xr:uid="{00000000-0005-0000-0000-0000854B0000}"/>
    <cellStyle name="40% - Accent2 29 2 4" xfId="18308" xr:uid="{00000000-0005-0000-0000-0000864B0000}"/>
    <cellStyle name="40% - Accent2 29 2 5" xfId="22783" xr:uid="{00000000-0005-0000-0000-0000874B0000}"/>
    <cellStyle name="40% - Accent2 29 2 6" xfId="27500" xr:uid="{00000000-0005-0000-0000-0000884B0000}"/>
    <cellStyle name="40% - Accent2 29 2 7" xfId="32213" xr:uid="{00000000-0005-0000-0000-0000894B0000}"/>
    <cellStyle name="40% - Accent2 29 3" xfId="16344" xr:uid="{00000000-0005-0000-0000-00008A4B0000}"/>
    <cellStyle name="40% - Accent2 29 3 2" xfId="20806" xr:uid="{00000000-0005-0000-0000-00008B4B0000}"/>
    <cellStyle name="40% - Accent2 29 3 2 2" xfId="25238" xr:uid="{00000000-0005-0000-0000-00008C4B0000}"/>
    <cellStyle name="40% - Accent2 29 3 2 3" xfId="29955" xr:uid="{00000000-0005-0000-0000-00008D4B0000}"/>
    <cellStyle name="40% - Accent2 29 3 2 4" xfId="34668" xr:uid="{00000000-0005-0000-0000-00008E4B0000}"/>
    <cellStyle name="40% - Accent2 29 3 3" xfId="18547" xr:uid="{00000000-0005-0000-0000-00008F4B0000}"/>
    <cellStyle name="40% - Accent2 29 3 4" xfId="23022" xr:uid="{00000000-0005-0000-0000-0000904B0000}"/>
    <cellStyle name="40% - Accent2 29 3 5" xfId="27739" xr:uid="{00000000-0005-0000-0000-0000914B0000}"/>
    <cellStyle name="40% - Accent2 29 3 6" xfId="32452" xr:uid="{00000000-0005-0000-0000-0000924B0000}"/>
    <cellStyle name="40% - Accent2 29 4" xfId="26416" xr:uid="{00000000-0005-0000-0000-0000934B0000}"/>
    <cellStyle name="40% - Accent2 29 4 2" xfId="31129" xr:uid="{00000000-0005-0000-0000-0000944B0000}"/>
    <cellStyle name="40% - Accent2 29 4 3" xfId="35842" xr:uid="{00000000-0005-0000-0000-0000954B0000}"/>
    <cellStyle name="40% - Accent2 29 5" xfId="36109" xr:uid="{00000000-0005-0000-0000-0000964B0000}"/>
    <cellStyle name="40% - Accent2 29 6" xfId="36404" xr:uid="{00000000-0005-0000-0000-0000974B0000}"/>
    <cellStyle name="40% - Accent2 3" xfId="96" xr:uid="{00000000-0005-0000-0000-0000984B0000}"/>
    <cellStyle name="40% - Accent2 3 10" xfId="927" xr:uid="{00000000-0005-0000-0000-0000994B0000}"/>
    <cellStyle name="40% - Accent2 3 10 2" xfId="36207" xr:uid="{00000000-0005-0000-0000-00009A4B0000}"/>
    <cellStyle name="40% - Accent2 3 11" xfId="999" xr:uid="{00000000-0005-0000-0000-00009B4B0000}"/>
    <cellStyle name="40% - Accent2 3 12" xfId="1071" xr:uid="{00000000-0005-0000-0000-00009C4B0000}"/>
    <cellStyle name="40% - Accent2 3 13" xfId="1143" xr:uid="{00000000-0005-0000-0000-00009D4B0000}"/>
    <cellStyle name="40% - Accent2 3 14" xfId="1215" xr:uid="{00000000-0005-0000-0000-00009E4B0000}"/>
    <cellStyle name="40% - Accent2 3 15" xfId="1287" xr:uid="{00000000-0005-0000-0000-00009F4B0000}"/>
    <cellStyle name="40% - Accent2 3 16" xfId="1359" xr:uid="{00000000-0005-0000-0000-0000A04B0000}"/>
    <cellStyle name="40% - Accent2 3 17" xfId="1434" xr:uid="{00000000-0005-0000-0000-0000A14B0000}"/>
    <cellStyle name="40% - Accent2 3 18" xfId="1508" xr:uid="{00000000-0005-0000-0000-0000A24B0000}"/>
    <cellStyle name="40% - Accent2 3 19" xfId="1583" xr:uid="{00000000-0005-0000-0000-0000A34B0000}"/>
    <cellStyle name="40% - Accent2 3 2" xfId="124" xr:uid="{00000000-0005-0000-0000-0000A44B0000}"/>
    <cellStyle name="40% - Accent2 3 2 2" xfId="8873" xr:uid="{00000000-0005-0000-0000-0000A54B0000}"/>
    <cellStyle name="40% - Accent2 3 20" xfId="1657" xr:uid="{00000000-0005-0000-0000-0000A64B0000}"/>
    <cellStyle name="40% - Accent2 3 21" xfId="1731" xr:uid="{00000000-0005-0000-0000-0000A74B0000}"/>
    <cellStyle name="40% - Accent2 3 22" xfId="1805" xr:uid="{00000000-0005-0000-0000-0000A84B0000}"/>
    <cellStyle name="40% - Accent2 3 23" xfId="1880" xr:uid="{00000000-0005-0000-0000-0000A94B0000}"/>
    <cellStyle name="40% - Accent2 3 24" xfId="1954" xr:uid="{00000000-0005-0000-0000-0000AA4B0000}"/>
    <cellStyle name="40% - Accent2 3 25" xfId="2028" xr:uid="{00000000-0005-0000-0000-0000AB4B0000}"/>
    <cellStyle name="40% - Accent2 3 26" xfId="2102" xr:uid="{00000000-0005-0000-0000-0000AC4B0000}"/>
    <cellStyle name="40% - Accent2 3 27" xfId="2176" xr:uid="{00000000-0005-0000-0000-0000AD4B0000}"/>
    <cellStyle name="40% - Accent2 3 28" xfId="2250" xr:uid="{00000000-0005-0000-0000-0000AE4B0000}"/>
    <cellStyle name="40% - Accent2 3 29" xfId="2324" xr:uid="{00000000-0005-0000-0000-0000AF4B0000}"/>
    <cellStyle name="40% - Accent2 3 3" xfId="152" xr:uid="{00000000-0005-0000-0000-0000B04B0000}"/>
    <cellStyle name="40% - Accent2 3 3 2" xfId="10168" xr:uid="{00000000-0005-0000-0000-0000B14B0000}"/>
    <cellStyle name="40% - Accent2 3 30" xfId="2398" xr:uid="{00000000-0005-0000-0000-0000B24B0000}"/>
    <cellStyle name="40% - Accent2 3 31" xfId="2472" xr:uid="{00000000-0005-0000-0000-0000B34B0000}"/>
    <cellStyle name="40% - Accent2 3 32" xfId="2546" xr:uid="{00000000-0005-0000-0000-0000B44B0000}"/>
    <cellStyle name="40% - Accent2 3 33" xfId="2634" xr:uid="{00000000-0005-0000-0000-0000B54B0000}"/>
    <cellStyle name="40% - Accent2 3 34" xfId="2722" xr:uid="{00000000-0005-0000-0000-0000B64B0000}"/>
    <cellStyle name="40% - Accent2 3 35" xfId="2810" xr:uid="{00000000-0005-0000-0000-0000B74B0000}"/>
    <cellStyle name="40% - Accent2 3 36" xfId="2898" xr:uid="{00000000-0005-0000-0000-0000B84B0000}"/>
    <cellStyle name="40% - Accent2 3 37" xfId="2986" xr:uid="{00000000-0005-0000-0000-0000B94B0000}"/>
    <cellStyle name="40% - Accent2 3 38" xfId="3074" xr:uid="{00000000-0005-0000-0000-0000BA4B0000}"/>
    <cellStyle name="40% - Accent2 3 39" xfId="3162" xr:uid="{00000000-0005-0000-0000-0000BB4B0000}"/>
    <cellStyle name="40% - Accent2 3 4" xfId="194" xr:uid="{00000000-0005-0000-0000-0000BC4B0000}"/>
    <cellStyle name="40% - Accent2 3 4 10" xfId="12393" xr:uid="{00000000-0005-0000-0000-0000BD4B0000}"/>
    <cellStyle name="40% - Accent2 3 4 11" xfId="12675" xr:uid="{00000000-0005-0000-0000-0000BE4B0000}"/>
    <cellStyle name="40% - Accent2 3 4 12" xfId="13298" xr:uid="{00000000-0005-0000-0000-0000BF4B0000}"/>
    <cellStyle name="40% - Accent2 3 4 13" xfId="13905" xr:uid="{00000000-0005-0000-0000-0000C04B0000}"/>
    <cellStyle name="40% - Accent2 3 4 14" xfId="14511" xr:uid="{00000000-0005-0000-0000-0000C14B0000}"/>
    <cellStyle name="40% - Accent2 3 4 15" xfId="15117" xr:uid="{00000000-0005-0000-0000-0000C24B0000}"/>
    <cellStyle name="40% - Accent2 3 4 16" xfId="17365" xr:uid="{00000000-0005-0000-0000-0000C34B0000}"/>
    <cellStyle name="40% - Accent2 3 4 17" xfId="21840" xr:uid="{00000000-0005-0000-0000-0000C44B0000}"/>
    <cellStyle name="40% - Accent2 3 4 18" xfId="26557" xr:uid="{00000000-0005-0000-0000-0000C54B0000}"/>
    <cellStyle name="40% - Accent2 3 4 19" xfId="31270" xr:uid="{00000000-0005-0000-0000-0000C64B0000}"/>
    <cellStyle name="40% - Accent2 3 4 2" xfId="10060" xr:uid="{00000000-0005-0000-0000-0000C74B0000}"/>
    <cellStyle name="40% - Accent2 3 4 2 10" xfId="31566" xr:uid="{00000000-0005-0000-0000-0000C84B0000}"/>
    <cellStyle name="40% - Accent2 3 4 2 2" xfId="13013" xr:uid="{00000000-0005-0000-0000-0000C94B0000}"/>
    <cellStyle name="40% - Accent2 3 4 2 2 2" xfId="16604" xr:uid="{00000000-0005-0000-0000-0000CA4B0000}"/>
    <cellStyle name="40% - Accent2 3 4 2 2 2 2" xfId="21066" xr:uid="{00000000-0005-0000-0000-0000CB4B0000}"/>
    <cellStyle name="40% - Accent2 3 4 2 2 2 3" xfId="25498" xr:uid="{00000000-0005-0000-0000-0000CC4B0000}"/>
    <cellStyle name="40% - Accent2 3 4 2 2 2 4" xfId="30215" xr:uid="{00000000-0005-0000-0000-0000CD4B0000}"/>
    <cellStyle name="40% - Accent2 3 4 2 2 2 5" xfId="34928" xr:uid="{00000000-0005-0000-0000-0000CE4B0000}"/>
    <cellStyle name="40% - Accent2 3 4 2 2 3" xfId="18807" xr:uid="{00000000-0005-0000-0000-0000CF4B0000}"/>
    <cellStyle name="40% - Accent2 3 4 2 2 4" xfId="23282" xr:uid="{00000000-0005-0000-0000-0000D04B0000}"/>
    <cellStyle name="40% - Accent2 3 4 2 2 5" xfId="27999" xr:uid="{00000000-0005-0000-0000-0000D14B0000}"/>
    <cellStyle name="40% - Accent2 3 4 2 2 6" xfId="32712" xr:uid="{00000000-0005-0000-0000-0000D24B0000}"/>
    <cellStyle name="40% - Accent2 3 4 2 3" xfId="13595" xr:uid="{00000000-0005-0000-0000-0000D34B0000}"/>
    <cellStyle name="40% - Accent2 3 4 2 3 2" xfId="19920" xr:uid="{00000000-0005-0000-0000-0000D44B0000}"/>
    <cellStyle name="40% - Accent2 3 4 2 3 3" xfId="24352" xr:uid="{00000000-0005-0000-0000-0000D54B0000}"/>
    <cellStyle name="40% - Accent2 3 4 2 3 4" xfId="29069" xr:uid="{00000000-0005-0000-0000-0000D64B0000}"/>
    <cellStyle name="40% - Accent2 3 4 2 3 5" xfId="33782" xr:uid="{00000000-0005-0000-0000-0000D74B0000}"/>
    <cellStyle name="40% - Accent2 3 4 2 4" xfId="14201" xr:uid="{00000000-0005-0000-0000-0000D84B0000}"/>
    <cellStyle name="40% - Accent2 3 4 2 5" xfId="14807" xr:uid="{00000000-0005-0000-0000-0000D94B0000}"/>
    <cellStyle name="40% - Accent2 3 4 2 6" xfId="15413" xr:uid="{00000000-0005-0000-0000-0000DA4B0000}"/>
    <cellStyle name="40% - Accent2 3 4 2 7" xfId="17661" xr:uid="{00000000-0005-0000-0000-0000DB4B0000}"/>
    <cellStyle name="40% - Accent2 3 4 2 8" xfId="22136" xr:uid="{00000000-0005-0000-0000-0000DC4B0000}"/>
    <cellStyle name="40% - Accent2 3 4 2 9" xfId="26853" xr:uid="{00000000-0005-0000-0000-0000DD4B0000}"/>
    <cellStyle name="40% - Accent2 3 4 3" xfId="10564" xr:uid="{00000000-0005-0000-0000-0000DE4B0000}"/>
    <cellStyle name="40% - Accent2 3 4 3 2" xfId="16386" xr:uid="{00000000-0005-0000-0000-0000DF4B0000}"/>
    <cellStyle name="40% - Accent2 3 4 3 2 2" xfId="20848" xr:uid="{00000000-0005-0000-0000-0000E04B0000}"/>
    <cellStyle name="40% - Accent2 3 4 3 2 3" xfId="25280" xr:uid="{00000000-0005-0000-0000-0000E14B0000}"/>
    <cellStyle name="40% - Accent2 3 4 3 2 4" xfId="29997" xr:uid="{00000000-0005-0000-0000-0000E24B0000}"/>
    <cellStyle name="40% - Accent2 3 4 3 2 5" xfId="34710" xr:uid="{00000000-0005-0000-0000-0000E34B0000}"/>
    <cellStyle name="40% - Accent2 3 4 3 3" xfId="18589" xr:uid="{00000000-0005-0000-0000-0000E44B0000}"/>
    <cellStyle name="40% - Accent2 3 4 3 4" xfId="23064" xr:uid="{00000000-0005-0000-0000-0000E54B0000}"/>
    <cellStyle name="40% - Accent2 3 4 3 5" xfId="27781" xr:uid="{00000000-0005-0000-0000-0000E64B0000}"/>
    <cellStyle name="40% - Accent2 3 4 3 6" xfId="32494" xr:uid="{00000000-0005-0000-0000-0000E74B0000}"/>
    <cellStyle name="40% - Accent2 3 4 4" xfId="10822" xr:uid="{00000000-0005-0000-0000-0000E84B0000}"/>
    <cellStyle name="40% - Accent2 3 4 4 2" xfId="19624" xr:uid="{00000000-0005-0000-0000-0000E94B0000}"/>
    <cellStyle name="40% - Accent2 3 4 4 3" xfId="24056" xr:uid="{00000000-0005-0000-0000-0000EA4B0000}"/>
    <cellStyle name="40% - Accent2 3 4 4 4" xfId="28773" xr:uid="{00000000-0005-0000-0000-0000EB4B0000}"/>
    <cellStyle name="40% - Accent2 3 4 4 5" xfId="33486" xr:uid="{00000000-0005-0000-0000-0000EC4B0000}"/>
    <cellStyle name="40% - Accent2 3 4 5" xfId="11076" xr:uid="{00000000-0005-0000-0000-0000ED4B0000}"/>
    <cellStyle name="40% - Accent2 3 4 6" xfId="11330" xr:uid="{00000000-0005-0000-0000-0000EE4B0000}"/>
    <cellStyle name="40% - Accent2 3 4 7" xfId="11590" xr:uid="{00000000-0005-0000-0000-0000EF4B0000}"/>
    <cellStyle name="40% - Accent2 3 4 8" xfId="11851" xr:uid="{00000000-0005-0000-0000-0000F04B0000}"/>
    <cellStyle name="40% - Accent2 3 4 9" xfId="12122" xr:uid="{00000000-0005-0000-0000-0000F14B0000}"/>
    <cellStyle name="40% - Accent2 3 40" xfId="3250" xr:uid="{00000000-0005-0000-0000-0000F24B0000}"/>
    <cellStyle name="40% - Accent2 3 41" xfId="3338" xr:uid="{00000000-0005-0000-0000-0000F34B0000}"/>
    <cellStyle name="40% - Accent2 3 42" xfId="3426" xr:uid="{00000000-0005-0000-0000-0000F44B0000}"/>
    <cellStyle name="40% - Accent2 3 43" xfId="3514" xr:uid="{00000000-0005-0000-0000-0000F54B0000}"/>
    <cellStyle name="40% - Accent2 3 44" xfId="3617" xr:uid="{00000000-0005-0000-0000-0000F64B0000}"/>
    <cellStyle name="40% - Accent2 3 45" xfId="3736" xr:uid="{00000000-0005-0000-0000-0000F74B0000}"/>
    <cellStyle name="40% - Accent2 3 46" xfId="3852" xr:uid="{00000000-0005-0000-0000-0000F84B0000}"/>
    <cellStyle name="40% - Accent2 3 47" xfId="3968" xr:uid="{00000000-0005-0000-0000-0000F94B0000}"/>
    <cellStyle name="40% - Accent2 3 48" xfId="4084" xr:uid="{00000000-0005-0000-0000-0000FA4B0000}"/>
    <cellStyle name="40% - Accent2 3 49" xfId="4200" xr:uid="{00000000-0005-0000-0000-0000FB4B0000}"/>
    <cellStyle name="40% - Accent2 3 5" xfId="567" xr:uid="{00000000-0005-0000-0000-0000FC4B0000}"/>
    <cellStyle name="40% - Accent2 3 5 2" xfId="16843" xr:uid="{00000000-0005-0000-0000-0000FD4B0000}"/>
    <cellStyle name="40% - Accent2 3 5 2 2" xfId="21305" xr:uid="{00000000-0005-0000-0000-0000FE4B0000}"/>
    <cellStyle name="40% - Accent2 3 5 2 2 2" xfId="25737" xr:uid="{00000000-0005-0000-0000-0000FF4B0000}"/>
    <cellStyle name="40% - Accent2 3 5 2 2 3" xfId="30454" xr:uid="{00000000-0005-0000-0000-0000004C0000}"/>
    <cellStyle name="40% - Accent2 3 5 2 2 4" xfId="35167" xr:uid="{00000000-0005-0000-0000-0000014C0000}"/>
    <cellStyle name="40% - Accent2 3 5 2 3" xfId="19046" xr:uid="{00000000-0005-0000-0000-0000024C0000}"/>
    <cellStyle name="40% - Accent2 3 5 2 4" xfId="23521" xr:uid="{00000000-0005-0000-0000-0000034C0000}"/>
    <cellStyle name="40% - Accent2 3 5 2 5" xfId="28238" xr:uid="{00000000-0005-0000-0000-0000044C0000}"/>
    <cellStyle name="40% - Accent2 3 5 2 6" xfId="32951" xr:uid="{00000000-0005-0000-0000-0000054C0000}"/>
    <cellStyle name="40% - Accent2 3 5 3" xfId="15652" xr:uid="{00000000-0005-0000-0000-0000064C0000}"/>
    <cellStyle name="40% - Accent2 3 5 3 2" xfId="20159" xr:uid="{00000000-0005-0000-0000-0000074C0000}"/>
    <cellStyle name="40% - Accent2 3 5 3 3" xfId="24591" xr:uid="{00000000-0005-0000-0000-0000084C0000}"/>
    <cellStyle name="40% - Accent2 3 5 3 4" xfId="29308" xr:uid="{00000000-0005-0000-0000-0000094C0000}"/>
    <cellStyle name="40% - Accent2 3 5 3 5" xfId="34021" xr:uid="{00000000-0005-0000-0000-00000A4C0000}"/>
    <cellStyle name="40% - Accent2 3 5 4" xfId="17900" xr:uid="{00000000-0005-0000-0000-00000B4C0000}"/>
    <cellStyle name="40% - Accent2 3 5 5" xfId="22375" xr:uid="{00000000-0005-0000-0000-00000C4C0000}"/>
    <cellStyle name="40% - Accent2 3 5 6" xfId="27092" xr:uid="{00000000-0005-0000-0000-00000D4C0000}"/>
    <cellStyle name="40% - Accent2 3 5 7" xfId="31805" xr:uid="{00000000-0005-0000-0000-00000E4C0000}"/>
    <cellStyle name="40% - Accent2 3 50" xfId="4316" xr:uid="{00000000-0005-0000-0000-00000F4C0000}"/>
    <cellStyle name="40% - Accent2 3 51" xfId="4432" xr:uid="{00000000-0005-0000-0000-0000104C0000}"/>
    <cellStyle name="40% - Accent2 3 52" xfId="4548" xr:uid="{00000000-0005-0000-0000-0000114C0000}"/>
    <cellStyle name="40% - Accent2 3 53" xfId="4678" xr:uid="{00000000-0005-0000-0000-0000124C0000}"/>
    <cellStyle name="40% - Accent2 3 54" xfId="4808" xr:uid="{00000000-0005-0000-0000-0000134C0000}"/>
    <cellStyle name="40% - Accent2 3 55" xfId="4938" xr:uid="{00000000-0005-0000-0000-0000144C0000}"/>
    <cellStyle name="40% - Accent2 3 56" xfId="5068" xr:uid="{00000000-0005-0000-0000-0000154C0000}"/>
    <cellStyle name="40% - Accent2 3 57" xfId="5198" xr:uid="{00000000-0005-0000-0000-0000164C0000}"/>
    <cellStyle name="40% - Accent2 3 58" xfId="5328" xr:uid="{00000000-0005-0000-0000-0000174C0000}"/>
    <cellStyle name="40% - Accent2 3 59" xfId="5458" xr:uid="{00000000-0005-0000-0000-0000184C0000}"/>
    <cellStyle name="40% - Accent2 3 6" xfId="639" xr:uid="{00000000-0005-0000-0000-0000194C0000}"/>
    <cellStyle name="40% - Accent2 3 6 2" xfId="17054" xr:uid="{00000000-0005-0000-0000-00001A4C0000}"/>
    <cellStyle name="40% - Accent2 3 6 2 2" xfId="21516" xr:uid="{00000000-0005-0000-0000-00001B4C0000}"/>
    <cellStyle name="40% - Accent2 3 6 2 2 2" xfId="25948" xr:uid="{00000000-0005-0000-0000-00001C4C0000}"/>
    <cellStyle name="40% - Accent2 3 6 2 2 3" xfId="30665" xr:uid="{00000000-0005-0000-0000-00001D4C0000}"/>
    <cellStyle name="40% - Accent2 3 6 2 2 4" xfId="35378" xr:uid="{00000000-0005-0000-0000-00001E4C0000}"/>
    <cellStyle name="40% - Accent2 3 6 2 3" xfId="19257" xr:uid="{00000000-0005-0000-0000-00001F4C0000}"/>
    <cellStyle name="40% - Accent2 3 6 2 4" xfId="23732" xr:uid="{00000000-0005-0000-0000-0000204C0000}"/>
    <cellStyle name="40% - Accent2 3 6 2 5" xfId="28449" xr:uid="{00000000-0005-0000-0000-0000214C0000}"/>
    <cellStyle name="40% - Accent2 3 6 2 6" xfId="33162" xr:uid="{00000000-0005-0000-0000-0000224C0000}"/>
    <cellStyle name="40% - Accent2 3 6 3" xfId="15864" xr:uid="{00000000-0005-0000-0000-0000234C0000}"/>
    <cellStyle name="40% - Accent2 3 6 3 2" xfId="20370" xr:uid="{00000000-0005-0000-0000-0000244C0000}"/>
    <cellStyle name="40% - Accent2 3 6 3 3" xfId="24802" xr:uid="{00000000-0005-0000-0000-0000254C0000}"/>
    <cellStyle name="40% - Accent2 3 6 3 4" xfId="29519" xr:uid="{00000000-0005-0000-0000-0000264C0000}"/>
    <cellStyle name="40% - Accent2 3 6 3 5" xfId="34232" xr:uid="{00000000-0005-0000-0000-0000274C0000}"/>
    <cellStyle name="40% - Accent2 3 6 4" xfId="18111" xr:uid="{00000000-0005-0000-0000-0000284C0000}"/>
    <cellStyle name="40% - Accent2 3 6 5" xfId="22586" xr:uid="{00000000-0005-0000-0000-0000294C0000}"/>
    <cellStyle name="40% - Accent2 3 6 6" xfId="27303" xr:uid="{00000000-0005-0000-0000-00002A4C0000}"/>
    <cellStyle name="40% - Accent2 3 6 7" xfId="32016" xr:uid="{00000000-0005-0000-0000-00002B4C0000}"/>
    <cellStyle name="40% - Accent2 3 60" xfId="5588" xr:uid="{00000000-0005-0000-0000-00002C4C0000}"/>
    <cellStyle name="40% - Accent2 3 61" xfId="5718" xr:uid="{00000000-0005-0000-0000-00002D4C0000}"/>
    <cellStyle name="40% - Accent2 3 62" xfId="5848" xr:uid="{00000000-0005-0000-0000-00002E4C0000}"/>
    <cellStyle name="40% - Accent2 3 63" xfId="5978" xr:uid="{00000000-0005-0000-0000-00002F4C0000}"/>
    <cellStyle name="40% - Accent2 3 64" xfId="6108" xr:uid="{00000000-0005-0000-0000-0000304C0000}"/>
    <cellStyle name="40% - Accent2 3 65" xfId="6238" xr:uid="{00000000-0005-0000-0000-0000314C0000}"/>
    <cellStyle name="40% - Accent2 3 66" xfId="6368" xr:uid="{00000000-0005-0000-0000-0000324C0000}"/>
    <cellStyle name="40% - Accent2 3 67" xfId="6499" xr:uid="{00000000-0005-0000-0000-0000334C0000}"/>
    <cellStyle name="40% - Accent2 3 68" xfId="6629" xr:uid="{00000000-0005-0000-0000-0000344C0000}"/>
    <cellStyle name="40% - Accent2 3 69" xfId="6759" xr:uid="{00000000-0005-0000-0000-0000354C0000}"/>
    <cellStyle name="40% - Accent2 3 7" xfId="711" xr:uid="{00000000-0005-0000-0000-0000364C0000}"/>
    <cellStyle name="40% - Accent2 3 7 2" xfId="16106" xr:uid="{00000000-0005-0000-0000-0000374C0000}"/>
    <cellStyle name="40% - Accent2 3 7 2 2" xfId="20609" xr:uid="{00000000-0005-0000-0000-0000384C0000}"/>
    <cellStyle name="40% - Accent2 3 7 2 3" xfId="25041" xr:uid="{00000000-0005-0000-0000-0000394C0000}"/>
    <cellStyle name="40% - Accent2 3 7 2 4" xfId="29758" xr:uid="{00000000-0005-0000-0000-00003A4C0000}"/>
    <cellStyle name="40% - Accent2 3 7 2 5" xfId="34471" xr:uid="{00000000-0005-0000-0000-00003B4C0000}"/>
    <cellStyle name="40% - Accent2 3 7 3" xfId="18350" xr:uid="{00000000-0005-0000-0000-00003C4C0000}"/>
    <cellStyle name="40% - Accent2 3 7 4" xfId="22825" xr:uid="{00000000-0005-0000-0000-00003D4C0000}"/>
    <cellStyle name="40% - Accent2 3 7 5" xfId="27542" xr:uid="{00000000-0005-0000-0000-00003E4C0000}"/>
    <cellStyle name="40% - Accent2 3 7 6" xfId="32255" xr:uid="{00000000-0005-0000-0000-00003F4C0000}"/>
    <cellStyle name="40% - Accent2 3 70" xfId="6889" xr:uid="{00000000-0005-0000-0000-0000404C0000}"/>
    <cellStyle name="40% - Accent2 3 71" xfId="7019" xr:uid="{00000000-0005-0000-0000-0000414C0000}"/>
    <cellStyle name="40% - Accent2 3 72" xfId="7163" xr:uid="{00000000-0005-0000-0000-0000424C0000}"/>
    <cellStyle name="40% - Accent2 3 73" xfId="7308" xr:uid="{00000000-0005-0000-0000-0000434C0000}"/>
    <cellStyle name="40% - Accent2 3 74" xfId="7452" xr:uid="{00000000-0005-0000-0000-0000444C0000}"/>
    <cellStyle name="40% - Accent2 3 75" xfId="7624" xr:uid="{00000000-0005-0000-0000-0000454C0000}"/>
    <cellStyle name="40% - Accent2 3 76" xfId="7796" xr:uid="{00000000-0005-0000-0000-0000464C0000}"/>
    <cellStyle name="40% - Accent2 3 77" xfId="7968" xr:uid="{00000000-0005-0000-0000-0000474C0000}"/>
    <cellStyle name="40% - Accent2 3 78" xfId="8140" xr:uid="{00000000-0005-0000-0000-0000484C0000}"/>
    <cellStyle name="40% - Accent2 3 79" xfId="8312" xr:uid="{00000000-0005-0000-0000-0000494C0000}"/>
    <cellStyle name="40% - Accent2 3 8" xfId="783" xr:uid="{00000000-0005-0000-0000-00004A4C0000}"/>
    <cellStyle name="40% - Accent2 3 8 2" xfId="26218" xr:uid="{00000000-0005-0000-0000-00004B4C0000}"/>
    <cellStyle name="40% - Accent2 3 8 3" xfId="30932" xr:uid="{00000000-0005-0000-0000-00004C4C0000}"/>
    <cellStyle name="40% - Accent2 3 8 4" xfId="35645" xr:uid="{00000000-0005-0000-0000-00004D4C0000}"/>
    <cellStyle name="40% - Accent2 3 80" xfId="8554" xr:uid="{00000000-0005-0000-0000-00004E4C0000}"/>
    <cellStyle name="40% - Accent2 3 9" xfId="855" xr:uid="{00000000-0005-0000-0000-00004F4C0000}"/>
    <cellStyle name="40% - Accent2 3 9 2" xfId="35912" xr:uid="{00000000-0005-0000-0000-0000504C0000}"/>
    <cellStyle name="40% - Accent2 30" xfId="12872" xr:uid="{00000000-0005-0000-0000-0000514C0000}"/>
    <cellStyle name="40% - Accent2 30 2" xfId="13495" xr:uid="{00000000-0005-0000-0000-0000524C0000}"/>
    <cellStyle name="40% - Accent2 30 2 2" xfId="16358" xr:uid="{00000000-0005-0000-0000-0000534C0000}"/>
    <cellStyle name="40% - Accent2 30 2 2 2" xfId="20820" xr:uid="{00000000-0005-0000-0000-0000544C0000}"/>
    <cellStyle name="40% - Accent2 30 2 2 3" xfId="25252" xr:uid="{00000000-0005-0000-0000-0000554C0000}"/>
    <cellStyle name="40% - Accent2 30 2 2 4" xfId="29969" xr:uid="{00000000-0005-0000-0000-0000564C0000}"/>
    <cellStyle name="40% - Accent2 30 2 2 5" xfId="34682" xr:uid="{00000000-0005-0000-0000-0000574C0000}"/>
    <cellStyle name="40% - Accent2 30 2 3" xfId="18561" xr:uid="{00000000-0005-0000-0000-0000584C0000}"/>
    <cellStyle name="40% - Accent2 30 2 4" xfId="23036" xr:uid="{00000000-0005-0000-0000-0000594C0000}"/>
    <cellStyle name="40% - Accent2 30 2 5" xfId="27753" xr:uid="{00000000-0005-0000-0000-00005A4C0000}"/>
    <cellStyle name="40% - Accent2 30 2 6" xfId="32466" xr:uid="{00000000-0005-0000-0000-00005B4C0000}"/>
    <cellStyle name="40% - Accent2 30 3" xfId="14102" xr:uid="{00000000-0005-0000-0000-00005C4C0000}"/>
    <cellStyle name="40% - Accent2 30 3 2" xfId="19821" xr:uid="{00000000-0005-0000-0000-00005D4C0000}"/>
    <cellStyle name="40% - Accent2 30 3 3" xfId="24253" xr:uid="{00000000-0005-0000-0000-00005E4C0000}"/>
    <cellStyle name="40% - Accent2 30 3 4" xfId="28970" xr:uid="{00000000-0005-0000-0000-00005F4C0000}"/>
    <cellStyle name="40% - Accent2 30 3 5" xfId="33683" xr:uid="{00000000-0005-0000-0000-0000604C0000}"/>
    <cellStyle name="40% - Accent2 30 4" xfId="14708" xr:uid="{00000000-0005-0000-0000-0000614C0000}"/>
    <cellStyle name="40% - Accent2 30 4 2" xfId="26430" xr:uid="{00000000-0005-0000-0000-0000624C0000}"/>
    <cellStyle name="40% - Accent2 30 4 3" xfId="31143" xr:uid="{00000000-0005-0000-0000-0000634C0000}"/>
    <cellStyle name="40% - Accent2 30 4 4" xfId="35856" xr:uid="{00000000-0005-0000-0000-0000644C0000}"/>
    <cellStyle name="40% - Accent2 30 5" xfId="15314" xr:uid="{00000000-0005-0000-0000-0000654C0000}"/>
    <cellStyle name="40% - Accent2 30 5 2" xfId="36123" xr:uid="{00000000-0005-0000-0000-0000664C0000}"/>
    <cellStyle name="40% - Accent2 30 6" xfId="17562" xr:uid="{00000000-0005-0000-0000-0000674C0000}"/>
    <cellStyle name="40% - Accent2 30 6 2" xfId="36418" xr:uid="{00000000-0005-0000-0000-0000684C0000}"/>
    <cellStyle name="40% - Accent2 30 7" xfId="22037" xr:uid="{00000000-0005-0000-0000-0000694C0000}"/>
    <cellStyle name="40% - Accent2 30 8" xfId="26754" xr:uid="{00000000-0005-0000-0000-00006A4C0000}"/>
    <cellStyle name="40% - Accent2 30 9" xfId="31467" xr:uid="{00000000-0005-0000-0000-00006B4C0000}"/>
    <cellStyle name="40% - Accent2 31" xfId="13792" xr:uid="{00000000-0005-0000-0000-00006C4C0000}"/>
    <cellStyle name="40% - Accent2 31 2" xfId="14398" xr:uid="{00000000-0005-0000-0000-00006D4C0000}"/>
    <cellStyle name="40% - Accent2 31 2 2" xfId="16801" xr:uid="{00000000-0005-0000-0000-00006E4C0000}"/>
    <cellStyle name="40% - Accent2 31 2 2 2" xfId="21263" xr:uid="{00000000-0005-0000-0000-00006F4C0000}"/>
    <cellStyle name="40% - Accent2 31 2 2 3" xfId="25695" xr:uid="{00000000-0005-0000-0000-0000704C0000}"/>
    <cellStyle name="40% - Accent2 31 2 2 4" xfId="30412" xr:uid="{00000000-0005-0000-0000-0000714C0000}"/>
    <cellStyle name="40% - Accent2 31 2 2 5" xfId="35125" xr:uid="{00000000-0005-0000-0000-0000724C0000}"/>
    <cellStyle name="40% - Accent2 31 2 3" xfId="19004" xr:uid="{00000000-0005-0000-0000-0000734C0000}"/>
    <cellStyle name="40% - Accent2 31 2 4" xfId="23479" xr:uid="{00000000-0005-0000-0000-0000744C0000}"/>
    <cellStyle name="40% - Accent2 31 2 5" xfId="28196" xr:uid="{00000000-0005-0000-0000-0000754C0000}"/>
    <cellStyle name="40% - Accent2 31 2 6" xfId="32909" xr:uid="{00000000-0005-0000-0000-0000764C0000}"/>
    <cellStyle name="40% - Accent2 31 3" xfId="15004" xr:uid="{00000000-0005-0000-0000-0000774C0000}"/>
    <cellStyle name="40% - Accent2 31 3 2" xfId="20117" xr:uid="{00000000-0005-0000-0000-0000784C0000}"/>
    <cellStyle name="40% - Accent2 31 3 3" xfId="24549" xr:uid="{00000000-0005-0000-0000-0000794C0000}"/>
    <cellStyle name="40% - Accent2 31 3 4" xfId="29266" xr:uid="{00000000-0005-0000-0000-00007A4C0000}"/>
    <cellStyle name="40% - Accent2 31 3 5" xfId="33979" xr:uid="{00000000-0005-0000-0000-00007B4C0000}"/>
    <cellStyle name="40% - Accent2 31 4" xfId="15610" xr:uid="{00000000-0005-0000-0000-00007C4C0000}"/>
    <cellStyle name="40% - Accent2 31 4 2" xfId="26444" xr:uid="{00000000-0005-0000-0000-00007D4C0000}"/>
    <cellStyle name="40% - Accent2 31 4 3" xfId="31157" xr:uid="{00000000-0005-0000-0000-00007E4C0000}"/>
    <cellStyle name="40% - Accent2 31 4 4" xfId="35870" xr:uid="{00000000-0005-0000-0000-00007F4C0000}"/>
    <cellStyle name="40% - Accent2 31 5" xfId="17858" xr:uid="{00000000-0005-0000-0000-0000804C0000}"/>
    <cellStyle name="40% - Accent2 31 5 2" xfId="36137" xr:uid="{00000000-0005-0000-0000-0000814C0000}"/>
    <cellStyle name="40% - Accent2 31 6" xfId="22333" xr:uid="{00000000-0005-0000-0000-0000824C0000}"/>
    <cellStyle name="40% - Accent2 31 6 2" xfId="36432" xr:uid="{00000000-0005-0000-0000-0000834C0000}"/>
    <cellStyle name="40% - Accent2 31 7" xfId="27050" xr:uid="{00000000-0005-0000-0000-0000844C0000}"/>
    <cellStyle name="40% - Accent2 31 8" xfId="31763" xr:uid="{00000000-0005-0000-0000-0000854C0000}"/>
    <cellStyle name="40% - Accent2 32" xfId="13806" xr:uid="{00000000-0005-0000-0000-0000864C0000}"/>
    <cellStyle name="40% - Accent2 32 2" xfId="14412" xr:uid="{00000000-0005-0000-0000-0000874C0000}"/>
    <cellStyle name="40% - Accent2 32 2 2" xfId="16815" xr:uid="{00000000-0005-0000-0000-0000884C0000}"/>
    <cellStyle name="40% - Accent2 32 2 2 2" xfId="21277" xr:uid="{00000000-0005-0000-0000-0000894C0000}"/>
    <cellStyle name="40% - Accent2 32 2 2 3" xfId="25709" xr:uid="{00000000-0005-0000-0000-00008A4C0000}"/>
    <cellStyle name="40% - Accent2 32 2 2 4" xfId="30426" xr:uid="{00000000-0005-0000-0000-00008B4C0000}"/>
    <cellStyle name="40% - Accent2 32 2 2 5" xfId="35139" xr:uid="{00000000-0005-0000-0000-00008C4C0000}"/>
    <cellStyle name="40% - Accent2 32 2 3" xfId="19018" xr:uid="{00000000-0005-0000-0000-00008D4C0000}"/>
    <cellStyle name="40% - Accent2 32 2 4" xfId="23493" xr:uid="{00000000-0005-0000-0000-00008E4C0000}"/>
    <cellStyle name="40% - Accent2 32 2 5" xfId="28210" xr:uid="{00000000-0005-0000-0000-00008F4C0000}"/>
    <cellStyle name="40% - Accent2 32 2 6" xfId="32923" xr:uid="{00000000-0005-0000-0000-0000904C0000}"/>
    <cellStyle name="40% - Accent2 32 3" xfId="15018" xr:uid="{00000000-0005-0000-0000-0000914C0000}"/>
    <cellStyle name="40% - Accent2 32 3 2" xfId="20131" xr:uid="{00000000-0005-0000-0000-0000924C0000}"/>
    <cellStyle name="40% - Accent2 32 3 3" xfId="24563" xr:uid="{00000000-0005-0000-0000-0000934C0000}"/>
    <cellStyle name="40% - Accent2 32 3 4" xfId="29280" xr:uid="{00000000-0005-0000-0000-0000944C0000}"/>
    <cellStyle name="40% - Accent2 32 3 5" xfId="33993" xr:uid="{00000000-0005-0000-0000-0000954C0000}"/>
    <cellStyle name="40% - Accent2 32 4" xfId="15624" xr:uid="{00000000-0005-0000-0000-0000964C0000}"/>
    <cellStyle name="40% - Accent2 32 4 2" xfId="26458" xr:uid="{00000000-0005-0000-0000-0000974C0000}"/>
    <cellStyle name="40% - Accent2 32 4 3" xfId="31171" xr:uid="{00000000-0005-0000-0000-0000984C0000}"/>
    <cellStyle name="40% - Accent2 32 4 4" xfId="35884" xr:uid="{00000000-0005-0000-0000-0000994C0000}"/>
    <cellStyle name="40% - Accent2 32 5" xfId="17872" xr:uid="{00000000-0005-0000-0000-00009A4C0000}"/>
    <cellStyle name="40% - Accent2 32 5 2" xfId="36151" xr:uid="{00000000-0005-0000-0000-00009B4C0000}"/>
    <cellStyle name="40% - Accent2 32 6" xfId="22347" xr:uid="{00000000-0005-0000-0000-00009C4C0000}"/>
    <cellStyle name="40% - Accent2 32 6 2" xfId="36446" xr:uid="{00000000-0005-0000-0000-00009D4C0000}"/>
    <cellStyle name="40% - Accent2 32 7" xfId="27064" xr:uid="{00000000-0005-0000-0000-00009E4C0000}"/>
    <cellStyle name="40% - Accent2 32 8" xfId="31777" xr:uid="{00000000-0005-0000-0000-00009F4C0000}"/>
    <cellStyle name="40% - Accent2 33" xfId="16076" xr:uid="{00000000-0005-0000-0000-0000A04C0000}"/>
    <cellStyle name="40% - Accent2 33 2" xfId="17266" xr:uid="{00000000-0005-0000-0000-0000A14C0000}"/>
    <cellStyle name="40% - Accent2 33 2 2" xfId="21727" xr:uid="{00000000-0005-0000-0000-0000A24C0000}"/>
    <cellStyle name="40% - Accent2 33 2 2 2" xfId="26159" xr:uid="{00000000-0005-0000-0000-0000A34C0000}"/>
    <cellStyle name="40% - Accent2 33 2 2 3" xfId="30876" xr:uid="{00000000-0005-0000-0000-0000A44C0000}"/>
    <cellStyle name="40% - Accent2 33 2 2 4" xfId="35589" xr:uid="{00000000-0005-0000-0000-0000A54C0000}"/>
    <cellStyle name="40% - Accent2 33 2 3" xfId="19468" xr:uid="{00000000-0005-0000-0000-0000A64C0000}"/>
    <cellStyle name="40% - Accent2 33 2 4" xfId="23943" xr:uid="{00000000-0005-0000-0000-0000A74C0000}"/>
    <cellStyle name="40% - Accent2 33 2 5" xfId="28660" xr:uid="{00000000-0005-0000-0000-0000A84C0000}"/>
    <cellStyle name="40% - Accent2 33 2 6" xfId="33373" xr:uid="{00000000-0005-0000-0000-0000A94C0000}"/>
    <cellStyle name="40% - Accent2 33 3" xfId="20581" xr:uid="{00000000-0005-0000-0000-0000AA4C0000}"/>
    <cellStyle name="40% - Accent2 33 3 2" xfId="25013" xr:uid="{00000000-0005-0000-0000-0000AB4C0000}"/>
    <cellStyle name="40% - Accent2 33 3 3" xfId="29730" xr:uid="{00000000-0005-0000-0000-0000AC4C0000}"/>
    <cellStyle name="40% - Accent2 33 3 4" xfId="34443" xr:uid="{00000000-0005-0000-0000-0000AD4C0000}"/>
    <cellStyle name="40% - Accent2 33 4" xfId="18322" xr:uid="{00000000-0005-0000-0000-0000AE4C0000}"/>
    <cellStyle name="40% - Accent2 33 4 2" xfId="36165" xr:uid="{00000000-0005-0000-0000-0000AF4C0000}"/>
    <cellStyle name="40% - Accent2 33 5" xfId="22797" xr:uid="{00000000-0005-0000-0000-0000B04C0000}"/>
    <cellStyle name="40% - Accent2 33 5 2" xfId="36460" xr:uid="{00000000-0005-0000-0000-0000B14C0000}"/>
    <cellStyle name="40% - Accent2 33 6" xfId="27514" xr:uid="{00000000-0005-0000-0000-0000B24C0000}"/>
    <cellStyle name="40% - Accent2 33 7" xfId="32227" xr:uid="{00000000-0005-0000-0000-0000B34C0000}"/>
    <cellStyle name="40% - Accent2 34" xfId="16185" xr:uid="{00000000-0005-0000-0000-0000B44C0000}"/>
    <cellStyle name="40% - Accent2 34 2" xfId="36179" xr:uid="{00000000-0005-0000-0000-0000B54C0000}"/>
    <cellStyle name="40% - Accent2 34 3" xfId="36474" xr:uid="{00000000-0005-0000-0000-0000B64C0000}"/>
    <cellStyle name="40% - Accent2 35" xfId="19482" xr:uid="{00000000-0005-0000-0000-0000B74C0000}"/>
    <cellStyle name="40% - Accent2 35 2" xfId="23957" xr:uid="{00000000-0005-0000-0000-0000B84C0000}"/>
    <cellStyle name="40% - Accent2 35 2 2" xfId="36488" xr:uid="{00000000-0005-0000-0000-0000B94C0000}"/>
    <cellStyle name="40% - Accent2 35 3" xfId="28674" xr:uid="{00000000-0005-0000-0000-0000BA4C0000}"/>
    <cellStyle name="40% - Accent2 35 4" xfId="33387" xr:uid="{00000000-0005-0000-0000-0000BB4C0000}"/>
    <cellStyle name="40% - Accent2 36" xfId="19499" xr:uid="{00000000-0005-0000-0000-0000BC4C0000}"/>
    <cellStyle name="40% - Accent2 37" xfId="21741" xr:uid="{00000000-0005-0000-0000-0000BD4C0000}"/>
    <cellStyle name="40% - Accent2 37 2" xfId="26173" xr:uid="{00000000-0005-0000-0000-0000BE4C0000}"/>
    <cellStyle name="40% - Accent2 37 3" xfId="30890" xr:uid="{00000000-0005-0000-0000-0000BF4C0000}"/>
    <cellStyle name="40% - Accent2 37 4" xfId="35603" xr:uid="{00000000-0005-0000-0000-0000C04C0000}"/>
    <cellStyle name="40% - Accent2 38" xfId="26190" xr:uid="{00000000-0005-0000-0000-0000C14C0000}"/>
    <cellStyle name="40% - Accent2 38 2" xfId="30904" xr:uid="{00000000-0005-0000-0000-0000C24C0000}"/>
    <cellStyle name="40% - Accent2 38 3" xfId="35617" xr:uid="{00000000-0005-0000-0000-0000C34C0000}"/>
    <cellStyle name="40% - Accent2 39" xfId="36502" xr:uid="{00000000-0005-0000-0000-0000C44C0000}"/>
    <cellStyle name="40% - Accent2 4" xfId="166" xr:uid="{00000000-0005-0000-0000-0000C54C0000}"/>
    <cellStyle name="40% - Accent2 4 10" xfId="1085" xr:uid="{00000000-0005-0000-0000-0000C64C0000}"/>
    <cellStyle name="40% - Accent2 4 10 2" xfId="36221" xr:uid="{00000000-0005-0000-0000-0000C74C0000}"/>
    <cellStyle name="40% - Accent2 4 11" xfId="1157" xr:uid="{00000000-0005-0000-0000-0000C84C0000}"/>
    <cellStyle name="40% - Accent2 4 12" xfId="1229" xr:uid="{00000000-0005-0000-0000-0000C94C0000}"/>
    <cellStyle name="40% - Accent2 4 13" xfId="1301" xr:uid="{00000000-0005-0000-0000-0000CA4C0000}"/>
    <cellStyle name="40% - Accent2 4 14" xfId="1373" xr:uid="{00000000-0005-0000-0000-0000CB4C0000}"/>
    <cellStyle name="40% - Accent2 4 15" xfId="1448" xr:uid="{00000000-0005-0000-0000-0000CC4C0000}"/>
    <cellStyle name="40% - Accent2 4 16" xfId="1522" xr:uid="{00000000-0005-0000-0000-0000CD4C0000}"/>
    <cellStyle name="40% - Accent2 4 17" xfId="1597" xr:uid="{00000000-0005-0000-0000-0000CE4C0000}"/>
    <cellStyle name="40% - Accent2 4 18" xfId="1671" xr:uid="{00000000-0005-0000-0000-0000CF4C0000}"/>
    <cellStyle name="40% - Accent2 4 19" xfId="1745" xr:uid="{00000000-0005-0000-0000-0000D04C0000}"/>
    <cellStyle name="40% - Accent2 4 2" xfId="208" xr:uid="{00000000-0005-0000-0000-0000D14C0000}"/>
    <cellStyle name="40% - Accent2 4 2 2" xfId="8887" xr:uid="{00000000-0005-0000-0000-0000D24C0000}"/>
    <cellStyle name="40% - Accent2 4 20" xfId="1819" xr:uid="{00000000-0005-0000-0000-0000D34C0000}"/>
    <cellStyle name="40% - Accent2 4 21" xfId="1894" xr:uid="{00000000-0005-0000-0000-0000D44C0000}"/>
    <cellStyle name="40% - Accent2 4 22" xfId="1968" xr:uid="{00000000-0005-0000-0000-0000D54C0000}"/>
    <cellStyle name="40% - Accent2 4 23" xfId="2042" xr:uid="{00000000-0005-0000-0000-0000D64C0000}"/>
    <cellStyle name="40% - Accent2 4 24" xfId="2116" xr:uid="{00000000-0005-0000-0000-0000D74C0000}"/>
    <cellStyle name="40% - Accent2 4 25" xfId="2190" xr:uid="{00000000-0005-0000-0000-0000D84C0000}"/>
    <cellStyle name="40% - Accent2 4 26" xfId="2264" xr:uid="{00000000-0005-0000-0000-0000D94C0000}"/>
    <cellStyle name="40% - Accent2 4 27" xfId="2338" xr:uid="{00000000-0005-0000-0000-0000DA4C0000}"/>
    <cellStyle name="40% - Accent2 4 28" xfId="2412" xr:uid="{00000000-0005-0000-0000-0000DB4C0000}"/>
    <cellStyle name="40% - Accent2 4 29" xfId="2486" xr:uid="{00000000-0005-0000-0000-0000DC4C0000}"/>
    <cellStyle name="40% - Accent2 4 3" xfId="581" xr:uid="{00000000-0005-0000-0000-0000DD4C0000}"/>
    <cellStyle name="40% - Accent2 4 3 2" xfId="10182" xr:uid="{00000000-0005-0000-0000-0000DE4C0000}"/>
    <cellStyle name="40% - Accent2 4 30" xfId="2560" xr:uid="{00000000-0005-0000-0000-0000DF4C0000}"/>
    <cellStyle name="40% - Accent2 4 31" xfId="2648" xr:uid="{00000000-0005-0000-0000-0000E04C0000}"/>
    <cellStyle name="40% - Accent2 4 32" xfId="2736" xr:uid="{00000000-0005-0000-0000-0000E14C0000}"/>
    <cellStyle name="40% - Accent2 4 33" xfId="2824" xr:uid="{00000000-0005-0000-0000-0000E24C0000}"/>
    <cellStyle name="40% - Accent2 4 34" xfId="2912" xr:uid="{00000000-0005-0000-0000-0000E34C0000}"/>
    <cellStyle name="40% - Accent2 4 35" xfId="3000" xr:uid="{00000000-0005-0000-0000-0000E44C0000}"/>
    <cellStyle name="40% - Accent2 4 36" xfId="3088" xr:uid="{00000000-0005-0000-0000-0000E54C0000}"/>
    <cellStyle name="40% - Accent2 4 37" xfId="3176" xr:uid="{00000000-0005-0000-0000-0000E64C0000}"/>
    <cellStyle name="40% - Accent2 4 38" xfId="3264" xr:uid="{00000000-0005-0000-0000-0000E74C0000}"/>
    <cellStyle name="40% - Accent2 4 39" xfId="3352" xr:uid="{00000000-0005-0000-0000-0000E84C0000}"/>
    <cellStyle name="40% - Accent2 4 4" xfId="653" xr:uid="{00000000-0005-0000-0000-0000E94C0000}"/>
    <cellStyle name="40% - Accent2 4 4 10" xfId="12407" xr:uid="{00000000-0005-0000-0000-0000EA4C0000}"/>
    <cellStyle name="40% - Accent2 4 4 11" xfId="12689" xr:uid="{00000000-0005-0000-0000-0000EB4C0000}"/>
    <cellStyle name="40% - Accent2 4 4 12" xfId="13312" xr:uid="{00000000-0005-0000-0000-0000EC4C0000}"/>
    <cellStyle name="40% - Accent2 4 4 13" xfId="13919" xr:uid="{00000000-0005-0000-0000-0000ED4C0000}"/>
    <cellStyle name="40% - Accent2 4 4 14" xfId="14525" xr:uid="{00000000-0005-0000-0000-0000EE4C0000}"/>
    <cellStyle name="40% - Accent2 4 4 15" xfId="15131" xr:uid="{00000000-0005-0000-0000-0000EF4C0000}"/>
    <cellStyle name="40% - Accent2 4 4 16" xfId="17379" xr:uid="{00000000-0005-0000-0000-0000F04C0000}"/>
    <cellStyle name="40% - Accent2 4 4 17" xfId="21854" xr:uid="{00000000-0005-0000-0000-0000F14C0000}"/>
    <cellStyle name="40% - Accent2 4 4 18" xfId="26571" xr:uid="{00000000-0005-0000-0000-0000F24C0000}"/>
    <cellStyle name="40% - Accent2 4 4 19" xfId="31284" xr:uid="{00000000-0005-0000-0000-0000F34C0000}"/>
    <cellStyle name="40% - Accent2 4 4 2" xfId="10074" xr:uid="{00000000-0005-0000-0000-0000F44C0000}"/>
    <cellStyle name="40% - Accent2 4 4 2 10" xfId="31580" xr:uid="{00000000-0005-0000-0000-0000F54C0000}"/>
    <cellStyle name="40% - Accent2 4 4 2 2" xfId="13027" xr:uid="{00000000-0005-0000-0000-0000F64C0000}"/>
    <cellStyle name="40% - Accent2 4 4 2 2 2" xfId="16618" xr:uid="{00000000-0005-0000-0000-0000F74C0000}"/>
    <cellStyle name="40% - Accent2 4 4 2 2 2 2" xfId="21080" xr:uid="{00000000-0005-0000-0000-0000F84C0000}"/>
    <cellStyle name="40% - Accent2 4 4 2 2 2 3" xfId="25512" xr:uid="{00000000-0005-0000-0000-0000F94C0000}"/>
    <cellStyle name="40% - Accent2 4 4 2 2 2 4" xfId="30229" xr:uid="{00000000-0005-0000-0000-0000FA4C0000}"/>
    <cellStyle name="40% - Accent2 4 4 2 2 2 5" xfId="34942" xr:uid="{00000000-0005-0000-0000-0000FB4C0000}"/>
    <cellStyle name="40% - Accent2 4 4 2 2 3" xfId="18821" xr:uid="{00000000-0005-0000-0000-0000FC4C0000}"/>
    <cellStyle name="40% - Accent2 4 4 2 2 4" xfId="23296" xr:uid="{00000000-0005-0000-0000-0000FD4C0000}"/>
    <cellStyle name="40% - Accent2 4 4 2 2 5" xfId="28013" xr:uid="{00000000-0005-0000-0000-0000FE4C0000}"/>
    <cellStyle name="40% - Accent2 4 4 2 2 6" xfId="32726" xr:uid="{00000000-0005-0000-0000-0000FF4C0000}"/>
    <cellStyle name="40% - Accent2 4 4 2 3" xfId="13609" xr:uid="{00000000-0005-0000-0000-0000004D0000}"/>
    <cellStyle name="40% - Accent2 4 4 2 3 2" xfId="19934" xr:uid="{00000000-0005-0000-0000-0000014D0000}"/>
    <cellStyle name="40% - Accent2 4 4 2 3 3" xfId="24366" xr:uid="{00000000-0005-0000-0000-0000024D0000}"/>
    <cellStyle name="40% - Accent2 4 4 2 3 4" xfId="29083" xr:uid="{00000000-0005-0000-0000-0000034D0000}"/>
    <cellStyle name="40% - Accent2 4 4 2 3 5" xfId="33796" xr:uid="{00000000-0005-0000-0000-0000044D0000}"/>
    <cellStyle name="40% - Accent2 4 4 2 4" xfId="14215" xr:uid="{00000000-0005-0000-0000-0000054D0000}"/>
    <cellStyle name="40% - Accent2 4 4 2 5" xfId="14821" xr:uid="{00000000-0005-0000-0000-0000064D0000}"/>
    <cellStyle name="40% - Accent2 4 4 2 6" xfId="15427" xr:uid="{00000000-0005-0000-0000-0000074D0000}"/>
    <cellStyle name="40% - Accent2 4 4 2 7" xfId="17675" xr:uid="{00000000-0005-0000-0000-0000084D0000}"/>
    <cellStyle name="40% - Accent2 4 4 2 8" xfId="22150" xr:uid="{00000000-0005-0000-0000-0000094D0000}"/>
    <cellStyle name="40% - Accent2 4 4 2 9" xfId="26867" xr:uid="{00000000-0005-0000-0000-00000A4D0000}"/>
    <cellStyle name="40% - Accent2 4 4 3" xfId="10578" xr:uid="{00000000-0005-0000-0000-00000B4D0000}"/>
    <cellStyle name="40% - Accent2 4 4 3 2" xfId="16400" xr:uid="{00000000-0005-0000-0000-00000C4D0000}"/>
    <cellStyle name="40% - Accent2 4 4 3 2 2" xfId="20862" xr:uid="{00000000-0005-0000-0000-00000D4D0000}"/>
    <cellStyle name="40% - Accent2 4 4 3 2 3" xfId="25294" xr:uid="{00000000-0005-0000-0000-00000E4D0000}"/>
    <cellStyle name="40% - Accent2 4 4 3 2 4" xfId="30011" xr:uid="{00000000-0005-0000-0000-00000F4D0000}"/>
    <cellStyle name="40% - Accent2 4 4 3 2 5" xfId="34724" xr:uid="{00000000-0005-0000-0000-0000104D0000}"/>
    <cellStyle name="40% - Accent2 4 4 3 3" xfId="18603" xr:uid="{00000000-0005-0000-0000-0000114D0000}"/>
    <cellStyle name="40% - Accent2 4 4 3 4" xfId="23078" xr:uid="{00000000-0005-0000-0000-0000124D0000}"/>
    <cellStyle name="40% - Accent2 4 4 3 5" xfId="27795" xr:uid="{00000000-0005-0000-0000-0000134D0000}"/>
    <cellStyle name="40% - Accent2 4 4 3 6" xfId="32508" xr:uid="{00000000-0005-0000-0000-0000144D0000}"/>
    <cellStyle name="40% - Accent2 4 4 4" xfId="10836" xr:uid="{00000000-0005-0000-0000-0000154D0000}"/>
    <cellStyle name="40% - Accent2 4 4 4 2" xfId="19638" xr:uid="{00000000-0005-0000-0000-0000164D0000}"/>
    <cellStyle name="40% - Accent2 4 4 4 3" xfId="24070" xr:uid="{00000000-0005-0000-0000-0000174D0000}"/>
    <cellStyle name="40% - Accent2 4 4 4 4" xfId="28787" xr:uid="{00000000-0005-0000-0000-0000184D0000}"/>
    <cellStyle name="40% - Accent2 4 4 4 5" xfId="33500" xr:uid="{00000000-0005-0000-0000-0000194D0000}"/>
    <cellStyle name="40% - Accent2 4 4 5" xfId="11090" xr:uid="{00000000-0005-0000-0000-00001A4D0000}"/>
    <cellStyle name="40% - Accent2 4 4 6" xfId="11344" xr:uid="{00000000-0005-0000-0000-00001B4D0000}"/>
    <cellStyle name="40% - Accent2 4 4 7" xfId="11604" xr:uid="{00000000-0005-0000-0000-00001C4D0000}"/>
    <cellStyle name="40% - Accent2 4 4 8" xfId="11865" xr:uid="{00000000-0005-0000-0000-00001D4D0000}"/>
    <cellStyle name="40% - Accent2 4 4 9" xfId="12136" xr:uid="{00000000-0005-0000-0000-00001E4D0000}"/>
    <cellStyle name="40% - Accent2 4 40" xfId="3440" xr:uid="{00000000-0005-0000-0000-00001F4D0000}"/>
    <cellStyle name="40% - Accent2 4 41" xfId="3528" xr:uid="{00000000-0005-0000-0000-0000204D0000}"/>
    <cellStyle name="40% - Accent2 4 42" xfId="3631" xr:uid="{00000000-0005-0000-0000-0000214D0000}"/>
    <cellStyle name="40% - Accent2 4 43" xfId="3750" xr:uid="{00000000-0005-0000-0000-0000224D0000}"/>
    <cellStyle name="40% - Accent2 4 44" xfId="3866" xr:uid="{00000000-0005-0000-0000-0000234D0000}"/>
    <cellStyle name="40% - Accent2 4 45" xfId="3982" xr:uid="{00000000-0005-0000-0000-0000244D0000}"/>
    <cellStyle name="40% - Accent2 4 46" xfId="4098" xr:uid="{00000000-0005-0000-0000-0000254D0000}"/>
    <cellStyle name="40% - Accent2 4 47" xfId="4214" xr:uid="{00000000-0005-0000-0000-0000264D0000}"/>
    <cellStyle name="40% - Accent2 4 48" xfId="4330" xr:uid="{00000000-0005-0000-0000-0000274D0000}"/>
    <cellStyle name="40% - Accent2 4 49" xfId="4446" xr:uid="{00000000-0005-0000-0000-0000284D0000}"/>
    <cellStyle name="40% - Accent2 4 5" xfId="725" xr:uid="{00000000-0005-0000-0000-0000294D0000}"/>
    <cellStyle name="40% - Accent2 4 5 2" xfId="16857" xr:uid="{00000000-0005-0000-0000-00002A4D0000}"/>
    <cellStyle name="40% - Accent2 4 5 2 2" xfId="21319" xr:uid="{00000000-0005-0000-0000-00002B4D0000}"/>
    <cellStyle name="40% - Accent2 4 5 2 2 2" xfId="25751" xr:uid="{00000000-0005-0000-0000-00002C4D0000}"/>
    <cellStyle name="40% - Accent2 4 5 2 2 3" xfId="30468" xr:uid="{00000000-0005-0000-0000-00002D4D0000}"/>
    <cellStyle name="40% - Accent2 4 5 2 2 4" xfId="35181" xr:uid="{00000000-0005-0000-0000-00002E4D0000}"/>
    <cellStyle name="40% - Accent2 4 5 2 3" xfId="19060" xr:uid="{00000000-0005-0000-0000-00002F4D0000}"/>
    <cellStyle name="40% - Accent2 4 5 2 4" xfId="23535" xr:uid="{00000000-0005-0000-0000-0000304D0000}"/>
    <cellStyle name="40% - Accent2 4 5 2 5" xfId="28252" xr:uid="{00000000-0005-0000-0000-0000314D0000}"/>
    <cellStyle name="40% - Accent2 4 5 2 6" xfId="32965" xr:uid="{00000000-0005-0000-0000-0000324D0000}"/>
    <cellStyle name="40% - Accent2 4 5 3" xfId="15666" xr:uid="{00000000-0005-0000-0000-0000334D0000}"/>
    <cellStyle name="40% - Accent2 4 5 3 2" xfId="20173" xr:uid="{00000000-0005-0000-0000-0000344D0000}"/>
    <cellStyle name="40% - Accent2 4 5 3 3" xfId="24605" xr:uid="{00000000-0005-0000-0000-0000354D0000}"/>
    <cellStyle name="40% - Accent2 4 5 3 4" xfId="29322" xr:uid="{00000000-0005-0000-0000-0000364D0000}"/>
    <cellStyle name="40% - Accent2 4 5 3 5" xfId="34035" xr:uid="{00000000-0005-0000-0000-0000374D0000}"/>
    <cellStyle name="40% - Accent2 4 5 4" xfId="17914" xr:uid="{00000000-0005-0000-0000-0000384D0000}"/>
    <cellStyle name="40% - Accent2 4 5 5" xfId="22389" xr:uid="{00000000-0005-0000-0000-0000394D0000}"/>
    <cellStyle name="40% - Accent2 4 5 6" xfId="27106" xr:uid="{00000000-0005-0000-0000-00003A4D0000}"/>
    <cellStyle name="40% - Accent2 4 5 7" xfId="31819" xr:uid="{00000000-0005-0000-0000-00003B4D0000}"/>
    <cellStyle name="40% - Accent2 4 50" xfId="4562" xr:uid="{00000000-0005-0000-0000-00003C4D0000}"/>
    <cellStyle name="40% - Accent2 4 51" xfId="4692" xr:uid="{00000000-0005-0000-0000-00003D4D0000}"/>
    <cellStyle name="40% - Accent2 4 52" xfId="4822" xr:uid="{00000000-0005-0000-0000-00003E4D0000}"/>
    <cellStyle name="40% - Accent2 4 53" xfId="4952" xr:uid="{00000000-0005-0000-0000-00003F4D0000}"/>
    <cellStyle name="40% - Accent2 4 54" xfId="5082" xr:uid="{00000000-0005-0000-0000-0000404D0000}"/>
    <cellStyle name="40% - Accent2 4 55" xfId="5212" xr:uid="{00000000-0005-0000-0000-0000414D0000}"/>
    <cellStyle name="40% - Accent2 4 56" xfId="5342" xr:uid="{00000000-0005-0000-0000-0000424D0000}"/>
    <cellStyle name="40% - Accent2 4 57" xfId="5472" xr:uid="{00000000-0005-0000-0000-0000434D0000}"/>
    <cellStyle name="40% - Accent2 4 58" xfId="5602" xr:uid="{00000000-0005-0000-0000-0000444D0000}"/>
    <cellStyle name="40% - Accent2 4 59" xfId="5732" xr:uid="{00000000-0005-0000-0000-0000454D0000}"/>
    <cellStyle name="40% - Accent2 4 6" xfId="797" xr:uid="{00000000-0005-0000-0000-0000464D0000}"/>
    <cellStyle name="40% - Accent2 4 6 2" xfId="17068" xr:uid="{00000000-0005-0000-0000-0000474D0000}"/>
    <cellStyle name="40% - Accent2 4 6 2 2" xfId="21530" xr:uid="{00000000-0005-0000-0000-0000484D0000}"/>
    <cellStyle name="40% - Accent2 4 6 2 2 2" xfId="25962" xr:uid="{00000000-0005-0000-0000-0000494D0000}"/>
    <cellStyle name="40% - Accent2 4 6 2 2 3" xfId="30679" xr:uid="{00000000-0005-0000-0000-00004A4D0000}"/>
    <cellStyle name="40% - Accent2 4 6 2 2 4" xfId="35392" xr:uid="{00000000-0005-0000-0000-00004B4D0000}"/>
    <cellStyle name="40% - Accent2 4 6 2 3" xfId="19271" xr:uid="{00000000-0005-0000-0000-00004C4D0000}"/>
    <cellStyle name="40% - Accent2 4 6 2 4" xfId="23746" xr:uid="{00000000-0005-0000-0000-00004D4D0000}"/>
    <cellStyle name="40% - Accent2 4 6 2 5" xfId="28463" xr:uid="{00000000-0005-0000-0000-00004E4D0000}"/>
    <cellStyle name="40% - Accent2 4 6 2 6" xfId="33176" xr:uid="{00000000-0005-0000-0000-00004F4D0000}"/>
    <cellStyle name="40% - Accent2 4 6 3" xfId="15878" xr:uid="{00000000-0005-0000-0000-0000504D0000}"/>
    <cellStyle name="40% - Accent2 4 6 3 2" xfId="20384" xr:uid="{00000000-0005-0000-0000-0000514D0000}"/>
    <cellStyle name="40% - Accent2 4 6 3 3" xfId="24816" xr:uid="{00000000-0005-0000-0000-0000524D0000}"/>
    <cellStyle name="40% - Accent2 4 6 3 4" xfId="29533" xr:uid="{00000000-0005-0000-0000-0000534D0000}"/>
    <cellStyle name="40% - Accent2 4 6 3 5" xfId="34246" xr:uid="{00000000-0005-0000-0000-0000544D0000}"/>
    <cellStyle name="40% - Accent2 4 6 4" xfId="18125" xr:uid="{00000000-0005-0000-0000-0000554D0000}"/>
    <cellStyle name="40% - Accent2 4 6 5" xfId="22600" xr:uid="{00000000-0005-0000-0000-0000564D0000}"/>
    <cellStyle name="40% - Accent2 4 6 6" xfId="27317" xr:uid="{00000000-0005-0000-0000-0000574D0000}"/>
    <cellStyle name="40% - Accent2 4 6 7" xfId="32030" xr:uid="{00000000-0005-0000-0000-0000584D0000}"/>
    <cellStyle name="40% - Accent2 4 60" xfId="5862" xr:uid="{00000000-0005-0000-0000-0000594D0000}"/>
    <cellStyle name="40% - Accent2 4 61" xfId="5992" xr:uid="{00000000-0005-0000-0000-00005A4D0000}"/>
    <cellStyle name="40% - Accent2 4 62" xfId="6122" xr:uid="{00000000-0005-0000-0000-00005B4D0000}"/>
    <cellStyle name="40% - Accent2 4 63" xfId="6252" xr:uid="{00000000-0005-0000-0000-00005C4D0000}"/>
    <cellStyle name="40% - Accent2 4 64" xfId="6382" xr:uid="{00000000-0005-0000-0000-00005D4D0000}"/>
    <cellStyle name="40% - Accent2 4 65" xfId="6513" xr:uid="{00000000-0005-0000-0000-00005E4D0000}"/>
    <cellStyle name="40% - Accent2 4 66" xfId="6643" xr:uid="{00000000-0005-0000-0000-00005F4D0000}"/>
    <cellStyle name="40% - Accent2 4 67" xfId="6773" xr:uid="{00000000-0005-0000-0000-0000604D0000}"/>
    <cellStyle name="40% - Accent2 4 68" xfId="6903" xr:uid="{00000000-0005-0000-0000-0000614D0000}"/>
    <cellStyle name="40% - Accent2 4 69" xfId="7033" xr:uid="{00000000-0005-0000-0000-0000624D0000}"/>
    <cellStyle name="40% - Accent2 4 7" xfId="869" xr:uid="{00000000-0005-0000-0000-0000634D0000}"/>
    <cellStyle name="40% - Accent2 4 7 2" xfId="16120" xr:uid="{00000000-0005-0000-0000-0000644D0000}"/>
    <cellStyle name="40% - Accent2 4 7 2 2" xfId="20623" xr:uid="{00000000-0005-0000-0000-0000654D0000}"/>
    <cellStyle name="40% - Accent2 4 7 2 3" xfId="25055" xr:uid="{00000000-0005-0000-0000-0000664D0000}"/>
    <cellStyle name="40% - Accent2 4 7 2 4" xfId="29772" xr:uid="{00000000-0005-0000-0000-0000674D0000}"/>
    <cellStyle name="40% - Accent2 4 7 2 5" xfId="34485" xr:uid="{00000000-0005-0000-0000-0000684D0000}"/>
    <cellStyle name="40% - Accent2 4 7 3" xfId="18364" xr:uid="{00000000-0005-0000-0000-0000694D0000}"/>
    <cellStyle name="40% - Accent2 4 7 4" xfId="22839" xr:uid="{00000000-0005-0000-0000-00006A4D0000}"/>
    <cellStyle name="40% - Accent2 4 7 5" xfId="27556" xr:uid="{00000000-0005-0000-0000-00006B4D0000}"/>
    <cellStyle name="40% - Accent2 4 7 6" xfId="32269" xr:uid="{00000000-0005-0000-0000-00006C4D0000}"/>
    <cellStyle name="40% - Accent2 4 70" xfId="7177" xr:uid="{00000000-0005-0000-0000-00006D4D0000}"/>
    <cellStyle name="40% - Accent2 4 71" xfId="7322" xr:uid="{00000000-0005-0000-0000-00006E4D0000}"/>
    <cellStyle name="40% - Accent2 4 72" xfId="7466" xr:uid="{00000000-0005-0000-0000-00006F4D0000}"/>
    <cellStyle name="40% - Accent2 4 73" xfId="7638" xr:uid="{00000000-0005-0000-0000-0000704D0000}"/>
    <cellStyle name="40% - Accent2 4 74" xfId="7810" xr:uid="{00000000-0005-0000-0000-0000714D0000}"/>
    <cellStyle name="40% - Accent2 4 75" xfId="7982" xr:uid="{00000000-0005-0000-0000-0000724D0000}"/>
    <cellStyle name="40% - Accent2 4 76" xfId="8154" xr:uid="{00000000-0005-0000-0000-0000734D0000}"/>
    <cellStyle name="40% - Accent2 4 77" xfId="8326" xr:uid="{00000000-0005-0000-0000-0000744D0000}"/>
    <cellStyle name="40% - Accent2 4 78" xfId="8568" xr:uid="{00000000-0005-0000-0000-0000754D0000}"/>
    <cellStyle name="40% - Accent2 4 8" xfId="941" xr:uid="{00000000-0005-0000-0000-0000764D0000}"/>
    <cellStyle name="40% - Accent2 4 8 2" xfId="26232" xr:uid="{00000000-0005-0000-0000-0000774D0000}"/>
    <cellStyle name="40% - Accent2 4 8 3" xfId="30946" xr:uid="{00000000-0005-0000-0000-0000784D0000}"/>
    <cellStyle name="40% - Accent2 4 8 4" xfId="35659" xr:uid="{00000000-0005-0000-0000-0000794D0000}"/>
    <cellStyle name="40% - Accent2 4 9" xfId="1013" xr:uid="{00000000-0005-0000-0000-00007A4D0000}"/>
    <cellStyle name="40% - Accent2 4 9 2" xfId="35926" xr:uid="{00000000-0005-0000-0000-00007B4D0000}"/>
    <cellStyle name="40% - Accent2 5" xfId="222" xr:uid="{00000000-0005-0000-0000-00007C4D0000}"/>
    <cellStyle name="40% - Accent2 5 10" xfId="1171" xr:uid="{00000000-0005-0000-0000-00007D4D0000}"/>
    <cellStyle name="40% - Accent2 5 10 2" xfId="36235" xr:uid="{00000000-0005-0000-0000-00007E4D0000}"/>
    <cellStyle name="40% - Accent2 5 11" xfId="1243" xr:uid="{00000000-0005-0000-0000-00007F4D0000}"/>
    <cellStyle name="40% - Accent2 5 12" xfId="1315" xr:uid="{00000000-0005-0000-0000-0000804D0000}"/>
    <cellStyle name="40% - Accent2 5 13" xfId="1387" xr:uid="{00000000-0005-0000-0000-0000814D0000}"/>
    <cellStyle name="40% - Accent2 5 14" xfId="1462" xr:uid="{00000000-0005-0000-0000-0000824D0000}"/>
    <cellStyle name="40% - Accent2 5 15" xfId="1536" xr:uid="{00000000-0005-0000-0000-0000834D0000}"/>
    <cellStyle name="40% - Accent2 5 16" xfId="1611" xr:uid="{00000000-0005-0000-0000-0000844D0000}"/>
    <cellStyle name="40% - Accent2 5 17" xfId="1685" xr:uid="{00000000-0005-0000-0000-0000854D0000}"/>
    <cellStyle name="40% - Accent2 5 18" xfId="1759" xr:uid="{00000000-0005-0000-0000-0000864D0000}"/>
    <cellStyle name="40% - Accent2 5 19" xfId="1833" xr:uid="{00000000-0005-0000-0000-0000874D0000}"/>
    <cellStyle name="40% - Accent2 5 2" xfId="595" xr:uid="{00000000-0005-0000-0000-0000884D0000}"/>
    <cellStyle name="40% - Accent2 5 2 2" xfId="8901" xr:uid="{00000000-0005-0000-0000-0000894D0000}"/>
    <cellStyle name="40% - Accent2 5 20" xfId="1908" xr:uid="{00000000-0005-0000-0000-00008A4D0000}"/>
    <cellStyle name="40% - Accent2 5 21" xfId="1982" xr:uid="{00000000-0005-0000-0000-00008B4D0000}"/>
    <cellStyle name="40% - Accent2 5 22" xfId="2056" xr:uid="{00000000-0005-0000-0000-00008C4D0000}"/>
    <cellStyle name="40% - Accent2 5 23" xfId="2130" xr:uid="{00000000-0005-0000-0000-00008D4D0000}"/>
    <cellStyle name="40% - Accent2 5 24" xfId="2204" xr:uid="{00000000-0005-0000-0000-00008E4D0000}"/>
    <cellStyle name="40% - Accent2 5 25" xfId="2278" xr:uid="{00000000-0005-0000-0000-00008F4D0000}"/>
    <cellStyle name="40% - Accent2 5 26" xfId="2352" xr:uid="{00000000-0005-0000-0000-0000904D0000}"/>
    <cellStyle name="40% - Accent2 5 27" xfId="2426" xr:uid="{00000000-0005-0000-0000-0000914D0000}"/>
    <cellStyle name="40% - Accent2 5 28" xfId="2500" xr:uid="{00000000-0005-0000-0000-0000924D0000}"/>
    <cellStyle name="40% - Accent2 5 29" xfId="2574" xr:uid="{00000000-0005-0000-0000-0000934D0000}"/>
    <cellStyle name="40% - Accent2 5 3" xfId="667" xr:uid="{00000000-0005-0000-0000-0000944D0000}"/>
    <cellStyle name="40% - Accent2 5 3 2" xfId="10196" xr:uid="{00000000-0005-0000-0000-0000954D0000}"/>
    <cellStyle name="40% - Accent2 5 30" xfId="2662" xr:uid="{00000000-0005-0000-0000-0000964D0000}"/>
    <cellStyle name="40% - Accent2 5 31" xfId="2750" xr:uid="{00000000-0005-0000-0000-0000974D0000}"/>
    <cellStyle name="40% - Accent2 5 32" xfId="2838" xr:uid="{00000000-0005-0000-0000-0000984D0000}"/>
    <cellStyle name="40% - Accent2 5 33" xfId="2926" xr:uid="{00000000-0005-0000-0000-0000994D0000}"/>
    <cellStyle name="40% - Accent2 5 34" xfId="3014" xr:uid="{00000000-0005-0000-0000-00009A4D0000}"/>
    <cellStyle name="40% - Accent2 5 35" xfId="3102" xr:uid="{00000000-0005-0000-0000-00009B4D0000}"/>
    <cellStyle name="40% - Accent2 5 36" xfId="3190" xr:uid="{00000000-0005-0000-0000-00009C4D0000}"/>
    <cellStyle name="40% - Accent2 5 37" xfId="3278" xr:uid="{00000000-0005-0000-0000-00009D4D0000}"/>
    <cellStyle name="40% - Accent2 5 38" xfId="3366" xr:uid="{00000000-0005-0000-0000-00009E4D0000}"/>
    <cellStyle name="40% - Accent2 5 39" xfId="3454" xr:uid="{00000000-0005-0000-0000-00009F4D0000}"/>
    <cellStyle name="40% - Accent2 5 4" xfId="739" xr:uid="{00000000-0005-0000-0000-0000A04D0000}"/>
    <cellStyle name="40% - Accent2 5 4 10" xfId="12421" xr:uid="{00000000-0005-0000-0000-0000A14D0000}"/>
    <cellStyle name="40% - Accent2 5 4 11" xfId="12703" xr:uid="{00000000-0005-0000-0000-0000A24D0000}"/>
    <cellStyle name="40% - Accent2 5 4 12" xfId="13326" xr:uid="{00000000-0005-0000-0000-0000A34D0000}"/>
    <cellStyle name="40% - Accent2 5 4 13" xfId="13933" xr:uid="{00000000-0005-0000-0000-0000A44D0000}"/>
    <cellStyle name="40% - Accent2 5 4 14" xfId="14539" xr:uid="{00000000-0005-0000-0000-0000A54D0000}"/>
    <cellStyle name="40% - Accent2 5 4 15" xfId="15145" xr:uid="{00000000-0005-0000-0000-0000A64D0000}"/>
    <cellStyle name="40% - Accent2 5 4 16" xfId="17393" xr:uid="{00000000-0005-0000-0000-0000A74D0000}"/>
    <cellStyle name="40% - Accent2 5 4 17" xfId="21868" xr:uid="{00000000-0005-0000-0000-0000A84D0000}"/>
    <cellStyle name="40% - Accent2 5 4 18" xfId="26585" xr:uid="{00000000-0005-0000-0000-0000A94D0000}"/>
    <cellStyle name="40% - Accent2 5 4 19" xfId="31298" xr:uid="{00000000-0005-0000-0000-0000AA4D0000}"/>
    <cellStyle name="40% - Accent2 5 4 2" xfId="10088" xr:uid="{00000000-0005-0000-0000-0000AB4D0000}"/>
    <cellStyle name="40% - Accent2 5 4 2 10" xfId="31594" xr:uid="{00000000-0005-0000-0000-0000AC4D0000}"/>
    <cellStyle name="40% - Accent2 5 4 2 2" xfId="13041" xr:uid="{00000000-0005-0000-0000-0000AD4D0000}"/>
    <cellStyle name="40% - Accent2 5 4 2 2 2" xfId="16632" xr:uid="{00000000-0005-0000-0000-0000AE4D0000}"/>
    <cellStyle name="40% - Accent2 5 4 2 2 2 2" xfId="21094" xr:uid="{00000000-0005-0000-0000-0000AF4D0000}"/>
    <cellStyle name="40% - Accent2 5 4 2 2 2 3" xfId="25526" xr:uid="{00000000-0005-0000-0000-0000B04D0000}"/>
    <cellStyle name="40% - Accent2 5 4 2 2 2 4" xfId="30243" xr:uid="{00000000-0005-0000-0000-0000B14D0000}"/>
    <cellStyle name="40% - Accent2 5 4 2 2 2 5" xfId="34956" xr:uid="{00000000-0005-0000-0000-0000B24D0000}"/>
    <cellStyle name="40% - Accent2 5 4 2 2 3" xfId="18835" xr:uid="{00000000-0005-0000-0000-0000B34D0000}"/>
    <cellStyle name="40% - Accent2 5 4 2 2 4" xfId="23310" xr:uid="{00000000-0005-0000-0000-0000B44D0000}"/>
    <cellStyle name="40% - Accent2 5 4 2 2 5" xfId="28027" xr:uid="{00000000-0005-0000-0000-0000B54D0000}"/>
    <cellStyle name="40% - Accent2 5 4 2 2 6" xfId="32740" xr:uid="{00000000-0005-0000-0000-0000B64D0000}"/>
    <cellStyle name="40% - Accent2 5 4 2 3" xfId="13623" xr:uid="{00000000-0005-0000-0000-0000B74D0000}"/>
    <cellStyle name="40% - Accent2 5 4 2 3 2" xfId="19948" xr:uid="{00000000-0005-0000-0000-0000B84D0000}"/>
    <cellStyle name="40% - Accent2 5 4 2 3 3" xfId="24380" xr:uid="{00000000-0005-0000-0000-0000B94D0000}"/>
    <cellStyle name="40% - Accent2 5 4 2 3 4" xfId="29097" xr:uid="{00000000-0005-0000-0000-0000BA4D0000}"/>
    <cellStyle name="40% - Accent2 5 4 2 3 5" xfId="33810" xr:uid="{00000000-0005-0000-0000-0000BB4D0000}"/>
    <cellStyle name="40% - Accent2 5 4 2 4" xfId="14229" xr:uid="{00000000-0005-0000-0000-0000BC4D0000}"/>
    <cellStyle name="40% - Accent2 5 4 2 5" xfId="14835" xr:uid="{00000000-0005-0000-0000-0000BD4D0000}"/>
    <cellStyle name="40% - Accent2 5 4 2 6" xfId="15441" xr:uid="{00000000-0005-0000-0000-0000BE4D0000}"/>
    <cellStyle name="40% - Accent2 5 4 2 7" xfId="17689" xr:uid="{00000000-0005-0000-0000-0000BF4D0000}"/>
    <cellStyle name="40% - Accent2 5 4 2 8" xfId="22164" xr:uid="{00000000-0005-0000-0000-0000C04D0000}"/>
    <cellStyle name="40% - Accent2 5 4 2 9" xfId="26881" xr:uid="{00000000-0005-0000-0000-0000C14D0000}"/>
    <cellStyle name="40% - Accent2 5 4 3" xfId="10592" xr:uid="{00000000-0005-0000-0000-0000C24D0000}"/>
    <cellStyle name="40% - Accent2 5 4 3 2" xfId="16414" xr:uid="{00000000-0005-0000-0000-0000C34D0000}"/>
    <cellStyle name="40% - Accent2 5 4 3 2 2" xfId="20876" xr:uid="{00000000-0005-0000-0000-0000C44D0000}"/>
    <cellStyle name="40% - Accent2 5 4 3 2 3" xfId="25308" xr:uid="{00000000-0005-0000-0000-0000C54D0000}"/>
    <cellStyle name="40% - Accent2 5 4 3 2 4" xfId="30025" xr:uid="{00000000-0005-0000-0000-0000C64D0000}"/>
    <cellStyle name="40% - Accent2 5 4 3 2 5" xfId="34738" xr:uid="{00000000-0005-0000-0000-0000C74D0000}"/>
    <cellStyle name="40% - Accent2 5 4 3 3" xfId="18617" xr:uid="{00000000-0005-0000-0000-0000C84D0000}"/>
    <cellStyle name="40% - Accent2 5 4 3 4" xfId="23092" xr:uid="{00000000-0005-0000-0000-0000C94D0000}"/>
    <cellStyle name="40% - Accent2 5 4 3 5" xfId="27809" xr:uid="{00000000-0005-0000-0000-0000CA4D0000}"/>
    <cellStyle name="40% - Accent2 5 4 3 6" xfId="32522" xr:uid="{00000000-0005-0000-0000-0000CB4D0000}"/>
    <cellStyle name="40% - Accent2 5 4 4" xfId="10850" xr:uid="{00000000-0005-0000-0000-0000CC4D0000}"/>
    <cellStyle name="40% - Accent2 5 4 4 2" xfId="19652" xr:uid="{00000000-0005-0000-0000-0000CD4D0000}"/>
    <cellStyle name="40% - Accent2 5 4 4 3" xfId="24084" xr:uid="{00000000-0005-0000-0000-0000CE4D0000}"/>
    <cellStyle name="40% - Accent2 5 4 4 4" xfId="28801" xr:uid="{00000000-0005-0000-0000-0000CF4D0000}"/>
    <cellStyle name="40% - Accent2 5 4 4 5" xfId="33514" xr:uid="{00000000-0005-0000-0000-0000D04D0000}"/>
    <cellStyle name="40% - Accent2 5 4 5" xfId="11104" xr:uid="{00000000-0005-0000-0000-0000D14D0000}"/>
    <cellStyle name="40% - Accent2 5 4 6" xfId="11358" xr:uid="{00000000-0005-0000-0000-0000D24D0000}"/>
    <cellStyle name="40% - Accent2 5 4 7" xfId="11618" xr:uid="{00000000-0005-0000-0000-0000D34D0000}"/>
    <cellStyle name="40% - Accent2 5 4 8" xfId="11879" xr:uid="{00000000-0005-0000-0000-0000D44D0000}"/>
    <cellStyle name="40% - Accent2 5 4 9" xfId="12150" xr:uid="{00000000-0005-0000-0000-0000D54D0000}"/>
    <cellStyle name="40% - Accent2 5 40" xfId="3542" xr:uid="{00000000-0005-0000-0000-0000D64D0000}"/>
    <cellStyle name="40% - Accent2 5 41" xfId="3645" xr:uid="{00000000-0005-0000-0000-0000D74D0000}"/>
    <cellStyle name="40% - Accent2 5 42" xfId="3764" xr:uid="{00000000-0005-0000-0000-0000D84D0000}"/>
    <cellStyle name="40% - Accent2 5 43" xfId="3880" xr:uid="{00000000-0005-0000-0000-0000D94D0000}"/>
    <cellStyle name="40% - Accent2 5 44" xfId="3996" xr:uid="{00000000-0005-0000-0000-0000DA4D0000}"/>
    <cellStyle name="40% - Accent2 5 45" xfId="4112" xr:uid="{00000000-0005-0000-0000-0000DB4D0000}"/>
    <cellStyle name="40% - Accent2 5 46" xfId="4228" xr:uid="{00000000-0005-0000-0000-0000DC4D0000}"/>
    <cellStyle name="40% - Accent2 5 47" xfId="4344" xr:uid="{00000000-0005-0000-0000-0000DD4D0000}"/>
    <cellStyle name="40% - Accent2 5 48" xfId="4460" xr:uid="{00000000-0005-0000-0000-0000DE4D0000}"/>
    <cellStyle name="40% - Accent2 5 49" xfId="4576" xr:uid="{00000000-0005-0000-0000-0000DF4D0000}"/>
    <cellStyle name="40% - Accent2 5 5" xfId="811" xr:uid="{00000000-0005-0000-0000-0000E04D0000}"/>
    <cellStyle name="40% - Accent2 5 5 2" xfId="16871" xr:uid="{00000000-0005-0000-0000-0000E14D0000}"/>
    <cellStyle name="40% - Accent2 5 5 2 2" xfId="21333" xr:uid="{00000000-0005-0000-0000-0000E24D0000}"/>
    <cellStyle name="40% - Accent2 5 5 2 2 2" xfId="25765" xr:uid="{00000000-0005-0000-0000-0000E34D0000}"/>
    <cellStyle name="40% - Accent2 5 5 2 2 3" xfId="30482" xr:uid="{00000000-0005-0000-0000-0000E44D0000}"/>
    <cellStyle name="40% - Accent2 5 5 2 2 4" xfId="35195" xr:uid="{00000000-0005-0000-0000-0000E54D0000}"/>
    <cellStyle name="40% - Accent2 5 5 2 3" xfId="19074" xr:uid="{00000000-0005-0000-0000-0000E64D0000}"/>
    <cellStyle name="40% - Accent2 5 5 2 4" xfId="23549" xr:uid="{00000000-0005-0000-0000-0000E74D0000}"/>
    <cellStyle name="40% - Accent2 5 5 2 5" xfId="28266" xr:uid="{00000000-0005-0000-0000-0000E84D0000}"/>
    <cellStyle name="40% - Accent2 5 5 2 6" xfId="32979" xr:uid="{00000000-0005-0000-0000-0000E94D0000}"/>
    <cellStyle name="40% - Accent2 5 5 3" xfId="15680" xr:uid="{00000000-0005-0000-0000-0000EA4D0000}"/>
    <cellStyle name="40% - Accent2 5 5 3 2" xfId="20187" xr:uid="{00000000-0005-0000-0000-0000EB4D0000}"/>
    <cellStyle name="40% - Accent2 5 5 3 3" xfId="24619" xr:uid="{00000000-0005-0000-0000-0000EC4D0000}"/>
    <cellStyle name="40% - Accent2 5 5 3 4" xfId="29336" xr:uid="{00000000-0005-0000-0000-0000ED4D0000}"/>
    <cellStyle name="40% - Accent2 5 5 3 5" xfId="34049" xr:uid="{00000000-0005-0000-0000-0000EE4D0000}"/>
    <cellStyle name="40% - Accent2 5 5 4" xfId="17928" xr:uid="{00000000-0005-0000-0000-0000EF4D0000}"/>
    <cellStyle name="40% - Accent2 5 5 5" xfId="22403" xr:uid="{00000000-0005-0000-0000-0000F04D0000}"/>
    <cellStyle name="40% - Accent2 5 5 6" xfId="27120" xr:uid="{00000000-0005-0000-0000-0000F14D0000}"/>
    <cellStyle name="40% - Accent2 5 5 7" xfId="31833" xr:uid="{00000000-0005-0000-0000-0000F24D0000}"/>
    <cellStyle name="40% - Accent2 5 50" xfId="4706" xr:uid="{00000000-0005-0000-0000-0000F34D0000}"/>
    <cellStyle name="40% - Accent2 5 51" xfId="4836" xr:uid="{00000000-0005-0000-0000-0000F44D0000}"/>
    <cellStyle name="40% - Accent2 5 52" xfId="4966" xr:uid="{00000000-0005-0000-0000-0000F54D0000}"/>
    <cellStyle name="40% - Accent2 5 53" xfId="5096" xr:uid="{00000000-0005-0000-0000-0000F64D0000}"/>
    <cellStyle name="40% - Accent2 5 54" xfId="5226" xr:uid="{00000000-0005-0000-0000-0000F74D0000}"/>
    <cellStyle name="40% - Accent2 5 55" xfId="5356" xr:uid="{00000000-0005-0000-0000-0000F84D0000}"/>
    <cellStyle name="40% - Accent2 5 56" xfId="5486" xr:uid="{00000000-0005-0000-0000-0000F94D0000}"/>
    <cellStyle name="40% - Accent2 5 57" xfId="5616" xr:uid="{00000000-0005-0000-0000-0000FA4D0000}"/>
    <cellStyle name="40% - Accent2 5 58" xfId="5746" xr:uid="{00000000-0005-0000-0000-0000FB4D0000}"/>
    <cellStyle name="40% - Accent2 5 59" xfId="5876" xr:uid="{00000000-0005-0000-0000-0000FC4D0000}"/>
    <cellStyle name="40% - Accent2 5 6" xfId="883" xr:uid="{00000000-0005-0000-0000-0000FD4D0000}"/>
    <cellStyle name="40% - Accent2 5 6 2" xfId="17082" xr:uid="{00000000-0005-0000-0000-0000FE4D0000}"/>
    <cellStyle name="40% - Accent2 5 6 2 2" xfId="21544" xr:uid="{00000000-0005-0000-0000-0000FF4D0000}"/>
    <cellStyle name="40% - Accent2 5 6 2 2 2" xfId="25976" xr:uid="{00000000-0005-0000-0000-0000004E0000}"/>
    <cellStyle name="40% - Accent2 5 6 2 2 3" xfId="30693" xr:uid="{00000000-0005-0000-0000-0000014E0000}"/>
    <cellStyle name="40% - Accent2 5 6 2 2 4" xfId="35406" xr:uid="{00000000-0005-0000-0000-0000024E0000}"/>
    <cellStyle name="40% - Accent2 5 6 2 3" xfId="19285" xr:uid="{00000000-0005-0000-0000-0000034E0000}"/>
    <cellStyle name="40% - Accent2 5 6 2 4" xfId="23760" xr:uid="{00000000-0005-0000-0000-0000044E0000}"/>
    <cellStyle name="40% - Accent2 5 6 2 5" xfId="28477" xr:uid="{00000000-0005-0000-0000-0000054E0000}"/>
    <cellStyle name="40% - Accent2 5 6 2 6" xfId="33190" xr:uid="{00000000-0005-0000-0000-0000064E0000}"/>
    <cellStyle name="40% - Accent2 5 6 3" xfId="15892" xr:uid="{00000000-0005-0000-0000-0000074E0000}"/>
    <cellStyle name="40% - Accent2 5 6 3 2" xfId="20398" xr:uid="{00000000-0005-0000-0000-0000084E0000}"/>
    <cellStyle name="40% - Accent2 5 6 3 3" xfId="24830" xr:uid="{00000000-0005-0000-0000-0000094E0000}"/>
    <cellStyle name="40% - Accent2 5 6 3 4" xfId="29547" xr:uid="{00000000-0005-0000-0000-00000A4E0000}"/>
    <cellStyle name="40% - Accent2 5 6 3 5" xfId="34260" xr:uid="{00000000-0005-0000-0000-00000B4E0000}"/>
    <cellStyle name="40% - Accent2 5 6 4" xfId="18139" xr:uid="{00000000-0005-0000-0000-00000C4E0000}"/>
    <cellStyle name="40% - Accent2 5 6 5" xfId="22614" xr:uid="{00000000-0005-0000-0000-00000D4E0000}"/>
    <cellStyle name="40% - Accent2 5 6 6" xfId="27331" xr:uid="{00000000-0005-0000-0000-00000E4E0000}"/>
    <cellStyle name="40% - Accent2 5 6 7" xfId="32044" xr:uid="{00000000-0005-0000-0000-00000F4E0000}"/>
    <cellStyle name="40% - Accent2 5 60" xfId="6006" xr:uid="{00000000-0005-0000-0000-0000104E0000}"/>
    <cellStyle name="40% - Accent2 5 61" xfId="6136" xr:uid="{00000000-0005-0000-0000-0000114E0000}"/>
    <cellStyle name="40% - Accent2 5 62" xfId="6266" xr:uid="{00000000-0005-0000-0000-0000124E0000}"/>
    <cellStyle name="40% - Accent2 5 63" xfId="6396" xr:uid="{00000000-0005-0000-0000-0000134E0000}"/>
    <cellStyle name="40% - Accent2 5 64" xfId="6527" xr:uid="{00000000-0005-0000-0000-0000144E0000}"/>
    <cellStyle name="40% - Accent2 5 65" xfId="6657" xr:uid="{00000000-0005-0000-0000-0000154E0000}"/>
    <cellStyle name="40% - Accent2 5 66" xfId="6787" xr:uid="{00000000-0005-0000-0000-0000164E0000}"/>
    <cellStyle name="40% - Accent2 5 67" xfId="6917" xr:uid="{00000000-0005-0000-0000-0000174E0000}"/>
    <cellStyle name="40% - Accent2 5 68" xfId="7047" xr:uid="{00000000-0005-0000-0000-0000184E0000}"/>
    <cellStyle name="40% - Accent2 5 69" xfId="7191" xr:uid="{00000000-0005-0000-0000-0000194E0000}"/>
    <cellStyle name="40% - Accent2 5 7" xfId="955" xr:uid="{00000000-0005-0000-0000-00001A4E0000}"/>
    <cellStyle name="40% - Accent2 5 7 2" xfId="16134" xr:uid="{00000000-0005-0000-0000-00001B4E0000}"/>
    <cellStyle name="40% - Accent2 5 7 2 2" xfId="20637" xr:uid="{00000000-0005-0000-0000-00001C4E0000}"/>
    <cellStyle name="40% - Accent2 5 7 2 3" xfId="25069" xr:uid="{00000000-0005-0000-0000-00001D4E0000}"/>
    <cellStyle name="40% - Accent2 5 7 2 4" xfId="29786" xr:uid="{00000000-0005-0000-0000-00001E4E0000}"/>
    <cellStyle name="40% - Accent2 5 7 2 5" xfId="34499" xr:uid="{00000000-0005-0000-0000-00001F4E0000}"/>
    <cellStyle name="40% - Accent2 5 7 3" xfId="18378" xr:uid="{00000000-0005-0000-0000-0000204E0000}"/>
    <cellStyle name="40% - Accent2 5 7 4" xfId="22853" xr:uid="{00000000-0005-0000-0000-0000214E0000}"/>
    <cellStyle name="40% - Accent2 5 7 5" xfId="27570" xr:uid="{00000000-0005-0000-0000-0000224E0000}"/>
    <cellStyle name="40% - Accent2 5 7 6" xfId="32283" xr:uid="{00000000-0005-0000-0000-0000234E0000}"/>
    <cellStyle name="40% - Accent2 5 70" xfId="7336" xr:uid="{00000000-0005-0000-0000-0000244E0000}"/>
    <cellStyle name="40% - Accent2 5 71" xfId="7480" xr:uid="{00000000-0005-0000-0000-0000254E0000}"/>
    <cellStyle name="40% - Accent2 5 72" xfId="7652" xr:uid="{00000000-0005-0000-0000-0000264E0000}"/>
    <cellStyle name="40% - Accent2 5 73" xfId="7824" xr:uid="{00000000-0005-0000-0000-0000274E0000}"/>
    <cellStyle name="40% - Accent2 5 74" xfId="7996" xr:uid="{00000000-0005-0000-0000-0000284E0000}"/>
    <cellStyle name="40% - Accent2 5 75" xfId="8168" xr:uid="{00000000-0005-0000-0000-0000294E0000}"/>
    <cellStyle name="40% - Accent2 5 76" xfId="8340" xr:uid="{00000000-0005-0000-0000-00002A4E0000}"/>
    <cellStyle name="40% - Accent2 5 77" xfId="8582" xr:uid="{00000000-0005-0000-0000-00002B4E0000}"/>
    <cellStyle name="40% - Accent2 5 8" xfId="1027" xr:uid="{00000000-0005-0000-0000-00002C4E0000}"/>
    <cellStyle name="40% - Accent2 5 8 2" xfId="26246" xr:uid="{00000000-0005-0000-0000-00002D4E0000}"/>
    <cellStyle name="40% - Accent2 5 8 3" xfId="30960" xr:uid="{00000000-0005-0000-0000-00002E4E0000}"/>
    <cellStyle name="40% - Accent2 5 8 4" xfId="35673" xr:uid="{00000000-0005-0000-0000-00002F4E0000}"/>
    <cellStyle name="40% - Accent2 5 9" xfId="1099" xr:uid="{00000000-0005-0000-0000-0000304E0000}"/>
    <cellStyle name="40% - Accent2 5 9 2" xfId="35940" xr:uid="{00000000-0005-0000-0000-0000314E0000}"/>
    <cellStyle name="40% - Accent2 6" xfId="236" xr:uid="{00000000-0005-0000-0000-0000324E0000}"/>
    <cellStyle name="40% - Accent2 6 10" xfId="1185" xr:uid="{00000000-0005-0000-0000-0000334E0000}"/>
    <cellStyle name="40% - Accent2 6 10 2" xfId="36249" xr:uid="{00000000-0005-0000-0000-0000344E0000}"/>
    <cellStyle name="40% - Accent2 6 11" xfId="1257" xr:uid="{00000000-0005-0000-0000-0000354E0000}"/>
    <cellStyle name="40% - Accent2 6 12" xfId="1329" xr:uid="{00000000-0005-0000-0000-0000364E0000}"/>
    <cellStyle name="40% - Accent2 6 13" xfId="1401" xr:uid="{00000000-0005-0000-0000-0000374E0000}"/>
    <cellStyle name="40% - Accent2 6 14" xfId="1476" xr:uid="{00000000-0005-0000-0000-0000384E0000}"/>
    <cellStyle name="40% - Accent2 6 15" xfId="1550" xr:uid="{00000000-0005-0000-0000-0000394E0000}"/>
    <cellStyle name="40% - Accent2 6 16" xfId="1625" xr:uid="{00000000-0005-0000-0000-00003A4E0000}"/>
    <cellStyle name="40% - Accent2 6 17" xfId="1699" xr:uid="{00000000-0005-0000-0000-00003B4E0000}"/>
    <cellStyle name="40% - Accent2 6 18" xfId="1773" xr:uid="{00000000-0005-0000-0000-00003C4E0000}"/>
    <cellStyle name="40% - Accent2 6 19" xfId="1847" xr:uid="{00000000-0005-0000-0000-00003D4E0000}"/>
    <cellStyle name="40% - Accent2 6 2" xfId="609" xr:uid="{00000000-0005-0000-0000-00003E4E0000}"/>
    <cellStyle name="40% - Accent2 6 2 2" xfId="8915" xr:uid="{00000000-0005-0000-0000-00003F4E0000}"/>
    <cellStyle name="40% - Accent2 6 20" xfId="1922" xr:uid="{00000000-0005-0000-0000-0000404E0000}"/>
    <cellStyle name="40% - Accent2 6 21" xfId="1996" xr:uid="{00000000-0005-0000-0000-0000414E0000}"/>
    <cellStyle name="40% - Accent2 6 22" xfId="2070" xr:uid="{00000000-0005-0000-0000-0000424E0000}"/>
    <cellStyle name="40% - Accent2 6 23" xfId="2144" xr:uid="{00000000-0005-0000-0000-0000434E0000}"/>
    <cellStyle name="40% - Accent2 6 24" xfId="2218" xr:uid="{00000000-0005-0000-0000-0000444E0000}"/>
    <cellStyle name="40% - Accent2 6 25" xfId="2292" xr:uid="{00000000-0005-0000-0000-0000454E0000}"/>
    <cellStyle name="40% - Accent2 6 26" xfId="2366" xr:uid="{00000000-0005-0000-0000-0000464E0000}"/>
    <cellStyle name="40% - Accent2 6 27" xfId="2440" xr:uid="{00000000-0005-0000-0000-0000474E0000}"/>
    <cellStyle name="40% - Accent2 6 28" xfId="2514" xr:uid="{00000000-0005-0000-0000-0000484E0000}"/>
    <cellStyle name="40% - Accent2 6 29" xfId="2588" xr:uid="{00000000-0005-0000-0000-0000494E0000}"/>
    <cellStyle name="40% - Accent2 6 3" xfId="681" xr:uid="{00000000-0005-0000-0000-00004A4E0000}"/>
    <cellStyle name="40% - Accent2 6 3 2" xfId="10210" xr:uid="{00000000-0005-0000-0000-00004B4E0000}"/>
    <cellStyle name="40% - Accent2 6 30" xfId="2676" xr:uid="{00000000-0005-0000-0000-00004C4E0000}"/>
    <cellStyle name="40% - Accent2 6 31" xfId="2764" xr:uid="{00000000-0005-0000-0000-00004D4E0000}"/>
    <cellStyle name="40% - Accent2 6 32" xfId="2852" xr:uid="{00000000-0005-0000-0000-00004E4E0000}"/>
    <cellStyle name="40% - Accent2 6 33" xfId="2940" xr:uid="{00000000-0005-0000-0000-00004F4E0000}"/>
    <cellStyle name="40% - Accent2 6 34" xfId="3028" xr:uid="{00000000-0005-0000-0000-0000504E0000}"/>
    <cellStyle name="40% - Accent2 6 35" xfId="3116" xr:uid="{00000000-0005-0000-0000-0000514E0000}"/>
    <cellStyle name="40% - Accent2 6 36" xfId="3204" xr:uid="{00000000-0005-0000-0000-0000524E0000}"/>
    <cellStyle name="40% - Accent2 6 37" xfId="3292" xr:uid="{00000000-0005-0000-0000-0000534E0000}"/>
    <cellStyle name="40% - Accent2 6 38" xfId="3380" xr:uid="{00000000-0005-0000-0000-0000544E0000}"/>
    <cellStyle name="40% - Accent2 6 39" xfId="3468" xr:uid="{00000000-0005-0000-0000-0000554E0000}"/>
    <cellStyle name="40% - Accent2 6 4" xfId="753" xr:uid="{00000000-0005-0000-0000-0000564E0000}"/>
    <cellStyle name="40% - Accent2 6 4 10" xfId="12435" xr:uid="{00000000-0005-0000-0000-0000574E0000}"/>
    <cellStyle name="40% - Accent2 6 4 11" xfId="12717" xr:uid="{00000000-0005-0000-0000-0000584E0000}"/>
    <cellStyle name="40% - Accent2 6 4 12" xfId="13340" xr:uid="{00000000-0005-0000-0000-0000594E0000}"/>
    <cellStyle name="40% - Accent2 6 4 13" xfId="13947" xr:uid="{00000000-0005-0000-0000-00005A4E0000}"/>
    <cellStyle name="40% - Accent2 6 4 14" xfId="14553" xr:uid="{00000000-0005-0000-0000-00005B4E0000}"/>
    <cellStyle name="40% - Accent2 6 4 15" xfId="15159" xr:uid="{00000000-0005-0000-0000-00005C4E0000}"/>
    <cellStyle name="40% - Accent2 6 4 16" xfId="17407" xr:uid="{00000000-0005-0000-0000-00005D4E0000}"/>
    <cellStyle name="40% - Accent2 6 4 17" xfId="21882" xr:uid="{00000000-0005-0000-0000-00005E4E0000}"/>
    <cellStyle name="40% - Accent2 6 4 18" xfId="26599" xr:uid="{00000000-0005-0000-0000-00005F4E0000}"/>
    <cellStyle name="40% - Accent2 6 4 19" xfId="31312" xr:uid="{00000000-0005-0000-0000-0000604E0000}"/>
    <cellStyle name="40% - Accent2 6 4 2" xfId="10121" xr:uid="{00000000-0005-0000-0000-0000614E0000}"/>
    <cellStyle name="40% - Accent2 6 4 2 10" xfId="31608" xr:uid="{00000000-0005-0000-0000-0000624E0000}"/>
    <cellStyle name="40% - Accent2 6 4 2 2" xfId="13055" xr:uid="{00000000-0005-0000-0000-0000634E0000}"/>
    <cellStyle name="40% - Accent2 6 4 2 2 2" xfId="16646" xr:uid="{00000000-0005-0000-0000-0000644E0000}"/>
    <cellStyle name="40% - Accent2 6 4 2 2 2 2" xfId="21108" xr:uid="{00000000-0005-0000-0000-0000654E0000}"/>
    <cellStyle name="40% - Accent2 6 4 2 2 2 3" xfId="25540" xr:uid="{00000000-0005-0000-0000-0000664E0000}"/>
    <cellStyle name="40% - Accent2 6 4 2 2 2 4" xfId="30257" xr:uid="{00000000-0005-0000-0000-0000674E0000}"/>
    <cellStyle name="40% - Accent2 6 4 2 2 2 5" xfId="34970" xr:uid="{00000000-0005-0000-0000-0000684E0000}"/>
    <cellStyle name="40% - Accent2 6 4 2 2 3" xfId="18849" xr:uid="{00000000-0005-0000-0000-0000694E0000}"/>
    <cellStyle name="40% - Accent2 6 4 2 2 4" xfId="23324" xr:uid="{00000000-0005-0000-0000-00006A4E0000}"/>
    <cellStyle name="40% - Accent2 6 4 2 2 5" xfId="28041" xr:uid="{00000000-0005-0000-0000-00006B4E0000}"/>
    <cellStyle name="40% - Accent2 6 4 2 2 6" xfId="32754" xr:uid="{00000000-0005-0000-0000-00006C4E0000}"/>
    <cellStyle name="40% - Accent2 6 4 2 3" xfId="13637" xr:uid="{00000000-0005-0000-0000-00006D4E0000}"/>
    <cellStyle name="40% - Accent2 6 4 2 3 2" xfId="19962" xr:uid="{00000000-0005-0000-0000-00006E4E0000}"/>
    <cellStyle name="40% - Accent2 6 4 2 3 3" xfId="24394" xr:uid="{00000000-0005-0000-0000-00006F4E0000}"/>
    <cellStyle name="40% - Accent2 6 4 2 3 4" xfId="29111" xr:uid="{00000000-0005-0000-0000-0000704E0000}"/>
    <cellStyle name="40% - Accent2 6 4 2 3 5" xfId="33824" xr:uid="{00000000-0005-0000-0000-0000714E0000}"/>
    <cellStyle name="40% - Accent2 6 4 2 4" xfId="14243" xr:uid="{00000000-0005-0000-0000-0000724E0000}"/>
    <cellStyle name="40% - Accent2 6 4 2 5" xfId="14849" xr:uid="{00000000-0005-0000-0000-0000734E0000}"/>
    <cellStyle name="40% - Accent2 6 4 2 6" xfId="15455" xr:uid="{00000000-0005-0000-0000-0000744E0000}"/>
    <cellStyle name="40% - Accent2 6 4 2 7" xfId="17703" xr:uid="{00000000-0005-0000-0000-0000754E0000}"/>
    <cellStyle name="40% - Accent2 6 4 2 8" xfId="22178" xr:uid="{00000000-0005-0000-0000-0000764E0000}"/>
    <cellStyle name="40% - Accent2 6 4 2 9" xfId="26895" xr:uid="{00000000-0005-0000-0000-0000774E0000}"/>
    <cellStyle name="40% - Accent2 6 4 3" xfId="10606" xr:uid="{00000000-0005-0000-0000-0000784E0000}"/>
    <cellStyle name="40% - Accent2 6 4 3 2" xfId="16428" xr:uid="{00000000-0005-0000-0000-0000794E0000}"/>
    <cellStyle name="40% - Accent2 6 4 3 2 2" xfId="20890" xr:uid="{00000000-0005-0000-0000-00007A4E0000}"/>
    <cellStyle name="40% - Accent2 6 4 3 2 3" xfId="25322" xr:uid="{00000000-0005-0000-0000-00007B4E0000}"/>
    <cellStyle name="40% - Accent2 6 4 3 2 4" xfId="30039" xr:uid="{00000000-0005-0000-0000-00007C4E0000}"/>
    <cellStyle name="40% - Accent2 6 4 3 2 5" xfId="34752" xr:uid="{00000000-0005-0000-0000-00007D4E0000}"/>
    <cellStyle name="40% - Accent2 6 4 3 3" xfId="18631" xr:uid="{00000000-0005-0000-0000-00007E4E0000}"/>
    <cellStyle name="40% - Accent2 6 4 3 4" xfId="23106" xr:uid="{00000000-0005-0000-0000-00007F4E0000}"/>
    <cellStyle name="40% - Accent2 6 4 3 5" xfId="27823" xr:uid="{00000000-0005-0000-0000-0000804E0000}"/>
    <cellStyle name="40% - Accent2 6 4 3 6" xfId="32536" xr:uid="{00000000-0005-0000-0000-0000814E0000}"/>
    <cellStyle name="40% - Accent2 6 4 4" xfId="10864" xr:uid="{00000000-0005-0000-0000-0000824E0000}"/>
    <cellStyle name="40% - Accent2 6 4 4 2" xfId="19666" xr:uid="{00000000-0005-0000-0000-0000834E0000}"/>
    <cellStyle name="40% - Accent2 6 4 4 3" xfId="24098" xr:uid="{00000000-0005-0000-0000-0000844E0000}"/>
    <cellStyle name="40% - Accent2 6 4 4 4" xfId="28815" xr:uid="{00000000-0005-0000-0000-0000854E0000}"/>
    <cellStyle name="40% - Accent2 6 4 4 5" xfId="33528" xr:uid="{00000000-0005-0000-0000-0000864E0000}"/>
    <cellStyle name="40% - Accent2 6 4 5" xfId="11118" xr:uid="{00000000-0005-0000-0000-0000874E0000}"/>
    <cellStyle name="40% - Accent2 6 4 6" xfId="11372" xr:uid="{00000000-0005-0000-0000-0000884E0000}"/>
    <cellStyle name="40% - Accent2 6 4 7" xfId="11632" xr:uid="{00000000-0005-0000-0000-0000894E0000}"/>
    <cellStyle name="40% - Accent2 6 4 8" xfId="11894" xr:uid="{00000000-0005-0000-0000-00008A4E0000}"/>
    <cellStyle name="40% - Accent2 6 4 9" xfId="12164" xr:uid="{00000000-0005-0000-0000-00008B4E0000}"/>
    <cellStyle name="40% - Accent2 6 40" xfId="3556" xr:uid="{00000000-0005-0000-0000-00008C4E0000}"/>
    <cellStyle name="40% - Accent2 6 41" xfId="3659" xr:uid="{00000000-0005-0000-0000-00008D4E0000}"/>
    <cellStyle name="40% - Accent2 6 42" xfId="3778" xr:uid="{00000000-0005-0000-0000-00008E4E0000}"/>
    <cellStyle name="40% - Accent2 6 43" xfId="3894" xr:uid="{00000000-0005-0000-0000-00008F4E0000}"/>
    <cellStyle name="40% - Accent2 6 44" xfId="4010" xr:uid="{00000000-0005-0000-0000-0000904E0000}"/>
    <cellStyle name="40% - Accent2 6 45" xfId="4126" xr:uid="{00000000-0005-0000-0000-0000914E0000}"/>
    <cellStyle name="40% - Accent2 6 46" xfId="4242" xr:uid="{00000000-0005-0000-0000-0000924E0000}"/>
    <cellStyle name="40% - Accent2 6 47" xfId="4358" xr:uid="{00000000-0005-0000-0000-0000934E0000}"/>
    <cellStyle name="40% - Accent2 6 48" xfId="4474" xr:uid="{00000000-0005-0000-0000-0000944E0000}"/>
    <cellStyle name="40% - Accent2 6 49" xfId="4590" xr:uid="{00000000-0005-0000-0000-0000954E0000}"/>
    <cellStyle name="40% - Accent2 6 5" xfId="825" xr:uid="{00000000-0005-0000-0000-0000964E0000}"/>
    <cellStyle name="40% - Accent2 6 5 2" xfId="16885" xr:uid="{00000000-0005-0000-0000-0000974E0000}"/>
    <cellStyle name="40% - Accent2 6 5 2 2" xfId="21347" xr:uid="{00000000-0005-0000-0000-0000984E0000}"/>
    <cellStyle name="40% - Accent2 6 5 2 2 2" xfId="25779" xr:uid="{00000000-0005-0000-0000-0000994E0000}"/>
    <cellStyle name="40% - Accent2 6 5 2 2 3" xfId="30496" xr:uid="{00000000-0005-0000-0000-00009A4E0000}"/>
    <cellStyle name="40% - Accent2 6 5 2 2 4" xfId="35209" xr:uid="{00000000-0005-0000-0000-00009B4E0000}"/>
    <cellStyle name="40% - Accent2 6 5 2 3" xfId="19088" xr:uid="{00000000-0005-0000-0000-00009C4E0000}"/>
    <cellStyle name="40% - Accent2 6 5 2 4" xfId="23563" xr:uid="{00000000-0005-0000-0000-00009D4E0000}"/>
    <cellStyle name="40% - Accent2 6 5 2 5" xfId="28280" xr:uid="{00000000-0005-0000-0000-00009E4E0000}"/>
    <cellStyle name="40% - Accent2 6 5 2 6" xfId="32993" xr:uid="{00000000-0005-0000-0000-00009F4E0000}"/>
    <cellStyle name="40% - Accent2 6 5 3" xfId="15694" xr:uid="{00000000-0005-0000-0000-0000A04E0000}"/>
    <cellStyle name="40% - Accent2 6 5 3 2" xfId="20201" xr:uid="{00000000-0005-0000-0000-0000A14E0000}"/>
    <cellStyle name="40% - Accent2 6 5 3 3" xfId="24633" xr:uid="{00000000-0005-0000-0000-0000A24E0000}"/>
    <cellStyle name="40% - Accent2 6 5 3 4" xfId="29350" xr:uid="{00000000-0005-0000-0000-0000A34E0000}"/>
    <cellStyle name="40% - Accent2 6 5 3 5" xfId="34063" xr:uid="{00000000-0005-0000-0000-0000A44E0000}"/>
    <cellStyle name="40% - Accent2 6 5 4" xfId="17942" xr:uid="{00000000-0005-0000-0000-0000A54E0000}"/>
    <cellStyle name="40% - Accent2 6 5 5" xfId="22417" xr:uid="{00000000-0005-0000-0000-0000A64E0000}"/>
    <cellStyle name="40% - Accent2 6 5 6" xfId="27134" xr:uid="{00000000-0005-0000-0000-0000A74E0000}"/>
    <cellStyle name="40% - Accent2 6 5 7" xfId="31847" xr:uid="{00000000-0005-0000-0000-0000A84E0000}"/>
    <cellStyle name="40% - Accent2 6 50" xfId="4720" xr:uid="{00000000-0005-0000-0000-0000A94E0000}"/>
    <cellStyle name="40% - Accent2 6 51" xfId="4850" xr:uid="{00000000-0005-0000-0000-0000AA4E0000}"/>
    <cellStyle name="40% - Accent2 6 52" xfId="4980" xr:uid="{00000000-0005-0000-0000-0000AB4E0000}"/>
    <cellStyle name="40% - Accent2 6 53" xfId="5110" xr:uid="{00000000-0005-0000-0000-0000AC4E0000}"/>
    <cellStyle name="40% - Accent2 6 54" xfId="5240" xr:uid="{00000000-0005-0000-0000-0000AD4E0000}"/>
    <cellStyle name="40% - Accent2 6 55" xfId="5370" xr:uid="{00000000-0005-0000-0000-0000AE4E0000}"/>
    <cellStyle name="40% - Accent2 6 56" xfId="5500" xr:uid="{00000000-0005-0000-0000-0000AF4E0000}"/>
    <cellStyle name="40% - Accent2 6 57" xfId="5630" xr:uid="{00000000-0005-0000-0000-0000B04E0000}"/>
    <cellStyle name="40% - Accent2 6 58" xfId="5760" xr:uid="{00000000-0005-0000-0000-0000B14E0000}"/>
    <cellStyle name="40% - Accent2 6 59" xfId="5890" xr:uid="{00000000-0005-0000-0000-0000B24E0000}"/>
    <cellStyle name="40% - Accent2 6 6" xfId="897" xr:uid="{00000000-0005-0000-0000-0000B34E0000}"/>
    <cellStyle name="40% - Accent2 6 6 2" xfId="17097" xr:uid="{00000000-0005-0000-0000-0000B44E0000}"/>
    <cellStyle name="40% - Accent2 6 6 2 2" xfId="21558" xr:uid="{00000000-0005-0000-0000-0000B54E0000}"/>
    <cellStyle name="40% - Accent2 6 6 2 2 2" xfId="25990" xr:uid="{00000000-0005-0000-0000-0000B64E0000}"/>
    <cellStyle name="40% - Accent2 6 6 2 2 3" xfId="30707" xr:uid="{00000000-0005-0000-0000-0000B74E0000}"/>
    <cellStyle name="40% - Accent2 6 6 2 2 4" xfId="35420" xr:uid="{00000000-0005-0000-0000-0000B84E0000}"/>
    <cellStyle name="40% - Accent2 6 6 2 3" xfId="19299" xr:uid="{00000000-0005-0000-0000-0000B94E0000}"/>
    <cellStyle name="40% - Accent2 6 6 2 4" xfId="23774" xr:uid="{00000000-0005-0000-0000-0000BA4E0000}"/>
    <cellStyle name="40% - Accent2 6 6 2 5" xfId="28491" xr:uid="{00000000-0005-0000-0000-0000BB4E0000}"/>
    <cellStyle name="40% - Accent2 6 6 2 6" xfId="33204" xr:uid="{00000000-0005-0000-0000-0000BC4E0000}"/>
    <cellStyle name="40% - Accent2 6 6 3" xfId="15907" xr:uid="{00000000-0005-0000-0000-0000BD4E0000}"/>
    <cellStyle name="40% - Accent2 6 6 3 2" xfId="20412" xr:uid="{00000000-0005-0000-0000-0000BE4E0000}"/>
    <cellStyle name="40% - Accent2 6 6 3 3" xfId="24844" xr:uid="{00000000-0005-0000-0000-0000BF4E0000}"/>
    <cellStyle name="40% - Accent2 6 6 3 4" xfId="29561" xr:uid="{00000000-0005-0000-0000-0000C04E0000}"/>
    <cellStyle name="40% - Accent2 6 6 3 5" xfId="34274" xr:uid="{00000000-0005-0000-0000-0000C14E0000}"/>
    <cellStyle name="40% - Accent2 6 6 4" xfId="18153" xr:uid="{00000000-0005-0000-0000-0000C24E0000}"/>
    <cellStyle name="40% - Accent2 6 6 5" xfId="22628" xr:uid="{00000000-0005-0000-0000-0000C34E0000}"/>
    <cellStyle name="40% - Accent2 6 6 6" xfId="27345" xr:uid="{00000000-0005-0000-0000-0000C44E0000}"/>
    <cellStyle name="40% - Accent2 6 6 7" xfId="32058" xr:uid="{00000000-0005-0000-0000-0000C54E0000}"/>
    <cellStyle name="40% - Accent2 6 60" xfId="6020" xr:uid="{00000000-0005-0000-0000-0000C64E0000}"/>
    <cellStyle name="40% - Accent2 6 61" xfId="6150" xr:uid="{00000000-0005-0000-0000-0000C74E0000}"/>
    <cellStyle name="40% - Accent2 6 62" xfId="6280" xr:uid="{00000000-0005-0000-0000-0000C84E0000}"/>
    <cellStyle name="40% - Accent2 6 63" xfId="6410" xr:uid="{00000000-0005-0000-0000-0000C94E0000}"/>
    <cellStyle name="40% - Accent2 6 64" xfId="6541" xr:uid="{00000000-0005-0000-0000-0000CA4E0000}"/>
    <cellStyle name="40% - Accent2 6 65" xfId="6671" xr:uid="{00000000-0005-0000-0000-0000CB4E0000}"/>
    <cellStyle name="40% - Accent2 6 66" xfId="6801" xr:uid="{00000000-0005-0000-0000-0000CC4E0000}"/>
    <cellStyle name="40% - Accent2 6 67" xfId="6931" xr:uid="{00000000-0005-0000-0000-0000CD4E0000}"/>
    <cellStyle name="40% - Accent2 6 68" xfId="7061" xr:uid="{00000000-0005-0000-0000-0000CE4E0000}"/>
    <cellStyle name="40% - Accent2 6 69" xfId="7205" xr:uid="{00000000-0005-0000-0000-0000CF4E0000}"/>
    <cellStyle name="40% - Accent2 6 7" xfId="969" xr:uid="{00000000-0005-0000-0000-0000D04E0000}"/>
    <cellStyle name="40% - Accent2 6 7 2" xfId="16148" xr:uid="{00000000-0005-0000-0000-0000D14E0000}"/>
    <cellStyle name="40% - Accent2 6 7 2 2" xfId="20651" xr:uid="{00000000-0005-0000-0000-0000D24E0000}"/>
    <cellStyle name="40% - Accent2 6 7 2 3" xfId="25083" xr:uid="{00000000-0005-0000-0000-0000D34E0000}"/>
    <cellStyle name="40% - Accent2 6 7 2 4" xfId="29800" xr:uid="{00000000-0005-0000-0000-0000D44E0000}"/>
    <cellStyle name="40% - Accent2 6 7 2 5" xfId="34513" xr:uid="{00000000-0005-0000-0000-0000D54E0000}"/>
    <cellStyle name="40% - Accent2 6 7 3" xfId="18392" xr:uid="{00000000-0005-0000-0000-0000D64E0000}"/>
    <cellStyle name="40% - Accent2 6 7 4" xfId="22867" xr:uid="{00000000-0005-0000-0000-0000D74E0000}"/>
    <cellStyle name="40% - Accent2 6 7 5" xfId="27584" xr:uid="{00000000-0005-0000-0000-0000D84E0000}"/>
    <cellStyle name="40% - Accent2 6 7 6" xfId="32297" xr:uid="{00000000-0005-0000-0000-0000D94E0000}"/>
    <cellStyle name="40% - Accent2 6 70" xfId="7350" xr:uid="{00000000-0005-0000-0000-0000DA4E0000}"/>
    <cellStyle name="40% - Accent2 6 71" xfId="7494" xr:uid="{00000000-0005-0000-0000-0000DB4E0000}"/>
    <cellStyle name="40% - Accent2 6 72" xfId="7666" xr:uid="{00000000-0005-0000-0000-0000DC4E0000}"/>
    <cellStyle name="40% - Accent2 6 73" xfId="7838" xr:uid="{00000000-0005-0000-0000-0000DD4E0000}"/>
    <cellStyle name="40% - Accent2 6 74" xfId="8010" xr:uid="{00000000-0005-0000-0000-0000DE4E0000}"/>
    <cellStyle name="40% - Accent2 6 75" xfId="8182" xr:uid="{00000000-0005-0000-0000-0000DF4E0000}"/>
    <cellStyle name="40% - Accent2 6 76" xfId="8354" xr:uid="{00000000-0005-0000-0000-0000E04E0000}"/>
    <cellStyle name="40% - Accent2 6 77" xfId="8596" xr:uid="{00000000-0005-0000-0000-0000E14E0000}"/>
    <cellStyle name="40% - Accent2 6 8" xfId="1041" xr:uid="{00000000-0005-0000-0000-0000E24E0000}"/>
    <cellStyle name="40% - Accent2 6 8 2" xfId="26261" xr:uid="{00000000-0005-0000-0000-0000E34E0000}"/>
    <cellStyle name="40% - Accent2 6 8 3" xfId="30974" xr:uid="{00000000-0005-0000-0000-0000E44E0000}"/>
    <cellStyle name="40% - Accent2 6 8 4" xfId="35687" xr:uid="{00000000-0005-0000-0000-0000E54E0000}"/>
    <cellStyle name="40% - Accent2 6 9" xfId="1113" xr:uid="{00000000-0005-0000-0000-0000E64E0000}"/>
    <cellStyle name="40% - Accent2 6 9 2" xfId="35954" xr:uid="{00000000-0005-0000-0000-0000E74E0000}"/>
    <cellStyle name="40% - Accent2 7" xfId="397" xr:uid="{00000000-0005-0000-0000-0000E84E0000}"/>
    <cellStyle name="40% - Accent2 7 2" xfId="439" xr:uid="{00000000-0005-0000-0000-0000E94E0000}"/>
    <cellStyle name="40% - Accent2 7 2 2" xfId="8974" xr:uid="{00000000-0005-0000-0000-0000EA4E0000}"/>
    <cellStyle name="40% - Accent2 7 3" xfId="483" xr:uid="{00000000-0005-0000-0000-0000EB4E0000}"/>
    <cellStyle name="40% - Accent2 7 3 2" xfId="10241" xr:uid="{00000000-0005-0000-0000-0000EC4E0000}"/>
    <cellStyle name="40% - Accent2 7 4" xfId="525" xr:uid="{00000000-0005-0000-0000-0000ED4E0000}"/>
    <cellStyle name="40% - Accent2 7 5" xfId="8656" xr:uid="{00000000-0005-0000-0000-0000EE4E0000}"/>
    <cellStyle name="40% - Accent2 8" xfId="411" xr:uid="{00000000-0005-0000-0000-0000EF4E0000}"/>
    <cellStyle name="40% - Accent2 8 2" xfId="453" xr:uid="{00000000-0005-0000-0000-0000F04E0000}"/>
    <cellStyle name="40% - Accent2 8 2 2" xfId="8988" xr:uid="{00000000-0005-0000-0000-0000F14E0000}"/>
    <cellStyle name="40% - Accent2 8 3" xfId="497" xr:uid="{00000000-0005-0000-0000-0000F24E0000}"/>
    <cellStyle name="40% - Accent2 8 4" xfId="539" xr:uid="{00000000-0005-0000-0000-0000F34E0000}"/>
    <cellStyle name="40% - Accent2 8 5" xfId="8670" xr:uid="{00000000-0005-0000-0000-0000F44E0000}"/>
    <cellStyle name="40% - Accent2 9" xfId="2606" xr:uid="{00000000-0005-0000-0000-0000F54E0000}"/>
    <cellStyle name="40% - Accent2 9 10" xfId="3398" xr:uid="{00000000-0005-0000-0000-0000F64E0000}"/>
    <cellStyle name="40% - Accent2 9 11" xfId="3486" xr:uid="{00000000-0005-0000-0000-0000F74E0000}"/>
    <cellStyle name="40% - Accent2 9 12" xfId="3574" xr:uid="{00000000-0005-0000-0000-0000F84E0000}"/>
    <cellStyle name="40% - Accent2 9 13" xfId="3679" xr:uid="{00000000-0005-0000-0000-0000F94E0000}"/>
    <cellStyle name="40% - Accent2 9 14" xfId="3796" xr:uid="{00000000-0005-0000-0000-0000FA4E0000}"/>
    <cellStyle name="40% - Accent2 9 15" xfId="3912" xr:uid="{00000000-0005-0000-0000-0000FB4E0000}"/>
    <cellStyle name="40% - Accent2 9 16" xfId="4028" xr:uid="{00000000-0005-0000-0000-0000FC4E0000}"/>
    <cellStyle name="40% - Accent2 9 17" xfId="4144" xr:uid="{00000000-0005-0000-0000-0000FD4E0000}"/>
    <cellStyle name="40% - Accent2 9 18" xfId="4260" xr:uid="{00000000-0005-0000-0000-0000FE4E0000}"/>
    <cellStyle name="40% - Accent2 9 19" xfId="4376" xr:uid="{00000000-0005-0000-0000-0000FF4E0000}"/>
    <cellStyle name="40% - Accent2 9 2" xfId="2694" xr:uid="{00000000-0005-0000-0000-0000004F0000}"/>
    <cellStyle name="40% - Accent2 9 2 2" xfId="9005" xr:uid="{00000000-0005-0000-0000-0000014F0000}"/>
    <cellStyle name="40% - Accent2 9 20" xfId="4492" xr:uid="{00000000-0005-0000-0000-0000024F0000}"/>
    <cellStyle name="40% - Accent2 9 21" xfId="4608" xr:uid="{00000000-0005-0000-0000-0000034F0000}"/>
    <cellStyle name="40% - Accent2 9 22" xfId="4738" xr:uid="{00000000-0005-0000-0000-0000044F0000}"/>
    <cellStyle name="40% - Accent2 9 23" xfId="4868" xr:uid="{00000000-0005-0000-0000-0000054F0000}"/>
    <cellStyle name="40% - Accent2 9 24" xfId="4998" xr:uid="{00000000-0005-0000-0000-0000064F0000}"/>
    <cellStyle name="40% - Accent2 9 25" xfId="5128" xr:uid="{00000000-0005-0000-0000-0000074F0000}"/>
    <cellStyle name="40% - Accent2 9 26" xfId="5258" xr:uid="{00000000-0005-0000-0000-0000084F0000}"/>
    <cellStyle name="40% - Accent2 9 27" xfId="5388" xr:uid="{00000000-0005-0000-0000-0000094F0000}"/>
    <cellStyle name="40% - Accent2 9 28" xfId="5518" xr:uid="{00000000-0005-0000-0000-00000A4F0000}"/>
    <cellStyle name="40% - Accent2 9 29" xfId="5648" xr:uid="{00000000-0005-0000-0000-00000B4F0000}"/>
    <cellStyle name="40% - Accent2 9 3" xfId="2782" xr:uid="{00000000-0005-0000-0000-00000C4F0000}"/>
    <cellStyle name="40% - Accent2 9 3 2" xfId="10259" xr:uid="{00000000-0005-0000-0000-00000D4F0000}"/>
    <cellStyle name="40% - Accent2 9 30" xfId="5778" xr:uid="{00000000-0005-0000-0000-00000E4F0000}"/>
    <cellStyle name="40% - Accent2 9 31" xfId="5908" xr:uid="{00000000-0005-0000-0000-00000F4F0000}"/>
    <cellStyle name="40% - Accent2 9 32" xfId="6038" xr:uid="{00000000-0005-0000-0000-0000104F0000}"/>
    <cellStyle name="40% - Accent2 9 33" xfId="6168" xr:uid="{00000000-0005-0000-0000-0000114F0000}"/>
    <cellStyle name="40% - Accent2 9 34" xfId="6298" xr:uid="{00000000-0005-0000-0000-0000124F0000}"/>
    <cellStyle name="40% - Accent2 9 35" xfId="6428" xr:uid="{00000000-0005-0000-0000-0000134F0000}"/>
    <cellStyle name="40% - Accent2 9 36" xfId="6559" xr:uid="{00000000-0005-0000-0000-0000144F0000}"/>
    <cellStyle name="40% - Accent2 9 37" xfId="6689" xr:uid="{00000000-0005-0000-0000-0000154F0000}"/>
    <cellStyle name="40% - Accent2 9 38" xfId="6819" xr:uid="{00000000-0005-0000-0000-0000164F0000}"/>
    <cellStyle name="40% - Accent2 9 39" xfId="6949" xr:uid="{00000000-0005-0000-0000-0000174F0000}"/>
    <cellStyle name="40% - Accent2 9 4" xfId="2870" xr:uid="{00000000-0005-0000-0000-0000184F0000}"/>
    <cellStyle name="40% - Accent2 9 40" xfId="7079" xr:uid="{00000000-0005-0000-0000-0000194F0000}"/>
    <cellStyle name="40% - Accent2 9 41" xfId="7223" xr:uid="{00000000-0005-0000-0000-00001A4F0000}"/>
    <cellStyle name="40% - Accent2 9 42" xfId="7368" xr:uid="{00000000-0005-0000-0000-00001B4F0000}"/>
    <cellStyle name="40% - Accent2 9 43" xfId="7512" xr:uid="{00000000-0005-0000-0000-00001C4F0000}"/>
    <cellStyle name="40% - Accent2 9 44" xfId="7684" xr:uid="{00000000-0005-0000-0000-00001D4F0000}"/>
    <cellStyle name="40% - Accent2 9 45" xfId="7856" xr:uid="{00000000-0005-0000-0000-00001E4F0000}"/>
    <cellStyle name="40% - Accent2 9 46" xfId="8028" xr:uid="{00000000-0005-0000-0000-00001F4F0000}"/>
    <cellStyle name="40% - Accent2 9 47" xfId="8200" xr:uid="{00000000-0005-0000-0000-0000204F0000}"/>
    <cellStyle name="40% - Accent2 9 48" xfId="8372" xr:uid="{00000000-0005-0000-0000-0000214F0000}"/>
    <cellStyle name="40% - Accent2 9 49" xfId="8690" xr:uid="{00000000-0005-0000-0000-0000224F0000}"/>
    <cellStyle name="40% - Accent2 9 5" xfId="2958" xr:uid="{00000000-0005-0000-0000-0000234F0000}"/>
    <cellStyle name="40% - Accent2 9 6" xfId="3046" xr:uid="{00000000-0005-0000-0000-0000244F0000}"/>
    <cellStyle name="40% - Accent2 9 7" xfId="3134" xr:uid="{00000000-0005-0000-0000-0000254F0000}"/>
    <cellStyle name="40% - Accent2 9 8" xfId="3222" xr:uid="{00000000-0005-0000-0000-0000264F0000}"/>
    <cellStyle name="40% - Accent2 9 9" xfId="3310" xr:uid="{00000000-0005-0000-0000-0000274F0000}"/>
    <cellStyle name="40% - Accent3" xfId="9" builtinId="39" customBuiltin="1"/>
    <cellStyle name="40% - Accent3 10" xfId="3590" xr:uid="{00000000-0005-0000-0000-0000294F0000}"/>
    <cellStyle name="40% - Accent3 10 10" xfId="4624" xr:uid="{00000000-0005-0000-0000-00002A4F0000}"/>
    <cellStyle name="40% - Accent3 10 11" xfId="4754" xr:uid="{00000000-0005-0000-0000-00002B4F0000}"/>
    <cellStyle name="40% - Accent3 10 12" xfId="4884" xr:uid="{00000000-0005-0000-0000-00002C4F0000}"/>
    <cellStyle name="40% - Accent3 10 13" xfId="5014" xr:uid="{00000000-0005-0000-0000-00002D4F0000}"/>
    <cellStyle name="40% - Accent3 10 14" xfId="5144" xr:uid="{00000000-0005-0000-0000-00002E4F0000}"/>
    <cellStyle name="40% - Accent3 10 15" xfId="5274" xr:uid="{00000000-0005-0000-0000-00002F4F0000}"/>
    <cellStyle name="40% - Accent3 10 16" xfId="5404" xr:uid="{00000000-0005-0000-0000-0000304F0000}"/>
    <cellStyle name="40% - Accent3 10 17" xfId="5534" xr:uid="{00000000-0005-0000-0000-0000314F0000}"/>
    <cellStyle name="40% - Accent3 10 18" xfId="5664" xr:uid="{00000000-0005-0000-0000-0000324F0000}"/>
    <cellStyle name="40% - Accent3 10 19" xfId="5794" xr:uid="{00000000-0005-0000-0000-0000334F0000}"/>
    <cellStyle name="40% - Accent3 10 2" xfId="3695" xr:uid="{00000000-0005-0000-0000-0000344F0000}"/>
    <cellStyle name="40% - Accent3 10 2 2" xfId="9021" xr:uid="{00000000-0005-0000-0000-0000354F0000}"/>
    <cellStyle name="40% - Accent3 10 20" xfId="5924" xr:uid="{00000000-0005-0000-0000-0000364F0000}"/>
    <cellStyle name="40% - Accent3 10 21" xfId="6054" xr:uid="{00000000-0005-0000-0000-0000374F0000}"/>
    <cellStyle name="40% - Accent3 10 22" xfId="6184" xr:uid="{00000000-0005-0000-0000-0000384F0000}"/>
    <cellStyle name="40% - Accent3 10 23" xfId="6314" xr:uid="{00000000-0005-0000-0000-0000394F0000}"/>
    <cellStyle name="40% - Accent3 10 24" xfId="6444" xr:uid="{00000000-0005-0000-0000-00003A4F0000}"/>
    <cellStyle name="40% - Accent3 10 25" xfId="6575" xr:uid="{00000000-0005-0000-0000-00003B4F0000}"/>
    <cellStyle name="40% - Accent3 10 26" xfId="6705" xr:uid="{00000000-0005-0000-0000-00003C4F0000}"/>
    <cellStyle name="40% - Accent3 10 27" xfId="6835" xr:uid="{00000000-0005-0000-0000-00003D4F0000}"/>
    <cellStyle name="40% - Accent3 10 28" xfId="6965" xr:uid="{00000000-0005-0000-0000-00003E4F0000}"/>
    <cellStyle name="40% - Accent3 10 29" xfId="7095" xr:uid="{00000000-0005-0000-0000-00003F4F0000}"/>
    <cellStyle name="40% - Accent3 10 3" xfId="3812" xr:uid="{00000000-0005-0000-0000-0000404F0000}"/>
    <cellStyle name="40% - Accent3 10 3 2" xfId="10275" xr:uid="{00000000-0005-0000-0000-0000414F0000}"/>
    <cellStyle name="40% - Accent3 10 30" xfId="7239" xr:uid="{00000000-0005-0000-0000-0000424F0000}"/>
    <cellStyle name="40% - Accent3 10 31" xfId="7384" xr:uid="{00000000-0005-0000-0000-0000434F0000}"/>
    <cellStyle name="40% - Accent3 10 32" xfId="7528" xr:uid="{00000000-0005-0000-0000-0000444F0000}"/>
    <cellStyle name="40% - Accent3 10 33" xfId="7700" xr:uid="{00000000-0005-0000-0000-0000454F0000}"/>
    <cellStyle name="40% - Accent3 10 34" xfId="7872" xr:uid="{00000000-0005-0000-0000-0000464F0000}"/>
    <cellStyle name="40% - Accent3 10 35" xfId="8044" xr:uid="{00000000-0005-0000-0000-0000474F0000}"/>
    <cellStyle name="40% - Accent3 10 36" xfId="8216" xr:uid="{00000000-0005-0000-0000-0000484F0000}"/>
    <cellStyle name="40% - Accent3 10 37" xfId="8388" xr:uid="{00000000-0005-0000-0000-0000494F0000}"/>
    <cellStyle name="40% - Accent3 10 38" xfId="8706" xr:uid="{00000000-0005-0000-0000-00004A4F0000}"/>
    <cellStyle name="40% - Accent3 10 4" xfId="3928" xr:uid="{00000000-0005-0000-0000-00004B4F0000}"/>
    <cellStyle name="40% - Accent3 10 5" xfId="4044" xr:uid="{00000000-0005-0000-0000-00004C4F0000}"/>
    <cellStyle name="40% - Accent3 10 6" xfId="4160" xr:uid="{00000000-0005-0000-0000-00004D4F0000}"/>
    <cellStyle name="40% - Accent3 10 7" xfId="4276" xr:uid="{00000000-0005-0000-0000-00004E4F0000}"/>
    <cellStyle name="40% - Accent3 10 8" xfId="4392" xr:uid="{00000000-0005-0000-0000-00004F4F0000}"/>
    <cellStyle name="40% - Accent3 10 9" xfId="4508" xr:uid="{00000000-0005-0000-0000-0000504F0000}"/>
    <cellStyle name="40% - Accent3 11" xfId="3709" xr:uid="{00000000-0005-0000-0000-0000514F0000}"/>
    <cellStyle name="40% - Accent3 11 10" xfId="4768" xr:uid="{00000000-0005-0000-0000-0000524F0000}"/>
    <cellStyle name="40% - Accent3 11 11" xfId="4898" xr:uid="{00000000-0005-0000-0000-0000534F0000}"/>
    <cellStyle name="40% - Accent3 11 12" xfId="5028" xr:uid="{00000000-0005-0000-0000-0000544F0000}"/>
    <cellStyle name="40% - Accent3 11 13" xfId="5158" xr:uid="{00000000-0005-0000-0000-0000554F0000}"/>
    <cellStyle name="40% - Accent3 11 14" xfId="5288" xr:uid="{00000000-0005-0000-0000-0000564F0000}"/>
    <cellStyle name="40% - Accent3 11 15" xfId="5418" xr:uid="{00000000-0005-0000-0000-0000574F0000}"/>
    <cellStyle name="40% - Accent3 11 16" xfId="5548" xr:uid="{00000000-0005-0000-0000-0000584F0000}"/>
    <cellStyle name="40% - Accent3 11 17" xfId="5678" xr:uid="{00000000-0005-0000-0000-0000594F0000}"/>
    <cellStyle name="40% - Accent3 11 18" xfId="5808" xr:uid="{00000000-0005-0000-0000-00005A4F0000}"/>
    <cellStyle name="40% - Accent3 11 19" xfId="5938" xr:uid="{00000000-0005-0000-0000-00005B4F0000}"/>
    <cellStyle name="40% - Accent3 11 2" xfId="3826" xr:uid="{00000000-0005-0000-0000-00005C4F0000}"/>
    <cellStyle name="40% - Accent3 11 2 2" xfId="9035" xr:uid="{00000000-0005-0000-0000-00005D4F0000}"/>
    <cellStyle name="40% - Accent3 11 20" xfId="6068" xr:uid="{00000000-0005-0000-0000-00005E4F0000}"/>
    <cellStyle name="40% - Accent3 11 21" xfId="6198" xr:uid="{00000000-0005-0000-0000-00005F4F0000}"/>
    <cellStyle name="40% - Accent3 11 22" xfId="6328" xr:uid="{00000000-0005-0000-0000-0000604F0000}"/>
    <cellStyle name="40% - Accent3 11 23" xfId="6458" xr:uid="{00000000-0005-0000-0000-0000614F0000}"/>
    <cellStyle name="40% - Accent3 11 24" xfId="6589" xr:uid="{00000000-0005-0000-0000-0000624F0000}"/>
    <cellStyle name="40% - Accent3 11 25" xfId="6719" xr:uid="{00000000-0005-0000-0000-0000634F0000}"/>
    <cellStyle name="40% - Accent3 11 26" xfId="6849" xr:uid="{00000000-0005-0000-0000-0000644F0000}"/>
    <cellStyle name="40% - Accent3 11 27" xfId="6979" xr:uid="{00000000-0005-0000-0000-0000654F0000}"/>
    <cellStyle name="40% - Accent3 11 28" xfId="7109" xr:uid="{00000000-0005-0000-0000-0000664F0000}"/>
    <cellStyle name="40% - Accent3 11 29" xfId="7253" xr:uid="{00000000-0005-0000-0000-0000674F0000}"/>
    <cellStyle name="40% - Accent3 11 3" xfId="3942" xr:uid="{00000000-0005-0000-0000-0000684F0000}"/>
    <cellStyle name="40% - Accent3 11 3 2" xfId="10289" xr:uid="{00000000-0005-0000-0000-0000694F0000}"/>
    <cellStyle name="40% - Accent3 11 30" xfId="7398" xr:uid="{00000000-0005-0000-0000-00006A4F0000}"/>
    <cellStyle name="40% - Accent3 11 31" xfId="7542" xr:uid="{00000000-0005-0000-0000-00006B4F0000}"/>
    <cellStyle name="40% - Accent3 11 32" xfId="7714" xr:uid="{00000000-0005-0000-0000-00006C4F0000}"/>
    <cellStyle name="40% - Accent3 11 33" xfId="7886" xr:uid="{00000000-0005-0000-0000-00006D4F0000}"/>
    <cellStyle name="40% - Accent3 11 34" xfId="8058" xr:uid="{00000000-0005-0000-0000-00006E4F0000}"/>
    <cellStyle name="40% - Accent3 11 35" xfId="8230" xr:uid="{00000000-0005-0000-0000-00006F4F0000}"/>
    <cellStyle name="40% - Accent3 11 36" xfId="8402" xr:uid="{00000000-0005-0000-0000-0000704F0000}"/>
    <cellStyle name="40% - Accent3 11 37" xfId="8720" xr:uid="{00000000-0005-0000-0000-0000714F0000}"/>
    <cellStyle name="40% - Accent3 11 4" xfId="4058" xr:uid="{00000000-0005-0000-0000-0000724F0000}"/>
    <cellStyle name="40% - Accent3 11 5" xfId="4174" xr:uid="{00000000-0005-0000-0000-0000734F0000}"/>
    <cellStyle name="40% - Accent3 11 6" xfId="4290" xr:uid="{00000000-0005-0000-0000-0000744F0000}"/>
    <cellStyle name="40% - Accent3 11 7" xfId="4406" xr:uid="{00000000-0005-0000-0000-0000754F0000}"/>
    <cellStyle name="40% - Accent3 11 8" xfId="4522" xr:uid="{00000000-0005-0000-0000-0000764F0000}"/>
    <cellStyle name="40% - Accent3 11 9" xfId="4638" xr:uid="{00000000-0005-0000-0000-0000774F0000}"/>
    <cellStyle name="40% - Accent3 12" xfId="4652" xr:uid="{00000000-0005-0000-0000-0000784F0000}"/>
    <cellStyle name="40% - Accent3 12 10" xfId="5822" xr:uid="{00000000-0005-0000-0000-0000794F0000}"/>
    <cellStyle name="40% - Accent3 12 11" xfId="5952" xr:uid="{00000000-0005-0000-0000-00007A4F0000}"/>
    <cellStyle name="40% - Accent3 12 12" xfId="6082" xr:uid="{00000000-0005-0000-0000-00007B4F0000}"/>
    <cellStyle name="40% - Accent3 12 13" xfId="6212" xr:uid="{00000000-0005-0000-0000-00007C4F0000}"/>
    <cellStyle name="40% - Accent3 12 14" xfId="6342" xr:uid="{00000000-0005-0000-0000-00007D4F0000}"/>
    <cellStyle name="40% - Accent3 12 15" xfId="6472" xr:uid="{00000000-0005-0000-0000-00007E4F0000}"/>
    <cellStyle name="40% - Accent3 12 16" xfId="6603" xr:uid="{00000000-0005-0000-0000-00007F4F0000}"/>
    <cellStyle name="40% - Accent3 12 17" xfId="6733" xr:uid="{00000000-0005-0000-0000-0000804F0000}"/>
    <cellStyle name="40% - Accent3 12 18" xfId="6863" xr:uid="{00000000-0005-0000-0000-0000814F0000}"/>
    <cellStyle name="40% - Accent3 12 19" xfId="6993" xr:uid="{00000000-0005-0000-0000-0000824F0000}"/>
    <cellStyle name="40% - Accent3 12 2" xfId="4782" xr:uid="{00000000-0005-0000-0000-0000834F0000}"/>
    <cellStyle name="40% - Accent3 12 2 2" xfId="9049" xr:uid="{00000000-0005-0000-0000-0000844F0000}"/>
    <cellStyle name="40% - Accent3 12 20" xfId="7123" xr:uid="{00000000-0005-0000-0000-0000854F0000}"/>
    <cellStyle name="40% - Accent3 12 21" xfId="7267" xr:uid="{00000000-0005-0000-0000-0000864F0000}"/>
    <cellStyle name="40% - Accent3 12 22" xfId="7412" xr:uid="{00000000-0005-0000-0000-0000874F0000}"/>
    <cellStyle name="40% - Accent3 12 23" xfId="7556" xr:uid="{00000000-0005-0000-0000-0000884F0000}"/>
    <cellStyle name="40% - Accent3 12 24" xfId="7728" xr:uid="{00000000-0005-0000-0000-0000894F0000}"/>
    <cellStyle name="40% - Accent3 12 25" xfId="7900" xr:uid="{00000000-0005-0000-0000-00008A4F0000}"/>
    <cellStyle name="40% - Accent3 12 26" xfId="8072" xr:uid="{00000000-0005-0000-0000-00008B4F0000}"/>
    <cellStyle name="40% - Accent3 12 27" xfId="8244" xr:uid="{00000000-0005-0000-0000-00008C4F0000}"/>
    <cellStyle name="40% - Accent3 12 28" xfId="8416" xr:uid="{00000000-0005-0000-0000-00008D4F0000}"/>
    <cellStyle name="40% - Accent3 12 29" xfId="8734" xr:uid="{00000000-0005-0000-0000-00008E4F0000}"/>
    <cellStyle name="40% - Accent3 12 3" xfId="4912" xr:uid="{00000000-0005-0000-0000-00008F4F0000}"/>
    <cellStyle name="40% - Accent3 12 3 2" xfId="10303" xr:uid="{00000000-0005-0000-0000-0000904F0000}"/>
    <cellStyle name="40% - Accent3 12 4" xfId="5042" xr:uid="{00000000-0005-0000-0000-0000914F0000}"/>
    <cellStyle name="40% - Accent3 12 5" xfId="5172" xr:uid="{00000000-0005-0000-0000-0000924F0000}"/>
    <cellStyle name="40% - Accent3 12 6" xfId="5302" xr:uid="{00000000-0005-0000-0000-0000934F0000}"/>
    <cellStyle name="40% - Accent3 12 7" xfId="5432" xr:uid="{00000000-0005-0000-0000-0000944F0000}"/>
    <cellStyle name="40% - Accent3 12 8" xfId="5562" xr:uid="{00000000-0005-0000-0000-0000954F0000}"/>
    <cellStyle name="40% - Accent3 12 9" xfId="5692" xr:uid="{00000000-0005-0000-0000-0000964F0000}"/>
    <cellStyle name="40% - Accent3 13" xfId="7137" xr:uid="{00000000-0005-0000-0000-0000974F0000}"/>
    <cellStyle name="40% - Accent3 13 10" xfId="8748" xr:uid="{00000000-0005-0000-0000-0000984F0000}"/>
    <cellStyle name="40% - Accent3 13 2" xfId="7281" xr:uid="{00000000-0005-0000-0000-0000994F0000}"/>
    <cellStyle name="40% - Accent3 13 2 2" xfId="9063" xr:uid="{00000000-0005-0000-0000-00009A4F0000}"/>
    <cellStyle name="40% - Accent3 13 3" xfId="7426" xr:uid="{00000000-0005-0000-0000-00009B4F0000}"/>
    <cellStyle name="40% - Accent3 13 3 2" xfId="10317" xr:uid="{00000000-0005-0000-0000-00009C4F0000}"/>
    <cellStyle name="40% - Accent3 13 4" xfId="7570" xr:uid="{00000000-0005-0000-0000-00009D4F0000}"/>
    <cellStyle name="40% - Accent3 13 5" xfId="7742" xr:uid="{00000000-0005-0000-0000-00009E4F0000}"/>
    <cellStyle name="40% - Accent3 13 6" xfId="7914" xr:uid="{00000000-0005-0000-0000-00009F4F0000}"/>
    <cellStyle name="40% - Accent3 13 7" xfId="8086" xr:uid="{00000000-0005-0000-0000-0000A04F0000}"/>
    <cellStyle name="40% - Accent3 13 8" xfId="8258" xr:uid="{00000000-0005-0000-0000-0000A14F0000}"/>
    <cellStyle name="40% - Accent3 13 9" xfId="8430" xr:uid="{00000000-0005-0000-0000-0000A24F0000}"/>
    <cellStyle name="40% - Accent3 14" xfId="7584" xr:uid="{00000000-0005-0000-0000-0000A34F0000}"/>
    <cellStyle name="40% - Accent3 14 2" xfId="7756" xr:uid="{00000000-0005-0000-0000-0000A44F0000}"/>
    <cellStyle name="40% - Accent3 14 2 2" xfId="9078" xr:uid="{00000000-0005-0000-0000-0000A54F0000}"/>
    <cellStyle name="40% - Accent3 14 3" xfId="7928" xr:uid="{00000000-0005-0000-0000-0000A64F0000}"/>
    <cellStyle name="40% - Accent3 14 3 2" xfId="10331" xr:uid="{00000000-0005-0000-0000-0000A74F0000}"/>
    <cellStyle name="40% - Accent3 14 4" xfId="8100" xr:uid="{00000000-0005-0000-0000-0000A84F0000}"/>
    <cellStyle name="40% - Accent3 14 5" xfId="8272" xr:uid="{00000000-0005-0000-0000-0000A94F0000}"/>
    <cellStyle name="40% - Accent3 14 6" xfId="8444" xr:uid="{00000000-0005-0000-0000-0000AA4F0000}"/>
    <cellStyle name="40% - Accent3 14 7" xfId="8763" xr:uid="{00000000-0005-0000-0000-0000AB4F0000}"/>
    <cellStyle name="40% - Accent3 15" xfId="7598" xr:uid="{00000000-0005-0000-0000-0000AC4F0000}"/>
    <cellStyle name="40% - Accent3 15 2" xfId="7770" xr:uid="{00000000-0005-0000-0000-0000AD4F0000}"/>
    <cellStyle name="40% - Accent3 15 2 2" xfId="9092" xr:uid="{00000000-0005-0000-0000-0000AE4F0000}"/>
    <cellStyle name="40% - Accent3 15 3" xfId="7942" xr:uid="{00000000-0005-0000-0000-0000AF4F0000}"/>
    <cellStyle name="40% - Accent3 15 3 2" xfId="10345" xr:uid="{00000000-0005-0000-0000-0000B04F0000}"/>
    <cellStyle name="40% - Accent3 15 4" xfId="8114" xr:uid="{00000000-0005-0000-0000-0000B14F0000}"/>
    <cellStyle name="40% - Accent3 15 5" xfId="8286" xr:uid="{00000000-0005-0000-0000-0000B24F0000}"/>
    <cellStyle name="40% - Accent3 15 6" xfId="8458" xr:uid="{00000000-0005-0000-0000-0000B34F0000}"/>
    <cellStyle name="40% - Accent3 15 7" xfId="8777" xr:uid="{00000000-0005-0000-0000-0000B44F0000}"/>
    <cellStyle name="40% - Accent3 16" xfId="8793" xr:uid="{00000000-0005-0000-0000-0000B54F0000}"/>
    <cellStyle name="40% - Accent3 17" xfId="8474" xr:uid="{00000000-0005-0000-0000-0000B64F0000}"/>
    <cellStyle name="40% - Accent3 17 2" xfId="9121" xr:uid="{00000000-0005-0000-0000-0000B74F0000}"/>
    <cellStyle name="40% - Accent3 18" xfId="9151" xr:uid="{00000000-0005-0000-0000-0000B84F0000}"/>
    <cellStyle name="40% - Accent3 18 10" xfId="9812" xr:uid="{00000000-0005-0000-0000-0000B94F0000}"/>
    <cellStyle name="40% - Accent3 18 10 2" xfId="36265" xr:uid="{00000000-0005-0000-0000-0000BA4F0000}"/>
    <cellStyle name="40% - Accent3 18 11" xfId="9883" xr:uid="{00000000-0005-0000-0000-0000BB4F0000}"/>
    <cellStyle name="40% - Accent3 18 12" xfId="9954" xr:uid="{00000000-0005-0000-0000-0000BC4F0000}"/>
    <cellStyle name="40% - Accent3 18 13" xfId="10481" xr:uid="{00000000-0005-0000-0000-0000BD4F0000}"/>
    <cellStyle name="40% - Accent3 18 14" xfId="10739" xr:uid="{00000000-0005-0000-0000-0000BE4F0000}"/>
    <cellStyle name="40% - Accent3 18 15" xfId="10993" xr:uid="{00000000-0005-0000-0000-0000BF4F0000}"/>
    <cellStyle name="40% - Accent3 18 16" xfId="11247" xr:uid="{00000000-0005-0000-0000-0000C04F0000}"/>
    <cellStyle name="40% - Accent3 18 17" xfId="11507" xr:uid="{00000000-0005-0000-0000-0000C14F0000}"/>
    <cellStyle name="40% - Accent3 18 18" xfId="11761" xr:uid="{00000000-0005-0000-0000-0000C24F0000}"/>
    <cellStyle name="40% - Accent3 18 19" xfId="12039" xr:uid="{00000000-0005-0000-0000-0000C34F0000}"/>
    <cellStyle name="40% - Accent3 18 2" xfId="9223" xr:uid="{00000000-0005-0000-0000-0000C44F0000}"/>
    <cellStyle name="40% - Accent3 18 2 10" xfId="12451" xr:uid="{00000000-0005-0000-0000-0000C54F0000}"/>
    <cellStyle name="40% - Accent3 18 2 11" xfId="12733" xr:uid="{00000000-0005-0000-0000-0000C64F0000}"/>
    <cellStyle name="40% - Accent3 18 2 12" xfId="13356" xr:uid="{00000000-0005-0000-0000-0000C74F0000}"/>
    <cellStyle name="40% - Accent3 18 2 13" xfId="13963" xr:uid="{00000000-0005-0000-0000-0000C84F0000}"/>
    <cellStyle name="40% - Accent3 18 2 14" xfId="14569" xr:uid="{00000000-0005-0000-0000-0000C94F0000}"/>
    <cellStyle name="40% - Accent3 18 2 15" xfId="15175" xr:uid="{00000000-0005-0000-0000-0000CA4F0000}"/>
    <cellStyle name="40% - Accent3 18 2 16" xfId="17423" xr:uid="{00000000-0005-0000-0000-0000CB4F0000}"/>
    <cellStyle name="40% - Accent3 18 2 17" xfId="21898" xr:uid="{00000000-0005-0000-0000-0000CC4F0000}"/>
    <cellStyle name="40% - Accent3 18 2 18" xfId="26615" xr:uid="{00000000-0005-0000-0000-0000CD4F0000}"/>
    <cellStyle name="40% - Accent3 18 2 19" xfId="31328" xr:uid="{00000000-0005-0000-0000-0000CE4F0000}"/>
    <cellStyle name="40% - Accent3 18 2 2" xfId="10362" xr:uid="{00000000-0005-0000-0000-0000CF4F0000}"/>
    <cellStyle name="40% - Accent3 18 2 2 10" xfId="31624" xr:uid="{00000000-0005-0000-0000-0000D04F0000}"/>
    <cellStyle name="40% - Accent3 18 2 2 2" xfId="13071" xr:uid="{00000000-0005-0000-0000-0000D14F0000}"/>
    <cellStyle name="40% - Accent3 18 2 2 2 2" xfId="16662" xr:uid="{00000000-0005-0000-0000-0000D24F0000}"/>
    <cellStyle name="40% - Accent3 18 2 2 2 2 2" xfId="21124" xr:uid="{00000000-0005-0000-0000-0000D34F0000}"/>
    <cellStyle name="40% - Accent3 18 2 2 2 2 3" xfId="25556" xr:uid="{00000000-0005-0000-0000-0000D44F0000}"/>
    <cellStyle name="40% - Accent3 18 2 2 2 2 4" xfId="30273" xr:uid="{00000000-0005-0000-0000-0000D54F0000}"/>
    <cellStyle name="40% - Accent3 18 2 2 2 2 5" xfId="34986" xr:uid="{00000000-0005-0000-0000-0000D64F0000}"/>
    <cellStyle name="40% - Accent3 18 2 2 2 3" xfId="18865" xr:uid="{00000000-0005-0000-0000-0000D74F0000}"/>
    <cellStyle name="40% - Accent3 18 2 2 2 4" xfId="23340" xr:uid="{00000000-0005-0000-0000-0000D84F0000}"/>
    <cellStyle name="40% - Accent3 18 2 2 2 5" xfId="28057" xr:uid="{00000000-0005-0000-0000-0000D94F0000}"/>
    <cellStyle name="40% - Accent3 18 2 2 2 6" xfId="32770" xr:uid="{00000000-0005-0000-0000-0000DA4F0000}"/>
    <cellStyle name="40% - Accent3 18 2 2 3" xfId="13653" xr:uid="{00000000-0005-0000-0000-0000DB4F0000}"/>
    <cellStyle name="40% - Accent3 18 2 2 3 2" xfId="19978" xr:uid="{00000000-0005-0000-0000-0000DC4F0000}"/>
    <cellStyle name="40% - Accent3 18 2 2 3 3" xfId="24410" xr:uid="{00000000-0005-0000-0000-0000DD4F0000}"/>
    <cellStyle name="40% - Accent3 18 2 2 3 4" xfId="29127" xr:uid="{00000000-0005-0000-0000-0000DE4F0000}"/>
    <cellStyle name="40% - Accent3 18 2 2 3 5" xfId="33840" xr:uid="{00000000-0005-0000-0000-0000DF4F0000}"/>
    <cellStyle name="40% - Accent3 18 2 2 4" xfId="14259" xr:uid="{00000000-0005-0000-0000-0000E04F0000}"/>
    <cellStyle name="40% - Accent3 18 2 2 5" xfId="14865" xr:uid="{00000000-0005-0000-0000-0000E14F0000}"/>
    <cellStyle name="40% - Accent3 18 2 2 6" xfId="15471" xr:uid="{00000000-0005-0000-0000-0000E24F0000}"/>
    <cellStyle name="40% - Accent3 18 2 2 7" xfId="17719" xr:uid="{00000000-0005-0000-0000-0000E34F0000}"/>
    <cellStyle name="40% - Accent3 18 2 2 8" xfId="22194" xr:uid="{00000000-0005-0000-0000-0000E44F0000}"/>
    <cellStyle name="40% - Accent3 18 2 2 9" xfId="26911" xr:uid="{00000000-0005-0000-0000-0000E54F0000}"/>
    <cellStyle name="40% - Accent3 18 2 3" xfId="10622" xr:uid="{00000000-0005-0000-0000-0000E64F0000}"/>
    <cellStyle name="40% - Accent3 18 2 3 2" xfId="16444" xr:uid="{00000000-0005-0000-0000-0000E74F0000}"/>
    <cellStyle name="40% - Accent3 18 2 3 2 2" xfId="20906" xr:uid="{00000000-0005-0000-0000-0000E84F0000}"/>
    <cellStyle name="40% - Accent3 18 2 3 2 3" xfId="25338" xr:uid="{00000000-0005-0000-0000-0000E94F0000}"/>
    <cellStyle name="40% - Accent3 18 2 3 2 4" xfId="30055" xr:uid="{00000000-0005-0000-0000-0000EA4F0000}"/>
    <cellStyle name="40% - Accent3 18 2 3 2 5" xfId="34768" xr:uid="{00000000-0005-0000-0000-0000EB4F0000}"/>
    <cellStyle name="40% - Accent3 18 2 3 3" xfId="18647" xr:uid="{00000000-0005-0000-0000-0000EC4F0000}"/>
    <cellStyle name="40% - Accent3 18 2 3 4" xfId="23122" xr:uid="{00000000-0005-0000-0000-0000ED4F0000}"/>
    <cellStyle name="40% - Accent3 18 2 3 5" xfId="27839" xr:uid="{00000000-0005-0000-0000-0000EE4F0000}"/>
    <cellStyle name="40% - Accent3 18 2 3 6" xfId="32552" xr:uid="{00000000-0005-0000-0000-0000EF4F0000}"/>
    <cellStyle name="40% - Accent3 18 2 4" xfId="10880" xr:uid="{00000000-0005-0000-0000-0000F04F0000}"/>
    <cellStyle name="40% - Accent3 18 2 4 2" xfId="19682" xr:uid="{00000000-0005-0000-0000-0000F14F0000}"/>
    <cellStyle name="40% - Accent3 18 2 4 3" xfId="24114" xr:uid="{00000000-0005-0000-0000-0000F24F0000}"/>
    <cellStyle name="40% - Accent3 18 2 4 4" xfId="28831" xr:uid="{00000000-0005-0000-0000-0000F34F0000}"/>
    <cellStyle name="40% - Accent3 18 2 4 5" xfId="33544" xr:uid="{00000000-0005-0000-0000-0000F44F0000}"/>
    <cellStyle name="40% - Accent3 18 2 5" xfId="11134" xr:uid="{00000000-0005-0000-0000-0000F54F0000}"/>
    <cellStyle name="40% - Accent3 18 2 6" xfId="11388" xr:uid="{00000000-0005-0000-0000-0000F64F0000}"/>
    <cellStyle name="40% - Accent3 18 2 7" xfId="11648" xr:uid="{00000000-0005-0000-0000-0000F74F0000}"/>
    <cellStyle name="40% - Accent3 18 2 8" xfId="11910" xr:uid="{00000000-0005-0000-0000-0000F84F0000}"/>
    <cellStyle name="40% - Accent3 18 2 9" xfId="12180" xr:uid="{00000000-0005-0000-0000-0000F94F0000}"/>
    <cellStyle name="40% - Accent3 18 20" xfId="12310" xr:uid="{00000000-0005-0000-0000-0000FA4F0000}"/>
    <cellStyle name="40% - Accent3 18 21" xfId="12592" xr:uid="{00000000-0005-0000-0000-0000FB4F0000}"/>
    <cellStyle name="40% - Accent3 18 22" xfId="13215" xr:uid="{00000000-0005-0000-0000-0000FC4F0000}"/>
    <cellStyle name="40% - Accent3 18 23" xfId="13822" xr:uid="{00000000-0005-0000-0000-0000FD4F0000}"/>
    <cellStyle name="40% - Accent3 18 24" xfId="14428" xr:uid="{00000000-0005-0000-0000-0000FE4F0000}"/>
    <cellStyle name="40% - Accent3 18 25" xfId="15034" xr:uid="{00000000-0005-0000-0000-0000FF4F0000}"/>
    <cellStyle name="40% - Accent3 18 26" xfId="17282" xr:uid="{00000000-0005-0000-0000-000000500000}"/>
    <cellStyle name="40% - Accent3 18 27" xfId="21757" xr:uid="{00000000-0005-0000-0000-000001500000}"/>
    <cellStyle name="40% - Accent3 18 28" xfId="26474" xr:uid="{00000000-0005-0000-0000-000002500000}"/>
    <cellStyle name="40% - Accent3 18 29" xfId="31187" xr:uid="{00000000-0005-0000-0000-000003500000}"/>
    <cellStyle name="40% - Accent3 18 3" xfId="9305" xr:uid="{00000000-0005-0000-0000-000004500000}"/>
    <cellStyle name="40% - Accent3 18 3 10" xfId="31483" xr:uid="{00000000-0005-0000-0000-000005500000}"/>
    <cellStyle name="40% - Accent3 18 3 2" xfId="12930" xr:uid="{00000000-0005-0000-0000-000006500000}"/>
    <cellStyle name="40% - Accent3 18 3 2 2" xfId="16521" xr:uid="{00000000-0005-0000-0000-000007500000}"/>
    <cellStyle name="40% - Accent3 18 3 2 2 2" xfId="20983" xr:uid="{00000000-0005-0000-0000-000008500000}"/>
    <cellStyle name="40% - Accent3 18 3 2 2 3" xfId="25415" xr:uid="{00000000-0005-0000-0000-000009500000}"/>
    <cellStyle name="40% - Accent3 18 3 2 2 4" xfId="30132" xr:uid="{00000000-0005-0000-0000-00000A500000}"/>
    <cellStyle name="40% - Accent3 18 3 2 2 5" xfId="34845" xr:uid="{00000000-0005-0000-0000-00000B500000}"/>
    <cellStyle name="40% - Accent3 18 3 2 3" xfId="18724" xr:uid="{00000000-0005-0000-0000-00000C500000}"/>
    <cellStyle name="40% - Accent3 18 3 2 4" xfId="23199" xr:uid="{00000000-0005-0000-0000-00000D500000}"/>
    <cellStyle name="40% - Accent3 18 3 2 5" xfId="27916" xr:uid="{00000000-0005-0000-0000-00000E500000}"/>
    <cellStyle name="40% - Accent3 18 3 2 6" xfId="32629" xr:uid="{00000000-0005-0000-0000-00000F500000}"/>
    <cellStyle name="40% - Accent3 18 3 3" xfId="13512" xr:uid="{00000000-0005-0000-0000-000010500000}"/>
    <cellStyle name="40% - Accent3 18 3 3 2" xfId="19837" xr:uid="{00000000-0005-0000-0000-000011500000}"/>
    <cellStyle name="40% - Accent3 18 3 3 3" xfId="24269" xr:uid="{00000000-0005-0000-0000-000012500000}"/>
    <cellStyle name="40% - Accent3 18 3 3 4" xfId="28986" xr:uid="{00000000-0005-0000-0000-000013500000}"/>
    <cellStyle name="40% - Accent3 18 3 3 5" xfId="33699" xr:uid="{00000000-0005-0000-0000-000014500000}"/>
    <cellStyle name="40% - Accent3 18 3 4" xfId="14118" xr:uid="{00000000-0005-0000-0000-000015500000}"/>
    <cellStyle name="40% - Accent3 18 3 5" xfId="14724" xr:uid="{00000000-0005-0000-0000-000016500000}"/>
    <cellStyle name="40% - Accent3 18 3 6" xfId="15330" xr:uid="{00000000-0005-0000-0000-000017500000}"/>
    <cellStyle name="40% - Accent3 18 3 7" xfId="17578" xr:uid="{00000000-0005-0000-0000-000018500000}"/>
    <cellStyle name="40% - Accent3 18 3 8" xfId="22053" xr:uid="{00000000-0005-0000-0000-000019500000}"/>
    <cellStyle name="40% - Accent3 18 3 9" xfId="26770" xr:uid="{00000000-0005-0000-0000-00001A500000}"/>
    <cellStyle name="40% - Accent3 18 4" xfId="9376" xr:uid="{00000000-0005-0000-0000-00001B500000}"/>
    <cellStyle name="40% - Accent3 18 4 2" xfId="16901" xr:uid="{00000000-0005-0000-0000-00001C500000}"/>
    <cellStyle name="40% - Accent3 18 4 2 2" xfId="21363" xr:uid="{00000000-0005-0000-0000-00001D500000}"/>
    <cellStyle name="40% - Accent3 18 4 2 2 2" xfId="25795" xr:uid="{00000000-0005-0000-0000-00001E500000}"/>
    <cellStyle name="40% - Accent3 18 4 2 2 3" xfId="30512" xr:uid="{00000000-0005-0000-0000-00001F500000}"/>
    <cellStyle name="40% - Accent3 18 4 2 2 4" xfId="35225" xr:uid="{00000000-0005-0000-0000-000020500000}"/>
    <cellStyle name="40% - Accent3 18 4 2 3" xfId="19104" xr:uid="{00000000-0005-0000-0000-000021500000}"/>
    <cellStyle name="40% - Accent3 18 4 2 4" xfId="23579" xr:uid="{00000000-0005-0000-0000-000022500000}"/>
    <cellStyle name="40% - Accent3 18 4 2 5" xfId="28296" xr:uid="{00000000-0005-0000-0000-000023500000}"/>
    <cellStyle name="40% - Accent3 18 4 2 6" xfId="33009" xr:uid="{00000000-0005-0000-0000-000024500000}"/>
    <cellStyle name="40% - Accent3 18 4 3" xfId="15710" xr:uid="{00000000-0005-0000-0000-000025500000}"/>
    <cellStyle name="40% - Accent3 18 4 3 2" xfId="20217" xr:uid="{00000000-0005-0000-0000-000026500000}"/>
    <cellStyle name="40% - Accent3 18 4 3 3" xfId="24649" xr:uid="{00000000-0005-0000-0000-000027500000}"/>
    <cellStyle name="40% - Accent3 18 4 3 4" xfId="29366" xr:uid="{00000000-0005-0000-0000-000028500000}"/>
    <cellStyle name="40% - Accent3 18 4 3 5" xfId="34079" xr:uid="{00000000-0005-0000-0000-000029500000}"/>
    <cellStyle name="40% - Accent3 18 4 4" xfId="17958" xr:uid="{00000000-0005-0000-0000-00002A500000}"/>
    <cellStyle name="40% - Accent3 18 4 5" xfId="22433" xr:uid="{00000000-0005-0000-0000-00002B500000}"/>
    <cellStyle name="40% - Accent3 18 4 6" xfId="27150" xr:uid="{00000000-0005-0000-0000-00002C500000}"/>
    <cellStyle name="40% - Accent3 18 4 7" xfId="31863" xr:uid="{00000000-0005-0000-0000-00002D500000}"/>
    <cellStyle name="40% - Accent3 18 5" xfId="9450" xr:uid="{00000000-0005-0000-0000-00002E500000}"/>
    <cellStyle name="40% - Accent3 18 5 2" xfId="17113" xr:uid="{00000000-0005-0000-0000-00002F500000}"/>
    <cellStyle name="40% - Accent3 18 5 2 2" xfId="21574" xr:uid="{00000000-0005-0000-0000-000030500000}"/>
    <cellStyle name="40% - Accent3 18 5 2 2 2" xfId="26006" xr:uid="{00000000-0005-0000-0000-000031500000}"/>
    <cellStyle name="40% - Accent3 18 5 2 2 3" xfId="30723" xr:uid="{00000000-0005-0000-0000-000032500000}"/>
    <cellStyle name="40% - Accent3 18 5 2 2 4" xfId="35436" xr:uid="{00000000-0005-0000-0000-000033500000}"/>
    <cellStyle name="40% - Accent3 18 5 2 3" xfId="19315" xr:uid="{00000000-0005-0000-0000-000034500000}"/>
    <cellStyle name="40% - Accent3 18 5 2 4" xfId="23790" xr:uid="{00000000-0005-0000-0000-000035500000}"/>
    <cellStyle name="40% - Accent3 18 5 2 5" xfId="28507" xr:uid="{00000000-0005-0000-0000-000036500000}"/>
    <cellStyle name="40% - Accent3 18 5 2 6" xfId="33220" xr:uid="{00000000-0005-0000-0000-000037500000}"/>
    <cellStyle name="40% - Accent3 18 5 3" xfId="15923" xr:uid="{00000000-0005-0000-0000-000038500000}"/>
    <cellStyle name="40% - Accent3 18 5 3 2" xfId="20428" xr:uid="{00000000-0005-0000-0000-000039500000}"/>
    <cellStyle name="40% - Accent3 18 5 3 3" xfId="24860" xr:uid="{00000000-0005-0000-0000-00003A500000}"/>
    <cellStyle name="40% - Accent3 18 5 3 4" xfId="29577" xr:uid="{00000000-0005-0000-0000-00003B500000}"/>
    <cellStyle name="40% - Accent3 18 5 3 5" xfId="34290" xr:uid="{00000000-0005-0000-0000-00003C500000}"/>
    <cellStyle name="40% - Accent3 18 5 4" xfId="18169" xr:uid="{00000000-0005-0000-0000-00003D500000}"/>
    <cellStyle name="40% - Accent3 18 5 5" xfId="22644" xr:uid="{00000000-0005-0000-0000-00003E500000}"/>
    <cellStyle name="40% - Accent3 18 5 6" xfId="27361" xr:uid="{00000000-0005-0000-0000-00003F500000}"/>
    <cellStyle name="40% - Accent3 18 5 7" xfId="32074" xr:uid="{00000000-0005-0000-0000-000040500000}"/>
    <cellStyle name="40% - Accent3 18 6" xfId="9521" xr:uid="{00000000-0005-0000-0000-000041500000}"/>
    <cellStyle name="40% - Accent3 18 6 2" xfId="16204" xr:uid="{00000000-0005-0000-0000-000042500000}"/>
    <cellStyle name="40% - Accent3 18 6 2 2" xfId="20667" xr:uid="{00000000-0005-0000-0000-000043500000}"/>
    <cellStyle name="40% - Accent3 18 6 2 3" xfId="25099" xr:uid="{00000000-0005-0000-0000-000044500000}"/>
    <cellStyle name="40% - Accent3 18 6 2 4" xfId="29816" xr:uid="{00000000-0005-0000-0000-000045500000}"/>
    <cellStyle name="40% - Accent3 18 6 2 5" xfId="34529" xr:uid="{00000000-0005-0000-0000-000046500000}"/>
    <cellStyle name="40% - Accent3 18 6 3" xfId="18408" xr:uid="{00000000-0005-0000-0000-000047500000}"/>
    <cellStyle name="40% - Accent3 18 6 4" xfId="22883" xr:uid="{00000000-0005-0000-0000-000048500000}"/>
    <cellStyle name="40% - Accent3 18 6 5" xfId="27600" xr:uid="{00000000-0005-0000-0000-000049500000}"/>
    <cellStyle name="40% - Accent3 18 6 6" xfId="32313" xr:uid="{00000000-0005-0000-0000-00004A500000}"/>
    <cellStyle name="40% - Accent3 18 7" xfId="9592" xr:uid="{00000000-0005-0000-0000-00004B500000}"/>
    <cellStyle name="40% - Accent3 18 7 2" xfId="19541" xr:uid="{00000000-0005-0000-0000-00004C500000}"/>
    <cellStyle name="40% - Accent3 18 7 3" xfId="23973" xr:uid="{00000000-0005-0000-0000-00004D500000}"/>
    <cellStyle name="40% - Accent3 18 7 4" xfId="28690" xr:uid="{00000000-0005-0000-0000-00004E500000}"/>
    <cellStyle name="40% - Accent3 18 7 5" xfId="33403" xr:uid="{00000000-0005-0000-0000-00004F500000}"/>
    <cellStyle name="40% - Accent3 18 8" xfId="9663" xr:uid="{00000000-0005-0000-0000-000050500000}"/>
    <cellStyle name="40% - Accent3 18 8 2" xfId="26277" xr:uid="{00000000-0005-0000-0000-000051500000}"/>
    <cellStyle name="40% - Accent3 18 8 3" xfId="30990" xr:uid="{00000000-0005-0000-0000-000052500000}"/>
    <cellStyle name="40% - Accent3 18 8 4" xfId="35703" xr:uid="{00000000-0005-0000-0000-000053500000}"/>
    <cellStyle name="40% - Accent3 18 9" xfId="9741" xr:uid="{00000000-0005-0000-0000-000054500000}"/>
    <cellStyle name="40% - Accent3 18 9 2" xfId="35970" xr:uid="{00000000-0005-0000-0000-000055500000}"/>
    <cellStyle name="40% - Accent3 19" xfId="9172" xr:uid="{00000000-0005-0000-0000-000056500000}"/>
    <cellStyle name="40% - Accent3 19 10" xfId="9826" xr:uid="{00000000-0005-0000-0000-000057500000}"/>
    <cellStyle name="40% - Accent3 19 10 2" xfId="36279" xr:uid="{00000000-0005-0000-0000-000058500000}"/>
    <cellStyle name="40% - Accent3 19 11" xfId="9897" xr:uid="{00000000-0005-0000-0000-000059500000}"/>
    <cellStyle name="40% - Accent3 19 12" xfId="9968" xr:uid="{00000000-0005-0000-0000-00005A500000}"/>
    <cellStyle name="40% - Accent3 19 13" xfId="10495" xr:uid="{00000000-0005-0000-0000-00005B500000}"/>
    <cellStyle name="40% - Accent3 19 14" xfId="10753" xr:uid="{00000000-0005-0000-0000-00005C500000}"/>
    <cellStyle name="40% - Accent3 19 15" xfId="11007" xr:uid="{00000000-0005-0000-0000-00005D500000}"/>
    <cellStyle name="40% - Accent3 19 16" xfId="11261" xr:uid="{00000000-0005-0000-0000-00005E500000}"/>
    <cellStyle name="40% - Accent3 19 17" xfId="11521" xr:uid="{00000000-0005-0000-0000-00005F500000}"/>
    <cellStyle name="40% - Accent3 19 18" xfId="11775" xr:uid="{00000000-0005-0000-0000-000060500000}"/>
    <cellStyle name="40% - Accent3 19 19" xfId="12053" xr:uid="{00000000-0005-0000-0000-000061500000}"/>
    <cellStyle name="40% - Accent3 19 2" xfId="9237" xr:uid="{00000000-0005-0000-0000-000062500000}"/>
    <cellStyle name="40% - Accent3 19 2 10" xfId="12465" xr:uid="{00000000-0005-0000-0000-000063500000}"/>
    <cellStyle name="40% - Accent3 19 2 11" xfId="12747" xr:uid="{00000000-0005-0000-0000-000064500000}"/>
    <cellStyle name="40% - Accent3 19 2 12" xfId="13370" xr:uid="{00000000-0005-0000-0000-000065500000}"/>
    <cellStyle name="40% - Accent3 19 2 13" xfId="13977" xr:uid="{00000000-0005-0000-0000-000066500000}"/>
    <cellStyle name="40% - Accent3 19 2 14" xfId="14583" xr:uid="{00000000-0005-0000-0000-000067500000}"/>
    <cellStyle name="40% - Accent3 19 2 15" xfId="15189" xr:uid="{00000000-0005-0000-0000-000068500000}"/>
    <cellStyle name="40% - Accent3 19 2 16" xfId="17437" xr:uid="{00000000-0005-0000-0000-000069500000}"/>
    <cellStyle name="40% - Accent3 19 2 17" xfId="21912" xr:uid="{00000000-0005-0000-0000-00006A500000}"/>
    <cellStyle name="40% - Accent3 19 2 18" xfId="26629" xr:uid="{00000000-0005-0000-0000-00006B500000}"/>
    <cellStyle name="40% - Accent3 19 2 19" xfId="31342" xr:uid="{00000000-0005-0000-0000-00006C500000}"/>
    <cellStyle name="40% - Accent3 19 2 2" xfId="10376" xr:uid="{00000000-0005-0000-0000-00006D500000}"/>
    <cellStyle name="40% - Accent3 19 2 2 10" xfId="31638" xr:uid="{00000000-0005-0000-0000-00006E500000}"/>
    <cellStyle name="40% - Accent3 19 2 2 2" xfId="13085" xr:uid="{00000000-0005-0000-0000-00006F500000}"/>
    <cellStyle name="40% - Accent3 19 2 2 2 2" xfId="16676" xr:uid="{00000000-0005-0000-0000-000070500000}"/>
    <cellStyle name="40% - Accent3 19 2 2 2 2 2" xfId="21138" xr:uid="{00000000-0005-0000-0000-000071500000}"/>
    <cellStyle name="40% - Accent3 19 2 2 2 2 3" xfId="25570" xr:uid="{00000000-0005-0000-0000-000072500000}"/>
    <cellStyle name="40% - Accent3 19 2 2 2 2 4" xfId="30287" xr:uid="{00000000-0005-0000-0000-000073500000}"/>
    <cellStyle name="40% - Accent3 19 2 2 2 2 5" xfId="35000" xr:uid="{00000000-0005-0000-0000-000074500000}"/>
    <cellStyle name="40% - Accent3 19 2 2 2 3" xfId="18879" xr:uid="{00000000-0005-0000-0000-000075500000}"/>
    <cellStyle name="40% - Accent3 19 2 2 2 4" xfId="23354" xr:uid="{00000000-0005-0000-0000-000076500000}"/>
    <cellStyle name="40% - Accent3 19 2 2 2 5" xfId="28071" xr:uid="{00000000-0005-0000-0000-000077500000}"/>
    <cellStyle name="40% - Accent3 19 2 2 2 6" xfId="32784" xr:uid="{00000000-0005-0000-0000-000078500000}"/>
    <cellStyle name="40% - Accent3 19 2 2 3" xfId="13667" xr:uid="{00000000-0005-0000-0000-000079500000}"/>
    <cellStyle name="40% - Accent3 19 2 2 3 2" xfId="19992" xr:uid="{00000000-0005-0000-0000-00007A500000}"/>
    <cellStyle name="40% - Accent3 19 2 2 3 3" xfId="24424" xr:uid="{00000000-0005-0000-0000-00007B500000}"/>
    <cellStyle name="40% - Accent3 19 2 2 3 4" xfId="29141" xr:uid="{00000000-0005-0000-0000-00007C500000}"/>
    <cellStyle name="40% - Accent3 19 2 2 3 5" xfId="33854" xr:uid="{00000000-0005-0000-0000-00007D500000}"/>
    <cellStyle name="40% - Accent3 19 2 2 4" xfId="14273" xr:uid="{00000000-0005-0000-0000-00007E500000}"/>
    <cellStyle name="40% - Accent3 19 2 2 5" xfId="14879" xr:uid="{00000000-0005-0000-0000-00007F500000}"/>
    <cellStyle name="40% - Accent3 19 2 2 6" xfId="15485" xr:uid="{00000000-0005-0000-0000-000080500000}"/>
    <cellStyle name="40% - Accent3 19 2 2 7" xfId="17733" xr:uid="{00000000-0005-0000-0000-000081500000}"/>
    <cellStyle name="40% - Accent3 19 2 2 8" xfId="22208" xr:uid="{00000000-0005-0000-0000-000082500000}"/>
    <cellStyle name="40% - Accent3 19 2 2 9" xfId="26925" xr:uid="{00000000-0005-0000-0000-000083500000}"/>
    <cellStyle name="40% - Accent3 19 2 3" xfId="10636" xr:uid="{00000000-0005-0000-0000-000084500000}"/>
    <cellStyle name="40% - Accent3 19 2 3 2" xfId="16458" xr:uid="{00000000-0005-0000-0000-000085500000}"/>
    <cellStyle name="40% - Accent3 19 2 3 2 2" xfId="20920" xr:uid="{00000000-0005-0000-0000-000086500000}"/>
    <cellStyle name="40% - Accent3 19 2 3 2 3" xfId="25352" xr:uid="{00000000-0005-0000-0000-000087500000}"/>
    <cellStyle name="40% - Accent3 19 2 3 2 4" xfId="30069" xr:uid="{00000000-0005-0000-0000-000088500000}"/>
    <cellStyle name="40% - Accent3 19 2 3 2 5" xfId="34782" xr:uid="{00000000-0005-0000-0000-000089500000}"/>
    <cellStyle name="40% - Accent3 19 2 3 3" xfId="18661" xr:uid="{00000000-0005-0000-0000-00008A500000}"/>
    <cellStyle name="40% - Accent3 19 2 3 4" xfId="23136" xr:uid="{00000000-0005-0000-0000-00008B500000}"/>
    <cellStyle name="40% - Accent3 19 2 3 5" xfId="27853" xr:uid="{00000000-0005-0000-0000-00008C500000}"/>
    <cellStyle name="40% - Accent3 19 2 3 6" xfId="32566" xr:uid="{00000000-0005-0000-0000-00008D500000}"/>
    <cellStyle name="40% - Accent3 19 2 4" xfId="10894" xr:uid="{00000000-0005-0000-0000-00008E500000}"/>
    <cellStyle name="40% - Accent3 19 2 4 2" xfId="19696" xr:uid="{00000000-0005-0000-0000-00008F500000}"/>
    <cellStyle name="40% - Accent3 19 2 4 3" xfId="24128" xr:uid="{00000000-0005-0000-0000-000090500000}"/>
    <cellStyle name="40% - Accent3 19 2 4 4" xfId="28845" xr:uid="{00000000-0005-0000-0000-000091500000}"/>
    <cellStyle name="40% - Accent3 19 2 4 5" xfId="33558" xr:uid="{00000000-0005-0000-0000-000092500000}"/>
    <cellStyle name="40% - Accent3 19 2 5" xfId="11148" xr:uid="{00000000-0005-0000-0000-000093500000}"/>
    <cellStyle name="40% - Accent3 19 2 6" xfId="11402" xr:uid="{00000000-0005-0000-0000-000094500000}"/>
    <cellStyle name="40% - Accent3 19 2 7" xfId="11662" xr:uid="{00000000-0005-0000-0000-000095500000}"/>
    <cellStyle name="40% - Accent3 19 2 8" xfId="11924" xr:uid="{00000000-0005-0000-0000-000096500000}"/>
    <cellStyle name="40% - Accent3 19 2 9" xfId="12194" xr:uid="{00000000-0005-0000-0000-000097500000}"/>
    <cellStyle name="40% - Accent3 19 20" xfId="12324" xr:uid="{00000000-0005-0000-0000-000098500000}"/>
    <cellStyle name="40% - Accent3 19 21" xfId="12606" xr:uid="{00000000-0005-0000-0000-000099500000}"/>
    <cellStyle name="40% - Accent3 19 22" xfId="13229" xr:uid="{00000000-0005-0000-0000-00009A500000}"/>
    <cellStyle name="40% - Accent3 19 23" xfId="13836" xr:uid="{00000000-0005-0000-0000-00009B500000}"/>
    <cellStyle name="40% - Accent3 19 24" xfId="14442" xr:uid="{00000000-0005-0000-0000-00009C500000}"/>
    <cellStyle name="40% - Accent3 19 25" xfId="15048" xr:uid="{00000000-0005-0000-0000-00009D500000}"/>
    <cellStyle name="40% - Accent3 19 26" xfId="17296" xr:uid="{00000000-0005-0000-0000-00009E500000}"/>
    <cellStyle name="40% - Accent3 19 27" xfId="21771" xr:uid="{00000000-0005-0000-0000-00009F500000}"/>
    <cellStyle name="40% - Accent3 19 28" xfId="26488" xr:uid="{00000000-0005-0000-0000-0000A0500000}"/>
    <cellStyle name="40% - Accent3 19 29" xfId="31201" xr:uid="{00000000-0005-0000-0000-0000A1500000}"/>
    <cellStyle name="40% - Accent3 19 3" xfId="9319" xr:uid="{00000000-0005-0000-0000-0000A2500000}"/>
    <cellStyle name="40% - Accent3 19 3 10" xfId="31497" xr:uid="{00000000-0005-0000-0000-0000A3500000}"/>
    <cellStyle name="40% - Accent3 19 3 2" xfId="12944" xr:uid="{00000000-0005-0000-0000-0000A4500000}"/>
    <cellStyle name="40% - Accent3 19 3 2 2" xfId="16535" xr:uid="{00000000-0005-0000-0000-0000A5500000}"/>
    <cellStyle name="40% - Accent3 19 3 2 2 2" xfId="20997" xr:uid="{00000000-0005-0000-0000-0000A6500000}"/>
    <cellStyle name="40% - Accent3 19 3 2 2 3" xfId="25429" xr:uid="{00000000-0005-0000-0000-0000A7500000}"/>
    <cellStyle name="40% - Accent3 19 3 2 2 4" xfId="30146" xr:uid="{00000000-0005-0000-0000-0000A8500000}"/>
    <cellStyle name="40% - Accent3 19 3 2 2 5" xfId="34859" xr:uid="{00000000-0005-0000-0000-0000A9500000}"/>
    <cellStyle name="40% - Accent3 19 3 2 3" xfId="18738" xr:uid="{00000000-0005-0000-0000-0000AA500000}"/>
    <cellStyle name="40% - Accent3 19 3 2 4" xfId="23213" xr:uid="{00000000-0005-0000-0000-0000AB500000}"/>
    <cellStyle name="40% - Accent3 19 3 2 5" xfId="27930" xr:uid="{00000000-0005-0000-0000-0000AC500000}"/>
    <cellStyle name="40% - Accent3 19 3 2 6" xfId="32643" xr:uid="{00000000-0005-0000-0000-0000AD500000}"/>
    <cellStyle name="40% - Accent3 19 3 3" xfId="13526" xr:uid="{00000000-0005-0000-0000-0000AE500000}"/>
    <cellStyle name="40% - Accent3 19 3 3 2" xfId="19851" xr:uid="{00000000-0005-0000-0000-0000AF500000}"/>
    <cellStyle name="40% - Accent3 19 3 3 3" xfId="24283" xr:uid="{00000000-0005-0000-0000-0000B0500000}"/>
    <cellStyle name="40% - Accent3 19 3 3 4" xfId="29000" xr:uid="{00000000-0005-0000-0000-0000B1500000}"/>
    <cellStyle name="40% - Accent3 19 3 3 5" xfId="33713" xr:uid="{00000000-0005-0000-0000-0000B2500000}"/>
    <cellStyle name="40% - Accent3 19 3 4" xfId="14132" xr:uid="{00000000-0005-0000-0000-0000B3500000}"/>
    <cellStyle name="40% - Accent3 19 3 5" xfId="14738" xr:uid="{00000000-0005-0000-0000-0000B4500000}"/>
    <cellStyle name="40% - Accent3 19 3 6" xfId="15344" xr:uid="{00000000-0005-0000-0000-0000B5500000}"/>
    <cellStyle name="40% - Accent3 19 3 7" xfId="17592" xr:uid="{00000000-0005-0000-0000-0000B6500000}"/>
    <cellStyle name="40% - Accent3 19 3 8" xfId="22067" xr:uid="{00000000-0005-0000-0000-0000B7500000}"/>
    <cellStyle name="40% - Accent3 19 3 9" xfId="26784" xr:uid="{00000000-0005-0000-0000-0000B8500000}"/>
    <cellStyle name="40% - Accent3 19 4" xfId="9390" xr:uid="{00000000-0005-0000-0000-0000B9500000}"/>
    <cellStyle name="40% - Accent3 19 4 2" xfId="16915" xr:uid="{00000000-0005-0000-0000-0000BA500000}"/>
    <cellStyle name="40% - Accent3 19 4 2 2" xfId="21377" xr:uid="{00000000-0005-0000-0000-0000BB500000}"/>
    <cellStyle name="40% - Accent3 19 4 2 2 2" xfId="25809" xr:uid="{00000000-0005-0000-0000-0000BC500000}"/>
    <cellStyle name="40% - Accent3 19 4 2 2 3" xfId="30526" xr:uid="{00000000-0005-0000-0000-0000BD500000}"/>
    <cellStyle name="40% - Accent3 19 4 2 2 4" xfId="35239" xr:uid="{00000000-0005-0000-0000-0000BE500000}"/>
    <cellStyle name="40% - Accent3 19 4 2 3" xfId="19118" xr:uid="{00000000-0005-0000-0000-0000BF500000}"/>
    <cellStyle name="40% - Accent3 19 4 2 4" xfId="23593" xr:uid="{00000000-0005-0000-0000-0000C0500000}"/>
    <cellStyle name="40% - Accent3 19 4 2 5" xfId="28310" xr:uid="{00000000-0005-0000-0000-0000C1500000}"/>
    <cellStyle name="40% - Accent3 19 4 2 6" xfId="33023" xr:uid="{00000000-0005-0000-0000-0000C2500000}"/>
    <cellStyle name="40% - Accent3 19 4 3" xfId="15724" xr:uid="{00000000-0005-0000-0000-0000C3500000}"/>
    <cellStyle name="40% - Accent3 19 4 3 2" xfId="20231" xr:uid="{00000000-0005-0000-0000-0000C4500000}"/>
    <cellStyle name="40% - Accent3 19 4 3 3" xfId="24663" xr:uid="{00000000-0005-0000-0000-0000C5500000}"/>
    <cellStyle name="40% - Accent3 19 4 3 4" xfId="29380" xr:uid="{00000000-0005-0000-0000-0000C6500000}"/>
    <cellStyle name="40% - Accent3 19 4 3 5" xfId="34093" xr:uid="{00000000-0005-0000-0000-0000C7500000}"/>
    <cellStyle name="40% - Accent3 19 4 4" xfId="17972" xr:uid="{00000000-0005-0000-0000-0000C8500000}"/>
    <cellStyle name="40% - Accent3 19 4 5" xfId="22447" xr:uid="{00000000-0005-0000-0000-0000C9500000}"/>
    <cellStyle name="40% - Accent3 19 4 6" xfId="27164" xr:uid="{00000000-0005-0000-0000-0000CA500000}"/>
    <cellStyle name="40% - Accent3 19 4 7" xfId="31877" xr:uid="{00000000-0005-0000-0000-0000CB500000}"/>
    <cellStyle name="40% - Accent3 19 5" xfId="9464" xr:uid="{00000000-0005-0000-0000-0000CC500000}"/>
    <cellStyle name="40% - Accent3 19 5 2" xfId="17127" xr:uid="{00000000-0005-0000-0000-0000CD500000}"/>
    <cellStyle name="40% - Accent3 19 5 2 2" xfId="21588" xr:uid="{00000000-0005-0000-0000-0000CE500000}"/>
    <cellStyle name="40% - Accent3 19 5 2 2 2" xfId="26020" xr:uid="{00000000-0005-0000-0000-0000CF500000}"/>
    <cellStyle name="40% - Accent3 19 5 2 2 3" xfId="30737" xr:uid="{00000000-0005-0000-0000-0000D0500000}"/>
    <cellStyle name="40% - Accent3 19 5 2 2 4" xfId="35450" xr:uid="{00000000-0005-0000-0000-0000D1500000}"/>
    <cellStyle name="40% - Accent3 19 5 2 3" xfId="19329" xr:uid="{00000000-0005-0000-0000-0000D2500000}"/>
    <cellStyle name="40% - Accent3 19 5 2 4" xfId="23804" xr:uid="{00000000-0005-0000-0000-0000D3500000}"/>
    <cellStyle name="40% - Accent3 19 5 2 5" xfId="28521" xr:uid="{00000000-0005-0000-0000-0000D4500000}"/>
    <cellStyle name="40% - Accent3 19 5 2 6" xfId="33234" xr:uid="{00000000-0005-0000-0000-0000D5500000}"/>
    <cellStyle name="40% - Accent3 19 5 3" xfId="15937" xr:uid="{00000000-0005-0000-0000-0000D6500000}"/>
    <cellStyle name="40% - Accent3 19 5 3 2" xfId="20442" xr:uid="{00000000-0005-0000-0000-0000D7500000}"/>
    <cellStyle name="40% - Accent3 19 5 3 3" xfId="24874" xr:uid="{00000000-0005-0000-0000-0000D8500000}"/>
    <cellStyle name="40% - Accent3 19 5 3 4" xfId="29591" xr:uid="{00000000-0005-0000-0000-0000D9500000}"/>
    <cellStyle name="40% - Accent3 19 5 3 5" xfId="34304" xr:uid="{00000000-0005-0000-0000-0000DA500000}"/>
    <cellStyle name="40% - Accent3 19 5 4" xfId="18183" xr:uid="{00000000-0005-0000-0000-0000DB500000}"/>
    <cellStyle name="40% - Accent3 19 5 5" xfId="22658" xr:uid="{00000000-0005-0000-0000-0000DC500000}"/>
    <cellStyle name="40% - Accent3 19 5 6" xfId="27375" xr:uid="{00000000-0005-0000-0000-0000DD500000}"/>
    <cellStyle name="40% - Accent3 19 5 7" xfId="32088" xr:uid="{00000000-0005-0000-0000-0000DE500000}"/>
    <cellStyle name="40% - Accent3 19 6" xfId="9535" xr:uid="{00000000-0005-0000-0000-0000DF500000}"/>
    <cellStyle name="40% - Accent3 19 6 2" xfId="16218" xr:uid="{00000000-0005-0000-0000-0000E0500000}"/>
    <cellStyle name="40% - Accent3 19 6 2 2" xfId="20681" xr:uid="{00000000-0005-0000-0000-0000E1500000}"/>
    <cellStyle name="40% - Accent3 19 6 2 3" xfId="25113" xr:uid="{00000000-0005-0000-0000-0000E2500000}"/>
    <cellStyle name="40% - Accent3 19 6 2 4" xfId="29830" xr:uid="{00000000-0005-0000-0000-0000E3500000}"/>
    <cellStyle name="40% - Accent3 19 6 2 5" xfId="34543" xr:uid="{00000000-0005-0000-0000-0000E4500000}"/>
    <cellStyle name="40% - Accent3 19 6 3" xfId="18422" xr:uid="{00000000-0005-0000-0000-0000E5500000}"/>
    <cellStyle name="40% - Accent3 19 6 4" xfId="22897" xr:uid="{00000000-0005-0000-0000-0000E6500000}"/>
    <cellStyle name="40% - Accent3 19 6 5" xfId="27614" xr:uid="{00000000-0005-0000-0000-0000E7500000}"/>
    <cellStyle name="40% - Accent3 19 6 6" xfId="32327" xr:uid="{00000000-0005-0000-0000-0000E8500000}"/>
    <cellStyle name="40% - Accent3 19 7" xfId="9606" xr:uid="{00000000-0005-0000-0000-0000E9500000}"/>
    <cellStyle name="40% - Accent3 19 7 2" xfId="19555" xr:uid="{00000000-0005-0000-0000-0000EA500000}"/>
    <cellStyle name="40% - Accent3 19 7 3" xfId="23987" xr:uid="{00000000-0005-0000-0000-0000EB500000}"/>
    <cellStyle name="40% - Accent3 19 7 4" xfId="28704" xr:uid="{00000000-0005-0000-0000-0000EC500000}"/>
    <cellStyle name="40% - Accent3 19 7 5" xfId="33417" xr:uid="{00000000-0005-0000-0000-0000ED500000}"/>
    <cellStyle name="40% - Accent3 19 8" xfId="9677" xr:uid="{00000000-0005-0000-0000-0000EE500000}"/>
    <cellStyle name="40% - Accent3 19 8 2" xfId="26291" xr:uid="{00000000-0005-0000-0000-0000EF500000}"/>
    <cellStyle name="40% - Accent3 19 8 3" xfId="31004" xr:uid="{00000000-0005-0000-0000-0000F0500000}"/>
    <cellStyle name="40% - Accent3 19 8 4" xfId="35717" xr:uid="{00000000-0005-0000-0000-0000F1500000}"/>
    <cellStyle name="40% - Accent3 19 9" xfId="9755" xr:uid="{00000000-0005-0000-0000-0000F2500000}"/>
    <cellStyle name="40% - Accent3 19 9 2" xfId="35984" xr:uid="{00000000-0005-0000-0000-0000F3500000}"/>
    <cellStyle name="40% - Accent3 2" xfId="77" xr:uid="{00000000-0005-0000-0000-0000F4500000}"/>
    <cellStyle name="40% - Accent3 2 10" xfId="915" xr:uid="{00000000-0005-0000-0000-0000F5500000}"/>
    <cellStyle name="40% - Accent3 2 10 2" xfId="35900" xr:uid="{00000000-0005-0000-0000-0000F6500000}"/>
    <cellStyle name="40% - Accent3 2 11" xfId="987" xr:uid="{00000000-0005-0000-0000-0000F7500000}"/>
    <cellStyle name="40% - Accent3 2 11 2" xfId="36195" xr:uid="{00000000-0005-0000-0000-0000F8500000}"/>
    <cellStyle name="40% - Accent3 2 12" xfId="1059" xr:uid="{00000000-0005-0000-0000-0000F9500000}"/>
    <cellStyle name="40% - Accent3 2 13" xfId="1131" xr:uid="{00000000-0005-0000-0000-0000FA500000}"/>
    <cellStyle name="40% - Accent3 2 14" xfId="1203" xr:uid="{00000000-0005-0000-0000-0000FB500000}"/>
    <cellStyle name="40% - Accent3 2 15" xfId="1275" xr:uid="{00000000-0005-0000-0000-0000FC500000}"/>
    <cellStyle name="40% - Accent3 2 16" xfId="1347" xr:uid="{00000000-0005-0000-0000-0000FD500000}"/>
    <cellStyle name="40% - Accent3 2 17" xfId="1422" xr:uid="{00000000-0005-0000-0000-0000FE500000}"/>
    <cellStyle name="40% - Accent3 2 18" xfId="1496" xr:uid="{00000000-0005-0000-0000-0000FF500000}"/>
    <cellStyle name="40% - Accent3 2 19" xfId="1571" xr:uid="{00000000-0005-0000-0000-000000510000}"/>
    <cellStyle name="40% - Accent3 2 2" xfId="112" xr:uid="{00000000-0005-0000-0000-000001510000}"/>
    <cellStyle name="40% - Accent3 2 2 10" xfId="427" xr:uid="{00000000-0005-0000-0000-000002510000}"/>
    <cellStyle name="40% - Accent3 2 2 11" xfId="470" xr:uid="{00000000-0005-0000-0000-000003510000}"/>
    <cellStyle name="40% - Accent3 2 2 12" xfId="513" xr:uid="{00000000-0005-0000-0000-000004510000}"/>
    <cellStyle name="40% - Accent3 2 2 13" xfId="8636" xr:uid="{00000000-0005-0000-0000-000005510000}"/>
    <cellStyle name="40% - Accent3 2 2 2" xfId="278" xr:uid="{00000000-0005-0000-0000-000006510000}"/>
    <cellStyle name="40% - Accent3 2 2 2 2" xfId="8955" xr:uid="{00000000-0005-0000-0000-000007510000}"/>
    <cellStyle name="40% - Accent3 2 2 3" xfId="299" xr:uid="{00000000-0005-0000-0000-000008510000}"/>
    <cellStyle name="40% - Accent3 2 2 3 2" xfId="10228" xr:uid="{00000000-0005-0000-0000-000009510000}"/>
    <cellStyle name="40% - Accent3 2 2 4" xfId="314" xr:uid="{00000000-0005-0000-0000-00000A510000}"/>
    <cellStyle name="40% - Accent3 2 2 5" xfId="328" xr:uid="{00000000-0005-0000-0000-00000B510000}"/>
    <cellStyle name="40% - Accent3 2 2 6" xfId="342" xr:uid="{00000000-0005-0000-0000-00000C510000}"/>
    <cellStyle name="40% - Accent3 2 2 7" xfId="356" xr:uid="{00000000-0005-0000-0000-00000D510000}"/>
    <cellStyle name="40% - Accent3 2 2 8" xfId="370" xr:uid="{00000000-0005-0000-0000-00000E510000}"/>
    <cellStyle name="40% - Accent3 2 2 9" xfId="384" xr:uid="{00000000-0005-0000-0000-00000F510000}"/>
    <cellStyle name="40% - Accent3 2 20" xfId="1645" xr:uid="{00000000-0005-0000-0000-000010510000}"/>
    <cellStyle name="40% - Accent3 2 21" xfId="1719" xr:uid="{00000000-0005-0000-0000-000011510000}"/>
    <cellStyle name="40% - Accent3 2 22" xfId="1793" xr:uid="{00000000-0005-0000-0000-000012510000}"/>
    <cellStyle name="40% - Accent3 2 23" xfId="1868" xr:uid="{00000000-0005-0000-0000-000013510000}"/>
    <cellStyle name="40% - Accent3 2 24" xfId="1942" xr:uid="{00000000-0005-0000-0000-000014510000}"/>
    <cellStyle name="40% - Accent3 2 25" xfId="2016" xr:uid="{00000000-0005-0000-0000-000015510000}"/>
    <cellStyle name="40% - Accent3 2 26" xfId="2090" xr:uid="{00000000-0005-0000-0000-000016510000}"/>
    <cellStyle name="40% - Accent3 2 27" xfId="2164" xr:uid="{00000000-0005-0000-0000-000017510000}"/>
    <cellStyle name="40% - Accent3 2 28" xfId="2238" xr:uid="{00000000-0005-0000-0000-000018510000}"/>
    <cellStyle name="40% - Accent3 2 29" xfId="2312" xr:uid="{00000000-0005-0000-0000-000019510000}"/>
    <cellStyle name="40% - Accent3 2 3" xfId="140" xr:uid="{00000000-0005-0000-0000-00001A510000}"/>
    <cellStyle name="40% - Accent3 2 3 2" xfId="8854" xr:uid="{00000000-0005-0000-0000-00001B510000}"/>
    <cellStyle name="40% - Accent3 2 30" xfId="2386" xr:uid="{00000000-0005-0000-0000-00001C510000}"/>
    <cellStyle name="40% - Accent3 2 31" xfId="2460" xr:uid="{00000000-0005-0000-0000-00001D510000}"/>
    <cellStyle name="40% - Accent3 2 32" xfId="2534" xr:uid="{00000000-0005-0000-0000-00001E510000}"/>
    <cellStyle name="40% - Accent3 2 33" xfId="2622" xr:uid="{00000000-0005-0000-0000-00001F510000}"/>
    <cellStyle name="40% - Accent3 2 34" xfId="2710" xr:uid="{00000000-0005-0000-0000-000020510000}"/>
    <cellStyle name="40% - Accent3 2 35" xfId="2798" xr:uid="{00000000-0005-0000-0000-000021510000}"/>
    <cellStyle name="40% - Accent3 2 36" xfId="2886" xr:uid="{00000000-0005-0000-0000-000022510000}"/>
    <cellStyle name="40% - Accent3 2 37" xfId="2974" xr:uid="{00000000-0005-0000-0000-000023510000}"/>
    <cellStyle name="40% - Accent3 2 38" xfId="3062" xr:uid="{00000000-0005-0000-0000-000024510000}"/>
    <cellStyle name="40% - Accent3 2 39" xfId="3150" xr:uid="{00000000-0005-0000-0000-000025510000}"/>
    <cellStyle name="40% - Accent3 2 4" xfId="182" xr:uid="{00000000-0005-0000-0000-000026510000}"/>
    <cellStyle name="40% - Accent3 2 4 2" xfId="10156" xr:uid="{00000000-0005-0000-0000-000027510000}"/>
    <cellStyle name="40% - Accent3 2 40" xfId="3238" xr:uid="{00000000-0005-0000-0000-000028510000}"/>
    <cellStyle name="40% - Accent3 2 41" xfId="3326" xr:uid="{00000000-0005-0000-0000-000029510000}"/>
    <cellStyle name="40% - Accent3 2 42" xfId="3414" xr:uid="{00000000-0005-0000-0000-00002A510000}"/>
    <cellStyle name="40% - Accent3 2 43" xfId="3502" xr:uid="{00000000-0005-0000-0000-00002B510000}"/>
    <cellStyle name="40% - Accent3 2 44" xfId="3605" xr:uid="{00000000-0005-0000-0000-00002C510000}"/>
    <cellStyle name="40% - Accent3 2 45" xfId="3724" xr:uid="{00000000-0005-0000-0000-00002D510000}"/>
    <cellStyle name="40% - Accent3 2 46" xfId="3840" xr:uid="{00000000-0005-0000-0000-00002E510000}"/>
    <cellStyle name="40% - Accent3 2 47" xfId="3956" xr:uid="{00000000-0005-0000-0000-00002F510000}"/>
    <cellStyle name="40% - Accent3 2 48" xfId="4072" xr:uid="{00000000-0005-0000-0000-000030510000}"/>
    <cellStyle name="40% - Accent3 2 49" xfId="4188" xr:uid="{00000000-0005-0000-0000-000031510000}"/>
    <cellStyle name="40% - Accent3 2 5" xfId="555" xr:uid="{00000000-0005-0000-0000-000032510000}"/>
    <cellStyle name="40% - Accent3 2 5 10" xfId="12381" xr:uid="{00000000-0005-0000-0000-000033510000}"/>
    <cellStyle name="40% - Accent3 2 5 11" xfId="12663" xr:uid="{00000000-0005-0000-0000-000034510000}"/>
    <cellStyle name="40% - Accent3 2 5 12" xfId="13286" xr:uid="{00000000-0005-0000-0000-000035510000}"/>
    <cellStyle name="40% - Accent3 2 5 13" xfId="13893" xr:uid="{00000000-0005-0000-0000-000036510000}"/>
    <cellStyle name="40% - Accent3 2 5 14" xfId="14499" xr:uid="{00000000-0005-0000-0000-000037510000}"/>
    <cellStyle name="40% - Accent3 2 5 15" xfId="15105" xr:uid="{00000000-0005-0000-0000-000038510000}"/>
    <cellStyle name="40% - Accent3 2 5 16" xfId="17353" xr:uid="{00000000-0005-0000-0000-000039510000}"/>
    <cellStyle name="40% - Accent3 2 5 17" xfId="21828" xr:uid="{00000000-0005-0000-0000-00003A510000}"/>
    <cellStyle name="40% - Accent3 2 5 18" xfId="26545" xr:uid="{00000000-0005-0000-0000-00003B510000}"/>
    <cellStyle name="40% - Accent3 2 5 19" xfId="31258" xr:uid="{00000000-0005-0000-0000-00003C510000}"/>
    <cellStyle name="40% - Accent3 2 5 2" xfId="10041" xr:uid="{00000000-0005-0000-0000-00003D510000}"/>
    <cellStyle name="40% - Accent3 2 5 2 10" xfId="31554" xr:uid="{00000000-0005-0000-0000-00003E510000}"/>
    <cellStyle name="40% - Accent3 2 5 2 2" xfId="13001" xr:uid="{00000000-0005-0000-0000-00003F510000}"/>
    <cellStyle name="40% - Accent3 2 5 2 2 2" xfId="16592" xr:uid="{00000000-0005-0000-0000-000040510000}"/>
    <cellStyle name="40% - Accent3 2 5 2 2 2 2" xfId="21054" xr:uid="{00000000-0005-0000-0000-000041510000}"/>
    <cellStyle name="40% - Accent3 2 5 2 2 2 3" xfId="25486" xr:uid="{00000000-0005-0000-0000-000042510000}"/>
    <cellStyle name="40% - Accent3 2 5 2 2 2 4" xfId="30203" xr:uid="{00000000-0005-0000-0000-000043510000}"/>
    <cellStyle name="40% - Accent3 2 5 2 2 2 5" xfId="34916" xr:uid="{00000000-0005-0000-0000-000044510000}"/>
    <cellStyle name="40% - Accent3 2 5 2 2 3" xfId="18795" xr:uid="{00000000-0005-0000-0000-000045510000}"/>
    <cellStyle name="40% - Accent3 2 5 2 2 4" xfId="23270" xr:uid="{00000000-0005-0000-0000-000046510000}"/>
    <cellStyle name="40% - Accent3 2 5 2 2 5" xfId="27987" xr:uid="{00000000-0005-0000-0000-000047510000}"/>
    <cellStyle name="40% - Accent3 2 5 2 2 6" xfId="32700" xr:uid="{00000000-0005-0000-0000-000048510000}"/>
    <cellStyle name="40% - Accent3 2 5 2 3" xfId="13583" xr:uid="{00000000-0005-0000-0000-000049510000}"/>
    <cellStyle name="40% - Accent3 2 5 2 3 2" xfId="19908" xr:uid="{00000000-0005-0000-0000-00004A510000}"/>
    <cellStyle name="40% - Accent3 2 5 2 3 3" xfId="24340" xr:uid="{00000000-0005-0000-0000-00004B510000}"/>
    <cellStyle name="40% - Accent3 2 5 2 3 4" xfId="29057" xr:uid="{00000000-0005-0000-0000-00004C510000}"/>
    <cellStyle name="40% - Accent3 2 5 2 3 5" xfId="33770" xr:uid="{00000000-0005-0000-0000-00004D510000}"/>
    <cellStyle name="40% - Accent3 2 5 2 4" xfId="14189" xr:uid="{00000000-0005-0000-0000-00004E510000}"/>
    <cellStyle name="40% - Accent3 2 5 2 5" xfId="14795" xr:uid="{00000000-0005-0000-0000-00004F510000}"/>
    <cellStyle name="40% - Accent3 2 5 2 6" xfId="15401" xr:uid="{00000000-0005-0000-0000-000050510000}"/>
    <cellStyle name="40% - Accent3 2 5 2 7" xfId="17649" xr:uid="{00000000-0005-0000-0000-000051510000}"/>
    <cellStyle name="40% - Accent3 2 5 2 8" xfId="22124" xr:uid="{00000000-0005-0000-0000-000052510000}"/>
    <cellStyle name="40% - Accent3 2 5 2 9" xfId="26841" xr:uid="{00000000-0005-0000-0000-000053510000}"/>
    <cellStyle name="40% - Accent3 2 5 3" xfId="10552" xr:uid="{00000000-0005-0000-0000-000054510000}"/>
    <cellStyle name="40% - Accent3 2 5 3 2" xfId="16374" xr:uid="{00000000-0005-0000-0000-000055510000}"/>
    <cellStyle name="40% - Accent3 2 5 3 2 2" xfId="20836" xr:uid="{00000000-0005-0000-0000-000056510000}"/>
    <cellStyle name="40% - Accent3 2 5 3 2 3" xfId="25268" xr:uid="{00000000-0005-0000-0000-000057510000}"/>
    <cellStyle name="40% - Accent3 2 5 3 2 4" xfId="29985" xr:uid="{00000000-0005-0000-0000-000058510000}"/>
    <cellStyle name="40% - Accent3 2 5 3 2 5" xfId="34698" xr:uid="{00000000-0005-0000-0000-000059510000}"/>
    <cellStyle name="40% - Accent3 2 5 3 3" xfId="18577" xr:uid="{00000000-0005-0000-0000-00005A510000}"/>
    <cellStyle name="40% - Accent3 2 5 3 4" xfId="23052" xr:uid="{00000000-0005-0000-0000-00005B510000}"/>
    <cellStyle name="40% - Accent3 2 5 3 5" xfId="27769" xr:uid="{00000000-0005-0000-0000-00005C510000}"/>
    <cellStyle name="40% - Accent3 2 5 3 6" xfId="32482" xr:uid="{00000000-0005-0000-0000-00005D510000}"/>
    <cellStyle name="40% - Accent3 2 5 4" xfId="10810" xr:uid="{00000000-0005-0000-0000-00005E510000}"/>
    <cellStyle name="40% - Accent3 2 5 4 2" xfId="19612" xr:uid="{00000000-0005-0000-0000-00005F510000}"/>
    <cellStyle name="40% - Accent3 2 5 4 3" xfId="24044" xr:uid="{00000000-0005-0000-0000-000060510000}"/>
    <cellStyle name="40% - Accent3 2 5 4 4" xfId="28761" xr:uid="{00000000-0005-0000-0000-000061510000}"/>
    <cellStyle name="40% - Accent3 2 5 4 5" xfId="33474" xr:uid="{00000000-0005-0000-0000-000062510000}"/>
    <cellStyle name="40% - Accent3 2 5 5" xfId="11064" xr:uid="{00000000-0005-0000-0000-000063510000}"/>
    <cellStyle name="40% - Accent3 2 5 6" xfId="11318" xr:uid="{00000000-0005-0000-0000-000064510000}"/>
    <cellStyle name="40% - Accent3 2 5 7" xfId="11578" xr:uid="{00000000-0005-0000-0000-000065510000}"/>
    <cellStyle name="40% - Accent3 2 5 8" xfId="11839" xr:uid="{00000000-0005-0000-0000-000066510000}"/>
    <cellStyle name="40% - Accent3 2 5 9" xfId="12110" xr:uid="{00000000-0005-0000-0000-000067510000}"/>
    <cellStyle name="40% - Accent3 2 50" xfId="4304" xr:uid="{00000000-0005-0000-0000-000068510000}"/>
    <cellStyle name="40% - Accent3 2 51" xfId="4420" xr:uid="{00000000-0005-0000-0000-000069510000}"/>
    <cellStyle name="40% - Accent3 2 52" xfId="4536" xr:uid="{00000000-0005-0000-0000-00006A510000}"/>
    <cellStyle name="40% - Accent3 2 53" xfId="4666" xr:uid="{00000000-0005-0000-0000-00006B510000}"/>
    <cellStyle name="40% - Accent3 2 54" xfId="4796" xr:uid="{00000000-0005-0000-0000-00006C510000}"/>
    <cellStyle name="40% - Accent3 2 55" xfId="4926" xr:uid="{00000000-0005-0000-0000-00006D510000}"/>
    <cellStyle name="40% - Accent3 2 56" xfId="5056" xr:uid="{00000000-0005-0000-0000-00006E510000}"/>
    <cellStyle name="40% - Accent3 2 57" xfId="5186" xr:uid="{00000000-0005-0000-0000-00006F510000}"/>
    <cellStyle name="40% - Accent3 2 58" xfId="5316" xr:uid="{00000000-0005-0000-0000-000070510000}"/>
    <cellStyle name="40% - Accent3 2 59" xfId="5446" xr:uid="{00000000-0005-0000-0000-000071510000}"/>
    <cellStyle name="40% - Accent3 2 6" xfId="627" xr:uid="{00000000-0005-0000-0000-000072510000}"/>
    <cellStyle name="40% - Accent3 2 6 2" xfId="16831" xr:uid="{00000000-0005-0000-0000-000073510000}"/>
    <cellStyle name="40% - Accent3 2 6 2 2" xfId="21293" xr:uid="{00000000-0005-0000-0000-000074510000}"/>
    <cellStyle name="40% - Accent3 2 6 2 2 2" xfId="25725" xr:uid="{00000000-0005-0000-0000-000075510000}"/>
    <cellStyle name="40% - Accent3 2 6 2 2 3" xfId="30442" xr:uid="{00000000-0005-0000-0000-000076510000}"/>
    <cellStyle name="40% - Accent3 2 6 2 2 4" xfId="35155" xr:uid="{00000000-0005-0000-0000-000077510000}"/>
    <cellStyle name="40% - Accent3 2 6 2 3" xfId="19034" xr:uid="{00000000-0005-0000-0000-000078510000}"/>
    <cellStyle name="40% - Accent3 2 6 2 4" xfId="23509" xr:uid="{00000000-0005-0000-0000-000079510000}"/>
    <cellStyle name="40% - Accent3 2 6 2 5" xfId="28226" xr:uid="{00000000-0005-0000-0000-00007A510000}"/>
    <cellStyle name="40% - Accent3 2 6 2 6" xfId="32939" xr:uid="{00000000-0005-0000-0000-00007B510000}"/>
    <cellStyle name="40% - Accent3 2 6 3" xfId="15640" xr:uid="{00000000-0005-0000-0000-00007C510000}"/>
    <cellStyle name="40% - Accent3 2 6 3 2" xfId="20147" xr:uid="{00000000-0005-0000-0000-00007D510000}"/>
    <cellStyle name="40% - Accent3 2 6 3 3" xfId="24579" xr:uid="{00000000-0005-0000-0000-00007E510000}"/>
    <cellStyle name="40% - Accent3 2 6 3 4" xfId="29296" xr:uid="{00000000-0005-0000-0000-00007F510000}"/>
    <cellStyle name="40% - Accent3 2 6 3 5" xfId="34009" xr:uid="{00000000-0005-0000-0000-000080510000}"/>
    <cellStyle name="40% - Accent3 2 6 4" xfId="17888" xr:uid="{00000000-0005-0000-0000-000081510000}"/>
    <cellStyle name="40% - Accent3 2 6 5" xfId="22363" xr:uid="{00000000-0005-0000-0000-000082510000}"/>
    <cellStyle name="40% - Accent3 2 6 6" xfId="27080" xr:uid="{00000000-0005-0000-0000-000083510000}"/>
    <cellStyle name="40% - Accent3 2 6 7" xfId="31793" xr:uid="{00000000-0005-0000-0000-000084510000}"/>
    <cellStyle name="40% - Accent3 2 60" xfId="5576" xr:uid="{00000000-0005-0000-0000-000085510000}"/>
    <cellStyle name="40% - Accent3 2 61" xfId="5706" xr:uid="{00000000-0005-0000-0000-000086510000}"/>
    <cellStyle name="40% - Accent3 2 62" xfId="5836" xr:uid="{00000000-0005-0000-0000-000087510000}"/>
    <cellStyle name="40% - Accent3 2 63" xfId="5966" xr:uid="{00000000-0005-0000-0000-000088510000}"/>
    <cellStyle name="40% - Accent3 2 64" xfId="6096" xr:uid="{00000000-0005-0000-0000-000089510000}"/>
    <cellStyle name="40% - Accent3 2 65" xfId="6226" xr:uid="{00000000-0005-0000-0000-00008A510000}"/>
    <cellStyle name="40% - Accent3 2 66" xfId="6356" xr:uid="{00000000-0005-0000-0000-00008B510000}"/>
    <cellStyle name="40% - Accent3 2 67" xfId="6487" xr:uid="{00000000-0005-0000-0000-00008C510000}"/>
    <cellStyle name="40% - Accent3 2 68" xfId="6617" xr:uid="{00000000-0005-0000-0000-00008D510000}"/>
    <cellStyle name="40% - Accent3 2 69" xfId="6747" xr:uid="{00000000-0005-0000-0000-00008E510000}"/>
    <cellStyle name="40% - Accent3 2 7" xfId="699" xr:uid="{00000000-0005-0000-0000-00008F510000}"/>
    <cellStyle name="40% - Accent3 2 7 2" xfId="17042" xr:uid="{00000000-0005-0000-0000-000090510000}"/>
    <cellStyle name="40% - Accent3 2 7 2 2" xfId="21504" xr:uid="{00000000-0005-0000-0000-000091510000}"/>
    <cellStyle name="40% - Accent3 2 7 2 2 2" xfId="25936" xr:uid="{00000000-0005-0000-0000-000092510000}"/>
    <cellStyle name="40% - Accent3 2 7 2 2 3" xfId="30653" xr:uid="{00000000-0005-0000-0000-000093510000}"/>
    <cellStyle name="40% - Accent3 2 7 2 2 4" xfId="35366" xr:uid="{00000000-0005-0000-0000-000094510000}"/>
    <cellStyle name="40% - Accent3 2 7 2 3" xfId="19245" xr:uid="{00000000-0005-0000-0000-000095510000}"/>
    <cellStyle name="40% - Accent3 2 7 2 4" xfId="23720" xr:uid="{00000000-0005-0000-0000-000096510000}"/>
    <cellStyle name="40% - Accent3 2 7 2 5" xfId="28437" xr:uid="{00000000-0005-0000-0000-000097510000}"/>
    <cellStyle name="40% - Accent3 2 7 2 6" xfId="33150" xr:uid="{00000000-0005-0000-0000-000098510000}"/>
    <cellStyle name="40% - Accent3 2 7 3" xfId="15852" xr:uid="{00000000-0005-0000-0000-000099510000}"/>
    <cellStyle name="40% - Accent3 2 7 3 2" xfId="20358" xr:uid="{00000000-0005-0000-0000-00009A510000}"/>
    <cellStyle name="40% - Accent3 2 7 3 3" xfId="24790" xr:uid="{00000000-0005-0000-0000-00009B510000}"/>
    <cellStyle name="40% - Accent3 2 7 3 4" xfId="29507" xr:uid="{00000000-0005-0000-0000-00009C510000}"/>
    <cellStyle name="40% - Accent3 2 7 3 5" xfId="34220" xr:uid="{00000000-0005-0000-0000-00009D510000}"/>
    <cellStyle name="40% - Accent3 2 7 4" xfId="18099" xr:uid="{00000000-0005-0000-0000-00009E510000}"/>
    <cellStyle name="40% - Accent3 2 7 5" xfId="22574" xr:uid="{00000000-0005-0000-0000-00009F510000}"/>
    <cellStyle name="40% - Accent3 2 7 6" xfId="27291" xr:uid="{00000000-0005-0000-0000-0000A0510000}"/>
    <cellStyle name="40% - Accent3 2 7 7" xfId="32004" xr:uid="{00000000-0005-0000-0000-0000A1510000}"/>
    <cellStyle name="40% - Accent3 2 70" xfId="6877" xr:uid="{00000000-0005-0000-0000-0000A2510000}"/>
    <cellStyle name="40% - Accent3 2 71" xfId="7007" xr:uid="{00000000-0005-0000-0000-0000A3510000}"/>
    <cellStyle name="40% - Accent3 2 72" xfId="7151" xr:uid="{00000000-0005-0000-0000-0000A4510000}"/>
    <cellStyle name="40% - Accent3 2 73" xfId="7296" xr:uid="{00000000-0005-0000-0000-0000A5510000}"/>
    <cellStyle name="40% - Accent3 2 74" xfId="7440" xr:uid="{00000000-0005-0000-0000-0000A6510000}"/>
    <cellStyle name="40% - Accent3 2 75" xfId="7612" xr:uid="{00000000-0005-0000-0000-0000A7510000}"/>
    <cellStyle name="40% - Accent3 2 76" xfId="7784" xr:uid="{00000000-0005-0000-0000-0000A8510000}"/>
    <cellStyle name="40% - Accent3 2 77" xfId="7956" xr:uid="{00000000-0005-0000-0000-0000A9510000}"/>
    <cellStyle name="40% - Accent3 2 78" xfId="8128" xr:uid="{00000000-0005-0000-0000-0000AA510000}"/>
    <cellStyle name="40% - Accent3 2 79" xfId="8300" xr:uid="{00000000-0005-0000-0000-0000AB510000}"/>
    <cellStyle name="40% - Accent3 2 8" xfId="771" xr:uid="{00000000-0005-0000-0000-0000AC510000}"/>
    <cellStyle name="40% - Accent3 2 8 2" xfId="16094" xr:uid="{00000000-0005-0000-0000-0000AD510000}"/>
    <cellStyle name="40% - Accent3 2 8 2 2" xfId="20597" xr:uid="{00000000-0005-0000-0000-0000AE510000}"/>
    <cellStyle name="40% - Accent3 2 8 2 3" xfId="25029" xr:uid="{00000000-0005-0000-0000-0000AF510000}"/>
    <cellStyle name="40% - Accent3 2 8 2 4" xfId="29746" xr:uid="{00000000-0005-0000-0000-0000B0510000}"/>
    <cellStyle name="40% - Accent3 2 8 2 5" xfId="34459" xr:uid="{00000000-0005-0000-0000-0000B1510000}"/>
    <cellStyle name="40% - Accent3 2 8 3" xfId="18338" xr:uid="{00000000-0005-0000-0000-0000B2510000}"/>
    <cellStyle name="40% - Accent3 2 8 4" xfId="22813" xr:uid="{00000000-0005-0000-0000-0000B3510000}"/>
    <cellStyle name="40% - Accent3 2 8 5" xfId="27530" xr:uid="{00000000-0005-0000-0000-0000B4510000}"/>
    <cellStyle name="40% - Accent3 2 8 6" xfId="32243" xr:uid="{00000000-0005-0000-0000-0000B5510000}"/>
    <cellStyle name="40% - Accent3 2 80" xfId="8535" xr:uid="{00000000-0005-0000-0000-0000B6510000}"/>
    <cellStyle name="40% - Accent3 2 9" xfId="843" xr:uid="{00000000-0005-0000-0000-0000B7510000}"/>
    <cellStyle name="40% - Accent3 2 9 2" xfId="26206" xr:uid="{00000000-0005-0000-0000-0000B8510000}"/>
    <cellStyle name="40% - Accent3 2 9 3" xfId="30920" xr:uid="{00000000-0005-0000-0000-0000B9510000}"/>
    <cellStyle name="40% - Accent3 2 9 4" xfId="35633" xr:uid="{00000000-0005-0000-0000-0000BA510000}"/>
    <cellStyle name="40% - Accent3 20" xfId="9186" xr:uid="{00000000-0005-0000-0000-0000BB510000}"/>
    <cellStyle name="40% - Accent3 20 10" xfId="9840" xr:uid="{00000000-0005-0000-0000-0000BC510000}"/>
    <cellStyle name="40% - Accent3 20 10 2" xfId="36293" xr:uid="{00000000-0005-0000-0000-0000BD510000}"/>
    <cellStyle name="40% - Accent3 20 11" xfId="9911" xr:uid="{00000000-0005-0000-0000-0000BE510000}"/>
    <cellStyle name="40% - Accent3 20 12" xfId="9982" xr:uid="{00000000-0005-0000-0000-0000BF510000}"/>
    <cellStyle name="40% - Accent3 20 13" xfId="10509" xr:uid="{00000000-0005-0000-0000-0000C0510000}"/>
    <cellStyle name="40% - Accent3 20 14" xfId="10767" xr:uid="{00000000-0005-0000-0000-0000C1510000}"/>
    <cellStyle name="40% - Accent3 20 15" xfId="11021" xr:uid="{00000000-0005-0000-0000-0000C2510000}"/>
    <cellStyle name="40% - Accent3 20 16" xfId="11275" xr:uid="{00000000-0005-0000-0000-0000C3510000}"/>
    <cellStyle name="40% - Accent3 20 17" xfId="11535" xr:uid="{00000000-0005-0000-0000-0000C4510000}"/>
    <cellStyle name="40% - Accent3 20 18" xfId="11789" xr:uid="{00000000-0005-0000-0000-0000C5510000}"/>
    <cellStyle name="40% - Accent3 20 19" xfId="12067" xr:uid="{00000000-0005-0000-0000-0000C6510000}"/>
    <cellStyle name="40% - Accent3 20 2" xfId="9251" xr:uid="{00000000-0005-0000-0000-0000C7510000}"/>
    <cellStyle name="40% - Accent3 20 2 10" xfId="12479" xr:uid="{00000000-0005-0000-0000-0000C8510000}"/>
    <cellStyle name="40% - Accent3 20 2 11" xfId="12761" xr:uid="{00000000-0005-0000-0000-0000C9510000}"/>
    <cellStyle name="40% - Accent3 20 2 12" xfId="13384" xr:uid="{00000000-0005-0000-0000-0000CA510000}"/>
    <cellStyle name="40% - Accent3 20 2 13" xfId="13991" xr:uid="{00000000-0005-0000-0000-0000CB510000}"/>
    <cellStyle name="40% - Accent3 20 2 14" xfId="14597" xr:uid="{00000000-0005-0000-0000-0000CC510000}"/>
    <cellStyle name="40% - Accent3 20 2 15" xfId="15203" xr:uid="{00000000-0005-0000-0000-0000CD510000}"/>
    <cellStyle name="40% - Accent3 20 2 16" xfId="17451" xr:uid="{00000000-0005-0000-0000-0000CE510000}"/>
    <cellStyle name="40% - Accent3 20 2 17" xfId="21926" xr:uid="{00000000-0005-0000-0000-0000CF510000}"/>
    <cellStyle name="40% - Accent3 20 2 18" xfId="26643" xr:uid="{00000000-0005-0000-0000-0000D0510000}"/>
    <cellStyle name="40% - Accent3 20 2 19" xfId="31356" xr:uid="{00000000-0005-0000-0000-0000D1510000}"/>
    <cellStyle name="40% - Accent3 20 2 2" xfId="10390" xr:uid="{00000000-0005-0000-0000-0000D2510000}"/>
    <cellStyle name="40% - Accent3 20 2 2 10" xfId="31652" xr:uid="{00000000-0005-0000-0000-0000D3510000}"/>
    <cellStyle name="40% - Accent3 20 2 2 2" xfId="13099" xr:uid="{00000000-0005-0000-0000-0000D4510000}"/>
    <cellStyle name="40% - Accent3 20 2 2 2 2" xfId="16690" xr:uid="{00000000-0005-0000-0000-0000D5510000}"/>
    <cellStyle name="40% - Accent3 20 2 2 2 2 2" xfId="21152" xr:uid="{00000000-0005-0000-0000-0000D6510000}"/>
    <cellStyle name="40% - Accent3 20 2 2 2 2 3" xfId="25584" xr:uid="{00000000-0005-0000-0000-0000D7510000}"/>
    <cellStyle name="40% - Accent3 20 2 2 2 2 4" xfId="30301" xr:uid="{00000000-0005-0000-0000-0000D8510000}"/>
    <cellStyle name="40% - Accent3 20 2 2 2 2 5" xfId="35014" xr:uid="{00000000-0005-0000-0000-0000D9510000}"/>
    <cellStyle name="40% - Accent3 20 2 2 2 3" xfId="18893" xr:uid="{00000000-0005-0000-0000-0000DA510000}"/>
    <cellStyle name="40% - Accent3 20 2 2 2 4" xfId="23368" xr:uid="{00000000-0005-0000-0000-0000DB510000}"/>
    <cellStyle name="40% - Accent3 20 2 2 2 5" xfId="28085" xr:uid="{00000000-0005-0000-0000-0000DC510000}"/>
    <cellStyle name="40% - Accent3 20 2 2 2 6" xfId="32798" xr:uid="{00000000-0005-0000-0000-0000DD510000}"/>
    <cellStyle name="40% - Accent3 20 2 2 3" xfId="13681" xr:uid="{00000000-0005-0000-0000-0000DE510000}"/>
    <cellStyle name="40% - Accent3 20 2 2 3 2" xfId="20006" xr:uid="{00000000-0005-0000-0000-0000DF510000}"/>
    <cellStyle name="40% - Accent3 20 2 2 3 3" xfId="24438" xr:uid="{00000000-0005-0000-0000-0000E0510000}"/>
    <cellStyle name="40% - Accent3 20 2 2 3 4" xfId="29155" xr:uid="{00000000-0005-0000-0000-0000E1510000}"/>
    <cellStyle name="40% - Accent3 20 2 2 3 5" xfId="33868" xr:uid="{00000000-0005-0000-0000-0000E2510000}"/>
    <cellStyle name="40% - Accent3 20 2 2 4" xfId="14287" xr:uid="{00000000-0005-0000-0000-0000E3510000}"/>
    <cellStyle name="40% - Accent3 20 2 2 5" xfId="14893" xr:uid="{00000000-0005-0000-0000-0000E4510000}"/>
    <cellStyle name="40% - Accent3 20 2 2 6" xfId="15499" xr:uid="{00000000-0005-0000-0000-0000E5510000}"/>
    <cellStyle name="40% - Accent3 20 2 2 7" xfId="17747" xr:uid="{00000000-0005-0000-0000-0000E6510000}"/>
    <cellStyle name="40% - Accent3 20 2 2 8" xfId="22222" xr:uid="{00000000-0005-0000-0000-0000E7510000}"/>
    <cellStyle name="40% - Accent3 20 2 2 9" xfId="26939" xr:uid="{00000000-0005-0000-0000-0000E8510000}"/>
    <cellStyle name="40% - Accent3 20 2 3" xfId="10650" xr:uid="{00000000-0005-0000-0000-0000E9510000}"/>
    <cellStyle name="40% - Accent3 20 2 3 2" xfId="16472" xr:uid="{00000000-0005-0000-0000-0000EA510000}"/>
    <cellStyle name="40% - Accent3 20 2 3 2 2" xfId="20934" xr:uid="{00000000-0005-0000-0000-0000EB510000}"/>
    <cellStyle name="40% - Accent3 20 2 3 2 3" xfId="25366" xr:uid="{00000000-0005-0000-0000-0000EC510000}"/>
    <cellStyle name="40% - Accent3 20 2 3 2 4" xfId="30083" xr:uid="{00000000-0005-0000-0000-0000ED510000}"/>
    <cellStyle name="40% - Accent3 20 2 3 2 5" xfId="34796" xr:uid="{00000000-0005-0000-0000-0000EE510000}"/>
    <cellStyle name="40% - Accent3 20 2 3 3" xfId="18675" xr:uid="{00000000-0005-0000-0000-0000EF510000}"/>
    <cellStyle name="40% - Accent3 20 2 3 4" xfId="23150" xr:uid="{00000000-0005-0000-0000-0000F0510000}"/>
    <cellStyle name="40% - Accent3 20 2 3 5" xfId="27867" xr:uid="{00000000-0005-0000-0000-0000F1510000}"/>
    <cellStyle name="40% - Accent3 20 2 3 6" xfId="32580" xr:uid="{00000000-0005-0000-0000-0000F2510000}"/>
    <cellStyle name="40% - Accent3 20 2 4" xfId="10908" xr:uid="{00000000-0005-0000-0000-0000F3510000}"/>
    <cellStyle name="40% - Accent3 20 2 4 2" xfId="19710" xr:uid="{00000000-0005-0000-0000-0000F4510000}"/>
    <cellStyle name="40% - Accent3 20 2 4 3" xfId="24142" xr:uid="{00000000-0005-0000-0000-0000F5510000}"/>
    <cellStyle name="40% - Accent3 20 2 4 4" xfId="28859" xr:uid="{00000000-0005-0000-0000-0000F6510000}"/>
    <cellStyle name="40% - Accent3 20 2 4 5" xfId="33572" xr:uid="{00000000-0005-0000-0000-0000F7510000}"/>
    <cellStyle name="40% - Accent3 20 2 5" xfId="11162" xr:uid="{00000000-0005-0000-0000-0000F8510000}"/>
    <cellStyle name="40% - Accent3 20 2 6" xfId="11416" xr:uid="{00000000-0005-0000-0000-0000F9510000}"/>
    <cellStyle name="40% - Accent3 20 2 7" xfId="11676" xr:uid="{00000000-0005-0000-0000-0000FA510000}"/>
    <cellStyle name="40% - Accent3 20 2 8" xfId="11938" xr:uid="{00000000-0005-0000-0000-0000FB510000}"/>
    <cellStyle name="40% - Accent3 20 2 9" xfId="12208" xr:uid="{00000000-0005-0000-0000-0000FC510000}"/>
    <cellStyle name="40% - Accent3 20 20" xfId="12338" xr:uid="{00000000-0005-0000-0000-0000FD510000}"/>
    <cellStyle name="40% - Accent3 20 21" xfId="12620" xr:uid="{00000000-0005-0000-0000-0000FE510000}"/>
    <cellStyle name="40% - Accent3 20 22" xfId="13243" xr:uid="{00000000-0005-0000-0000-0000FF510000}"/>
    <cellStyle name="40% - Accent3 20 23" xfId="13850" xr:uid="{00000000-0005-0000-0000-000000520000}"/>
    <cellStyle name="40% - Accent3 20 24" xfId="14456" xr:uid="{00000000-0005-0000-0000-000001520000}"/>
    <cellStyle name="40% - Accent3 20 25" xfId="15062" xr:uid="{00000000-0005-0000-0000-000002520000}"/>
    <cellStyle name="40% - Accent3 20 26" xfId="17310" xr:uid="{00000000-0005-0000-0000-000003520000}"/>
    <cellStyle name="40% - Accent3 20 27" xfId="21785" xr:uid="{00000000-0005-0000-0000-000004520000}"/>
    <cellStyle name="40% - Accent3 20 28" xfId="26502" xr:uid="{00000000-0005-0000-0000-000005520000}"/>
    <cellStyle name="40% - Accent3 20 29" xfId="31215" xr:uid="{00000000-0005-0000-0000-000006520000}"/>
    <cellStyle name="40% - Accent3 20 3" xfId="9333" xr:uid="{00000000-0005-0000-0000-000007520000}"/>
    <cellStyle name="40% - Accent3 20 3 10" xfId="31511" xr:uid="{00000000-0005-0000-0000-000008520000}"/>
    <cellStyle name="40% - Accent3 20 3 2" xfId="12958" xr:uid="{00000000-0005-0000-0000-000009520000}"/>
    <cellStyle name="40% - Accent3 20 3 2 2" xfId="16549" xr:uid="{00000000-0005-0000-0000-00000A520000}"/>
    <cellStyle name="40% - Accent3 20 3 2 2 2" xfId="21011" xr:uid="{00000000-0005-0000-0000-00000B520000}"/>
    <cellStyle name="40% - Accent3 20 3 2 2 3" xfId="25443" xr:uid="{00000000-0005-0000-0000-00000C520000}"/>
    <cellStyle name="40% - Accent3 20 3 2 2 4" xfId="30160" xr:uid="{00000000-0005-0000-0000-00000D520000}"/>
    <cellStyle name="40% - Accent3 20 3 2 2 5" xfId="34873" xr:uid="{00000000-0005-0000-0000-00000E520000}"/>
    <cellStyle name="40% - Accent3 20 3 2 3" xfId="18752" xr:uid="{00000000-0005-0000-0000-00000F520000}"/>
    <cellStyle name="40% - Accent3 20 3 2 4" xfId="23227" xr:uid="{00000000-0005-0000-0000-000010520000}"/>
    <cellStyle name="40% - Accent3 20 3 2 5" xfId="27944" xr:uid="{00000000-0005-0000-0000-000011520000}"/>
    <cellStyle name="40% - Accent3 20 3 2 6" xfId="32657" xr:uid="{00000000-0005-0000-0000-000012520000}"/>
    <cellStyle name="40% - Accent3 20 3 3" xfId="13540" xr:uid="{00000000-0005-0000-0000-000013520000}"/>
    <cellStyle name="40% - Accent3 20 3 3 2" xfId="19865" xr:uid="{00000000-0005-0000-0000-000014520000}"/>
    <cellStyle name="40% - Accent3 20 3 3 3" xfId="24297" xr:uid="{00000000-0005-0000-0000-000015520000}"/>
    <cellStyle name="40% - Accent3 20 3 3 4" xfId="29014" xr:uid="{00000000-0005-0000-0000-000016520000}"/>
    <cellStyle name="40% - Accent3 20 3 3 5" xfId="33727" xr:uid="{00000000-0005-0000-0000-000017520000}"/>
    <cellStyle name="40% - Accent3 20 3 4" xfId="14146" xr:uid="{00000000-0005-0000-0000-000018520000}"/>
    <cellStyle name="40% - Accent3 20 3 5" xfId="14752" xr:uid="{00000000-0005-0000-0000-000019520000}"/>
    <cellStyle name="40% - Accent3 20 3 6" xfId="15358" xr:uid="{00000000-0005-0000-0000-00001A520000}"/>
    <cellStyle name="40% - Accent3 20 3 7" xfId="17606" xr:uid="{00000000-0005-0000-0000-00001B520000}"/>
    <cellStyle name="40% - Accent3 20 3 8" xfId="22081" xr:uid="{00000000-0005-0000-0000-00001C520000}"/>
    <cellStyle name="40% - Accent3 20 3 9" xfId="26798" xr:uid="{00000000-0005-0000-0000-00001D520000}"/>
    <cellStyle name="40% - Accent3 20 4" xfId="9404" xr:uid="{00000000-0005-0000-0000-00001E520000}"/>
    <cellStyle name="40% - Accent3 20 4 2" xfId="16929" xr:uid="{00000000-0005-0000-0000-00001F520000}"/>
    <cellStyle name="40% - Accent3 20 4 2 2" xfId="21391" xr:uid="{00000000-0005-0000-0000-000020520000}"/>
    <cellStyle name="40% - Accent3 20 4 2 2 2" xfId="25823" xr:uid="{00000000-0005-0000-0000-000021520000}"/>
    <cellStyle name="40% - Accent3 20 4 2 2 3" xfId="30540" xr:uid="{00000000-0005-0000-0000-000022520000}"/>
    <cellStyle name="40% - Accent3 20 4 2 2 4" xfId="35253" xr:uid="{00000000-0005-0000-0000-000023520000}"/>
    <cellStyle name="40% - Accent3 20 4 2 3" xfId="19132" xr:uid="{00000000-0005-0000-0000-000024520000}"/>
    <cellStyle name="40% - Accent3 20 4 2 4" xfId="23607" xr:uid="{00000000-0005-0000-0000-000025520000}"/>
    <cellStyle name="40% - Accent3 20 4 2 5" xfId="28324" xr:uid="{00000000-0005-0000-0000-000026520000}"/>
    <cellStyle name="40% - Accent3 20 4 2 6" xfId="33037" xr:uid="{00000000-0005-0000-0000-000027520000}"/>
    <cellStyle name="40% - Accent3 20 4 3" xfId="15738" xr:uid="{00000000-0005-0000-0000-000028520000}"/>
    <cellStyle name="40% - Accent3 20 4 3 2" xfId="20245" xr:uid="{00000000-0005-0000-0000-000029520000}"/>
    <cellStyle name="40% - Accent3 20 4 3 3" xfId="24677" xr:uid="{00000000-0005-0000-0000-00002A520000}"/>
    <cellStyle name="40% - Accent3 20 4 3 4" xfId="29394" xr:uid="{00000000-0005-0000-0000-00002B520000}"/>
    <cellStyle name="40% - Accent3 20 4 3 5" xfId="34107" xr:uid="{00000000-0005-0000-0000-00002C520000}"/>
    <cellStyle name="40% - Accent3 20 4 4" xfId="17986" xr:uid="{00000000-0005-0000-0000-00002D520000}"/>
    <cellStyle name="40% - Accent3 20 4 5" xfId="22461" xr:uid="{00000000-0005-0000-0000-00002E520000}"/>
    <cellStyle name="40% - Accent3 20 4 6" xfId="27178" xr:uid="{00000000-0005-0000-0000-00002F520000}"/>
    <cellStyle name="40% - Accent3 20 4 7" xfId="31891" xr:uid="{00000000-0005-0000-0000-000030520000}"/>
    <cellStyle name="40% - Accent3 20 5" xfId="9478" xr:uid="{00000000-0005-0000-0000-000031520000}"/>
    <cellStyle name="40% - Accent3 20 5 2" xfId="17141" xr:uid="{00000000-0005-0000-0000-000032520000}"/>
    <cellStyle name="40% - Accent3 20 5 2 2" xfId="21602" xr:uid="{00000000-0005-0000-0000-000033520000}"/>
    <cellStyle name="40% - Accent3 20 5 2 2 2" xfId="26034" xr:uid="{00000000-0005-0000-0000-000034520000}"/>
    <cellStyle name="40% - Accent3 20 5 2 2 3" xfId="30751" xr:uid="{00000000-0005-0000-0000-000035520000}"/>
    <cellStyle name="40% - Accent3 20 5 2 2 4" xfId="35464" xr:uid="{00000000-0005-0000-0000-000036520000}"/>
    <cellStyle name="40% - Accent3 20 5 2 3" xfId="19343" xr:uid="{00000000-0005-0000-0000-000037520000}"/>
    <cellStyle name="40% - Accent3 20 5 2 4" xfId="23818" xr:uid="{00000000-0005-0000-0000-000038520000}"/>
    <cellStyle name="40% - Accent3 20 5 2 5" xfId="28535" xr:uid="{00000000-0005-0000-0000-000039520000}"/>
    <cellStyle name="40% - Accent3 20 5 2 6" xfId="33248" xr:uid="{00000000-0005-0000-0000-00003A520000}"/>
    <cellStyle name="40% - Accent3 20 5 3" xfId="15951" xr:uid="{00000000-0005-0000-0000-00003B520000}"/>
    <cellStyle name="40% - Accent3 20 5 3 2" xfId="20456" xr:uid="{00000000-0005-0000-0000-00003C520000}"/>
    <cellStyle name="40% - Accent3 20 5 3 3" xfId="24888" xr:uid="{00000000-0005-0000-0000-00003D520000}"/>
    <cellStyle name="40% - Accent3 20 5 3 4" xfId="29605" xr:uid="{00000000-0005-0000-0000-00003E520000}"/>
    <cellStyle name="40% - Accent3 20 5 3 5" xfId="34318" xr:uid="{00000000-0005-0000-0000-00003F520000}"/>
    <cellStyle name="40% - Accent3 20 5 4" xfId="18197" xr:uid="{00000000-0005-0000-0000-000040520000}"/>
    <cellStyle name="40% - Accent3 20 5 5" xfId="22672" xr:uid="{00000000-0005-0000-0000-000041520000}"/>
    <cellStyle name="40% - Accent3 20 5 6" xfId="27389" xr:uid="{00000000-0005-0000-0000-000042520000}"/>
    <cellStyle name="40% - Accent3 20 5 7" xfId="32102" xr:uid="{00000000-0005-0000-0000-000043520000}"/>
    <cellStyle name="40% - Accent3 20 6" xfId="9549" xr:uid="{00000000-0005-0000-0000-000044520000}"/>
    <cellStyle name="40% - Accent3 20 6 2" xfId="16232" xr:uid="{00000000-0005-0000-0000-000045520000}"/>
    <cellStyle name="40% - Accent3 20 6 2 2" xfId="20695" xr:uid="{00000000-0005-0000-0000-000046520000}"/>
    <cellStyle name="40% - Accent3 20 6 2 3" xfId="25127" xr:uid="{00000000-0005-0000-0000-000047520000}"/>
    <cellStyle name="40% - Accent3 20 6 2 4" xfId="29844" xr:uid="{00000000-0005-0000-0000-000048520000}"/>
    <cellStyle name="40% - Accent3 20 6 2 5" xfId="34557" xr:uid="{00000000-0005-0000-0000-000049520000}"/>
    <cellStyle name="40% - Accent3 20 6 3" xfId="18436" xr:uid="{00000000-0005-0000-0000-00004A520000}"/>
    <cellStyle name="40% - Accent3 20 6 4" xfId="22911" xr:uid="{00000000-0005-0000-0000-00004B520000}"/>
    <cellStyle name="40% - Accent3 20 6 5" xfId="27628" xr:uid="{00000000-0005-0000-0000-00004C520000}"/>
    <cellStyle name="40% - Accent3 20 6 6" xfId="32341" xr:uid="{00000000-0005-0000-0000-00004D520000}"/>
    <cellStyle name="40% - Accent3 20 7" xfId="9620" xr:uid="{00000000-0005-0000-0000-00004E520000}"/>
    <cellStyle name="40% - Accent3 20 7 2" xfId="19569" xr:uid="{00000000-0005-0000-0000-00004F520000}"/>
    <cellStyle name="40% - Accent3 20 7 3" xfId="24001" xr:uid="{00000000-0005-0000-0000-000050520000}"/>
    <cellStyle name="40% - Accent3 20 7 4" xfId="28718" xr:uid="{00000000-0005-0000-0000-000051520000}"/>
    <cellStyle name="40% - Accent3 20 7 5" xfId="33431" xr:uid="{00000000-0005-0000-0000-000052520000}"/>
    <cellStyle name="40% - Accent3 20 8" xfId="9691" xr:uid="{00000000-0005-0000-0000-000053520000}"/>
    <cellStyle name="40% - Accent3 20 8 2" xfId="26305" xr:uid="{00000000-0005-0000-0000-000054520000}"/>
    <cellStyle name="40% - Accent3 20 8 3" xfId="31018" xr:uid="{00000000-0005-0000-0000-000055520000}"/>
    <cellStyle name="40% - Accent3 20 8 4" xfId="35731" xr:uid="{00000000-0005-0000-0000-000056520000}"/>
    <cellStyle name="40% - Accent3 20 9" xfId="9769" xr:uid="{00000000-0005-0000-0000-000057520000}"/>
    <cellStyle name="40% - Accent3 20 9 2" xfId="35998" xr:uid="{00000000-0005-0000-0000-000058520000}"/>
    <cellStyle name="40% - Accent3 21" xfId="9204" xr:uid="{00000000-0005-0000-0000-000059520000}"/>
    <cellStyle name="40% - Accent3 21 10" xfId="9854" xr:uid="{00000000-0005-0000-0000-00005A520000}"/>
    <cellStyle name="40% - Accent3 21 10 2" xfId="36307" xr:uid="{00000000-0005-0000-0000-00005B520000}"/>
    <cellStyle name="40% - Accent3 21 11" xfId="9925" xr:uid="{00000000-0005-0000-0000-00005C520000}"/>
    <cellStyle name="40% - Accent3 21 12" xfId="9996" xr:uid="{00000000-0005-0000-0000-00005D520000}"/>
    <cellStyle name="40% - Accent3 21 13" xfId="10523" xr:uid="{00000000-0005-0000-0000-00005E520000}"/>
    <cellStyle name="40% - Accent3 21 14" xfId="10781" xr:uid="{00000000-0005-0000-0000-00005F520000}"/>
    <cellStyle name="40% - Accent3 21 15" xfId="11035" xr:uid="{00000000-0005-0000-0000-000060520000}"/>
    <cellStyle name="40% - Accent3 21 16" xfId="11289" xr:uid="{00000000-0005-0000-0000-000061520000}"/>
    <cellStyle name="40% - Accent3 21 17" xfId="11549" xr:uid="{00000000-0005-0000-0000-000062520000}"/>
    <cellStyle name="40% - Accent3 21 18" xfId="11803" xr:uid="{00000000-0005-0000-0000-000063520000}"/>
    <cellStyle name="40% - Accent3 21 19" xfId="12081" xr:uid="{00000000-0005-0000-0000-000064520000}"/>
    <cellStyle name="40% - Accent3 21 2" xfId="9269" xr:uid="{00000000-0005-0000-0000-000065520000}"/>
    <cellStyle name="40% - Accent3 21 2 10" xfId="12493" xr:uid="{00000000-0005-0000-0000-000066520000}"/>
    <cellStyle name="40% - Accent3 21 2 11" xfId="12775" xr:uid="{00000000-0005-0000-0000-000067520000}"/>
    <cellStyle name="40% - Accent3 21 2 12" xfId="13398" xr:uid="{00000000-0005-0000-0000-000068520000}"/>
    <cellStyle name="40% - Accent3 21 2 13" xfId="14005" xr:uid="{00000000-0005-0000-0000-000069520000}"/>
    <cellStyle name="40% - Accent3 21 2 14" xfId="14611" xr:uid="{00000000-0005-0000-0000-00006A520000}"/>
    <cellStyle name="40% - Accent3 21 2 15" xfId="15217" xr:uid="{00000000-0005-0000-0000-00006B520000}"/>
    <cellStyle name="40% - Accent3 21 2 16" xfId="17465" xr:uid="{00000000-0005-0000-0000-00006C520000}"/>
    <cellStyle name="40% - Accent3 21 2 17" xfId="21940" xr:uid="{00000000-0005-0000-0000-00006D520000}"/>
    <cellStyle name="40% - Accent3 21 2 18" xfId="26657" xr:uid="{00000000-0005-0000-0000-00006E520000}"/>
    <cellStyle name="40% - Accent3 21 2 19" xfId="31370" xr:uid="{00000000-0005-0000-0000-00006F520000}"/>
    <cellStyle name="40% - Accent3 21 2 2" xfId="10404" xr:uid="{00000000-0005-0000-0000-000070520000}"/>
    <cellStyle name="40% - Accent3 21 2 2 10" xfId="31666" xr:uid="{00000000-0005-0000-0000-000071520000}"/>
    <cellStyle name="40% - Accent3 21 2 2 2" xfId="13113" xr:uid="{00000000-0005-0000-0000-000072520000}"/>
    <cellStyle name="40% - Accent3 21 2 2 2 2" xfId="16704" xr:uid="{00000000-0005-0000-0000-000073520000}"/>
    <cellStyle name="40% - Accent3 21 2 2 2 2 2" xfId="21166" xr:uid="{00000000-0005-0000-0000-000074520000}"/>
    <cellStyle name="40% - Accent3 21 2 2 2 2 3" xfId="25598" xr:uid="{00000000-0005-0000-0000-000075520000}"/>
    <cellStyle name="40% - Accent3 21 2 2 2 2 4" xfId="30315" xr:uid="{00000000-0005-0000-0000-000076520000}"/>
    <cellStyle name="40% - Accent3 21 2 2 2 2 5" xfId="35028" xr:uid="{00000000-0005-0000-0000-000077520000}"/>
    <cellStyle name="40% - Accent3 21 2 2 2 3" xfId="18907" xr:uid="{00000000-0005-0000-0000-000078520000}"/>
    <cellStyle name="40% - Accent3 21 2 2 2 4" xfId="23382" xr:uid="{00000000-0005-0000-0000-000079520000}"/>
    <cellStyle name="40% - Accent3 21 2 2 2 5" xfId="28099" xr:uid="{00000000-0005-0000-0000-00007A520000}"/>
    <cellStyle name="40% - Accent3 21 2 2 2 6" xfId="32812" xr:uid="{00000000-0005-0000-0000-00007B520000}"/>
    <cellStyle name="40% - Accent3 21 2 2 3" xfId="13695" xr:uid="{00000000-0005-0000-0000-00007C520000}"/>
    <cellStyle name="40% - Accent3 21 2 2 3 2" xfId="20020" xr:uid="{00000000-0005-0000-0000-00007D520000}"/>
    <cellStyle name="40% - Accent3 21 2 2 3 3" xfId="24452" xr:uid="{00000000-0005-0000-0000-00007E520000}"/>
    <cellStyle name="40% - Accent3 21 2 2 3 4" xfId="29169" xr:uid="{00000000-0005-0000-0000-00007F520000}"/>
    <cellStyle name="40% - Accent3 21 2 2 3 5" xfId="33882" xr:uid="{00000000-0005-0000-0000-000080520000}"/>
    <cellStyle name="40% - Accent3 21 2 2 4" xfId="14301" xr:uid="{00000000-0005-0000-0000-000081520000}"/>
    <cellStyle name="40% - Accent3 21 2 2 5" xfId="14907" xr:uid="{00000000-0005-0000-0000-000082520000}"/>
    <cellStyle name="40% - Accent3 21 2 2 6" xfId="15513" xr:uid="{00000000-0005-0000-0000-000083520000}"/>
    <cellStyle name="40% - Accent3 21 2 2 7" xfId="17761" xr:uid="{00000000-0005-0000-0000-000084520000}"/>
    <cellStyle name="40% - Accent3 21 2 2 8" xfId="22236" xr:uid="{00000000-0005-0000-0000-000085520000}"/>
    <cellStyle name="40% - Accent3 21 2 2 9" xfId="26953" xr:uid="{00000000-0005-0000-0000-000086520000}"/>
    <cellStyle name="40% - Accent3 21 2 3" xfId="10664" xr:uid="{00000000-0005-0000-0000-000087520000}"/>
    <cellStyle name="40% - Accent3 21 2 3 2" xfId="16486" xr:uid="{00000000-0005-0000-0000-000088520000}"/>
    <cellStyle name="40% - Accent3 21 2 3 2 2" xfId="20948" xr:uid="{00000000-0005-0000-0000-000089520000}"/>
    <cellStyle name="40% - Accent3 21 2 3 2 3" xfId="25380" xr:uid="{00000000-0005-0000-0000-00008A520000}"/>
    <cellStyle name="40% - Accent3 21 2 3 2 4" xfId="30097" xr:uid="{00000000-0005-0000-0000-00008B520000}"/>
    <cellStyle name="40% - Accent3 21 2 3 2 5" xfId="34810" xr:uid="{00000000-0005-0000-0000-00008C520000}"/>
    <cellStyle name="40% - Accent3 21 2 3 3" xfId="18689" xr:uid="{00000000-0005-0000-0000-00008D520000}"/>
    <cellStyle name="40% - Accent3 21 2 3 4" xfId="23164" xr:uid="{00000000-0005-0000-0000-00008E520000}"/>
    <cellStyle name="40% - Accent3 21 2 3 5" xfId="27881" xr:uid="{00000000-0005-0000-0000-00008F520000}"/>
    <cellStyle name="40% - Accent3 21 2 3 6" xfId="32594" xr:uid="{00000000-0005-0000-0000-000090520000}"/>
    <cellStyle name="40% - Accent3 21 2 4" xfId="10922" xr:uid="{00000000-0005-0000-0000-000091520000}"/>
    <cellStyle name="40% - Accent3 21 2 4 2" xfId="19724" xr:uid="{00000000-0005-0000-0000-000092520000}"/>
    <cellStyle name="40% - Accent3 21 2 4 3" xfId="24156" xr:uid="{00000000-0005-0000-0000-000093520000}"/>
    <cellStyle name="40% - Accent3 21 2 4 4" xfId="28873" xr:uid="{00000000-0005-0000-0000-000094520000}"/>
    <cellStyle name="40% - Accent3 21 2 4 5" xfId="33586" xr:uid="{00000000-0005-0000-0000-000095520000}"/>
    <cellStyle name="40% - Accent3 21 2 5" xfId="11176" xr:uid="{00000000-0005-0000-0000-000096520000}"/>
    <cellStyle name="40% - Accent3 21 2 6" xfId="11430" xr:uid="{00000000-0005-0000-0000-000097520000}"/>
    <cellStyle name="40% - Accent3 21 2 7" xfId="11690" xr:uid="{00000000-0005-0000-0000-000098520000}"/>
    <cellStyle name="40% - Accent3 21 2 8" xfId="11952" xr:uid="{00000000-0005-0000-0000-000099520000}"/>
    <cellStyle name="40% - Accent3 21 2 9" xfId="12222" xr:uid="{00000000-0005-0000-0000-00009A520000}"/>
    <cellStyle name="40% - Accent3 21 20" xfId="12352" xr:uid="{00000000-0005-0000-0000-00009B520000}"/>
    <cellStyle name="40% - Accent3 21 21" xfId="12634" xr:uid="{00000000-0005-0000-0000-00009C520000}"/>
    <cellStyle name="40% - Accent3 21 22" xfId="13257" xr:uid="{00000000-0005-0000-0000-00009D520000}"/>
    <cellStyle name="40% - Accent3 21 23" xfId="13864" xr:uid="{00000000-0005-0000-0000-00009E520000}"/>
    <cellStyle name="40% - Accent3 21 24" xfId="14470" xr:uid="{00000000-0005-0000-0000-00009F520000}"/>
    <cellStyle name="40% - Accent3 21 25" xfId="15076" xr:uid="{00000000-0005-0000-0000-0000A0520000}"/>
    <cellStyle name="40% - Accent3 21 26" xfId="17324" xr:uid="{00000000-0005-0000-0000-0000A1520000}"/>
    <cellStyle name="40% - Accent3 21 27" xfId="21799" xr:uid="{00000000-0005-0000-0000-0000A2520000}"/>
    <cellStyle name="40% - Accent3 21 28" xfId="26516" xr:uid="{00000000-0005-0000-0000-0000A3520000}"/>
    <cellStyle name="40% - Accent3 21 29" xfId="31229" xr:uid="{00000000-0005-0000-0000-0000A4520000}"/>
    <cellStyle name="40% - Accent3 21 3" xfId="9347" xr:uid="{00000000-0005-0000-0000-0000A5520000}"/>
    <cellStyle name="40% - Accent3 21 3 10" xfId="31525" xr:uid="{00000000-0005-0000-0000-0000A6520000}"/>
    <cellStyle name="40% - Accent3 21 3 2" xfId="12972" xr:uid="{00000000-0005-0000-0000-0000A7520000}"/>
    <cellStyle name="40% - Accent3 21 3 2 2" xfId="16563" xr:uid="{00000000-0005-0000-0000-0000A8520000}"/>
    <cellStyle name="40% - Accent3 21 3 2 2 2" xfId="21025" xr:uid="{00000000-0005-0000-0000-0000A9520000}"/>
    <cellStyle name="40% - Accent3 21 3 2 2 3" xfId="25457" xr:uid="{00000000-0005-0000-0000-0000AA520000}"/>
    <cellStyle name="40% - Accent3 21 3 2 2 4" xfId="30174" xr:uid="{00000000-0005-0000-0000-0000AB520000}"/>
    <cellStyle name="40% - Accent3 21 3 2 2 5" xfId="34887" xr:uid="{00000000-0005-0000-0000-0000AC520000}"/>
    <cellStyle name="40% - Accent3 21 3 2 3" xfId="18766" xr:uid="{00000000-0005-0000-0000-0000AD520000}"/>
    <cellStyle name="40% - Accent3 21 3 2 4" xfId="23241" xr:uid="{00000000-0005-0000-0000-0000AE520000}"/>
    <cellStyle name="40% - Accent3 21 3 2 5" xfId="27958" xr:uid="{00000000-0005-0000-0000-0000AF520000}"/>
    <cellStyle name="40% - Accent3 21 3 2 6" xfId="32671" xr:uid="{00000000-0005-0000-0000-0000B0520000}"/>
    <cellStyle name="40% - Accent3 21 3 3" xfId="13554" xr:uid="{00000000-0005-0000-0000-0000B1520000}"/>
    <cellStyle name="40% - Accent3 21 3 3 2" xfId="19879" xr:uid="{00000000-0005-0000-0000-0000B2520000}"/>
    <cellStyle name="40% - Accent3 21 3 3 3" xfId="24311" xr:uid="{00000000-0005-0000-0000-0000B3520000}"/>
    <cellStyle name="40% - Accent3 21 3 3 4" xfId="29028" xr:uid="{00000000-0005-0000-0000-0000B4520000}"/>
    <cellStyle name="40% - Accent3 21 3 3 5" xfId="33741" xr:uid="{00000000-0005-0000-0000-0000B5520000}"/>
    <cellStyle name="40% - Accent3 21 3 4" xfId="14160" xr:uid="{00000000-0005-0000-0000-0000B6520000}"/>
    <cellStyle name="40% - Accent3 21 3 5" xfId="14766" xr:uid="{00000000-0005-0000-0000-0000B7520000}"/>
    <cellStyle name="40% - Accent3 21 3 6" xfId="15372" xr:uid="{00000000-0005-0000-0000-0000B8520000}"/>
    <cellStyle name="40% - Accent3 21 3 7" xfId="17620" xr:uid="{00000000-0005-0000-0000-0000B9520000}"/>
    <cellStyle name="40% - Accent3 21 3 8" xfId="22095" xr:uid="{00000000-0005-0000-0000-0000BA520000}"/>
    <cellStyle name="40% - Accent3 21 3 9" xfId="26812" xr:uid="{00000000-0005-0000-0000-0000BB520000}"/>
    <cellStyle name="40% - Accent3 21 4" xfId="9418" xr:uid="{00000000-0005-0000-0000-0000BC520000}"/>
    <cellStyle name="40% - Accent3 21 4 2" xfId="16943" xr:uid="{00000000-0005-0000-0000-0000BD520000}"/>
    <cellStyle name="40% - Accent3 21 4 2 2" xfId="21405" xr:uid="{00000000-0005-0000-0000-0000BE520000}"/>
    <cellStyle name="40% - Accent3 21 4 2 2 2" xfId="25837" xr:uid="{00000000-0005-0000-0000-0000BF520000}"/>
    <cellStyle name="40% - Accent3 21 4 2 2 3" xfId="30554" xr:uid="{00000000-0005-0000-0000-0000C0520000}"/>
    <cellStyle name="40% - Accent3 21 4 2 2 4" xfId="35267" xr:uid="{00000000-0005-0000-0000-0000C1520000}"/>
    <cellStyle name="40% - Accent3 21 4 2 3" xfId="19146" xr:uid="{00000000-0005-0000-0000-0000C2520000}"/>
    <cellStyle name="40% - Accent3 21 4 2 4" xfId="23621" xr:uid="{00000000-0005-0000-0000-0000C3520000}"/>
    <cellStyle name="40% - Accent3 21 4 2 5" xfId="28338" xr:uid="{00000000-0005-0000-0000-0000C4520000}"/>
    <cellStyle name="40% - Accent3 21 4 2 6" xfId="33051" xr:uid="{00000000-0005-0000-0000-0000C5520000}"/>
    <cellStyle name="40% - Accent3 21 4 3" xfId="15752" xr:uid="{00000000-0005-0000-0000-0000C6520000}"/>
    <cellStyle name="40% - Accent3 21 4 3 2" xfId="20259" xr:uid="{00000000-0005-0000-0000-0000C7520000}"/>
    <cellStyle name="40% - Accent3 21 4 3 3" xfId="24691" xr:uid="{00000000-0005-0000-0000-0000C8520000}"/>
    <cellStyle name="40% - Accent3 21 4 3 4" xfId="29408" xr:uid="{00000000-0005-0000-0000-0000C9520000}"/>
    <cellStyle name="40% - Accent3 21 4 3 5" xfId="34121" xr:uid="{00000000-0005-0000-0000-0000CA520000}"/>
    <cellStyle name="40% - Accent3 21 4 4" xfId="18000" xr:uid="{00000000-0005-0000-0000-0000CB520000}"/>
    <cellStyle name="40% - Accent3 21 4 5" xfId="22475" xr:uid="{00000000-0005-0000-0000-0000CC520000}"/>
    <cellStyle name="40% - Accent3 21 4 6" xfId="27192" xr:uid="{00000000-0005-0000-0000-0000CD520000}"/>
    <cellStyle name="40% - Accent3 21 4 7" xfId="31905" xr:uid="{00000000-0005-0000-0000-0000CE520000}"/>
    <cellStyle name="40% - Accent3 21 5" xfId="9492" xr:uid="{00000000-0005-0000-0000-0000CF520000}"/>
    <cellStyle name="40% - Accent3 21 5 2" xfId="17155" xr:uid="{00000000-0005-0000-0000-0000D0520000}"/>
    <cellStyle name="40% - Accent3 21 5 2 2" xfId="21616" xr:uid="{00000000-0005-0000-0000-0000D1520000}"/>
    <cellStyle name="40% - Accent3 21 5 2 2 2" xfId="26048" xr:uid="{00000000-0005-0000-0000-0000D2520000}"/>
    <cellStyle name="40% - Accent3 21 5 2 2 3" xfId="30765" xr:uid="{00000000-0005-0000-0000-0000D3520000}"/>
    <cellStyle name="40% - Accent3 21 5 2 2 4" xfId="35478" xr:uid="{00000000-0005-0000-0000-0000D4520000}"/>
    <cellStyle name="40% - Accent3 21 5 2 3" xfId="19357" xr:uid="{00000000-0005-0000-0000-0000D5520000}"/>
    <cellStyle name="40% - Accent3 21 5 2 4" xfId="23832" xr:uid="{00000000-0005-0000-0000-0000D6520000}"/>
    <cellStyle name="40% - Accent3 21 5 2 5" xfId="28549" xr:uid="{00000000-0005-0000-0000-0000D7520000}"/>
    <cellStyle name="40% - Accent3 21 5 2 6" xfId="33262" xr:uid="{00000000-0005-0000-0000-0000D8520000}"/>
    <cellStyle name="40% - Accent3 21 5 3" xfId="15965" xr:uid="{00000000-0005-0000-0000-0000D9520000}"/>
    <cellStyle name="40% - Accent3 21 5 3 2" xfId="20470" xr:uid="{00000000-0005-0000-0000-0000DA520000}"/>
    <cellStyle name="40% - Accent3 21 5 3 3" xfId="24902" xr:uid="{00000000-0005-0000-0000-0000DB520000}"/>
    <cellStyle name="40% - Accent3 21 5 3 4" xfId="29619" xr:uid="{00000000-0005-0000-0000-0000DC520000}"/>
    <cellStyle name="40% - Accent3 21 5 3 5" xfId="34332" xr:uid="{00000000-0005-0000-0000-0000DD520000}"/>
    <cellStyle name="40% - Accent3 21 5 4" xfId="18211" xr:uid="{00000000-0005-0000-0000-0000DE520000}"/>
    <cellStyle name="40% - Accent3 21 5 5" xfId="22686" xr:uid="{00000000-0005-0000-0000-0000DF520000}"/>
    <cellStyle name="40% - Accent3 21 5 6" xfId="27403" xr:uid="{00000000-0005-0000-0000-0000E0520000}"/>
    <cellStyle name="40% - Accent3 21 5 7" xfId="32116" xr:uid="{00000000-0005-0000-0000-0000E1520000}"/>
    <cellStyle name="40% - Accent3 21 6" xfId="9563" xr:uid="{00000000-0005-0000-0000-0000E2520000}"/>
    <cellStyle name="40% - Accent3 21 6 2" xfId="16246" xr:uid="{00000000-0005-0000-0000-0000E3520000}"/>
    <cellStyle name="40% - Accent3 21 6 2 2" xfId="20709" xr:uid="{00000000-0005-0000-0000-0000E4520000}"/>
    <cellStyle name="40% - Accent3 21 6 2 3" xfId="25141" xr:uid="{00000000-0005-0000-0000-0000E5520000}"/>
    <cellStyle name="40% - Accent3 21 6 2 4" xfId="29858" xr:uid="{00000000-0005-0000-0000-0000E6520000}"/>
    <cellStyle name="40% - Accent3 21 6 2 5" xfId="34571" xr:uid="{00000000-0005-0000-0000-0000E7520000}"/>
    <cellStyle name="40% - Accent3 21 6 3" xfId="18450" xr:uid="{00000000-0005-0000-0000-0000E8520000}"/>
    <cellStyle name="40% - Accent3 21 6 4" xfId="22925" xr:uid="{00000000-0005-0000-0000-0000E9520000}"/>
    <cellStyle name="40% - Accent3 21 6 5" xfId="27642" xr:uid="{00000000-0005-0000-0000-0000EA520000}"/>
    <cellStyle name="40% - Accent3 21 6 6" xfId="32355" xr:uid="{00000000-0005-0000-0000-0000EB520000}"/>
    <cellStyle name="40% - Accent3 21 7" xfId="9634" xr:uid="{00000000-0005-0000-0000-0000EC520000}"/>
    <cellStyle name="40% - Accent3 21 7 2" xfId="19583" xr:uid="{00000000-0005-0000-0000-0000ED520000}"/>
    <cellStyle name="40% - Accent3 21 7 3" xfId="24015" xr:uid="{00000000-0005-0000-0000-0000EE520000}"/>
    <cellStyle name="40% - Accent3 21 7 4" xfId="28732" xr:uid="{00000000-0005-0000-0000-0000EF520000}"/>
    <cellStyle name="40% - Accent3 21 7 5" xfId="33445" xr:uid="{00000000-0005-0000-0000-0000F0520000}"/>
    <cellStyle name="40% - Accent3 21 8" xfId="9705" xr:uid="{00000000-0005-0000-0000-0000F1520000}"/>
    <cellStyle name="40% - Accent3 21 8 2" xfId="26319" xr:uid="{00000000-0005-0000-0000-0000F2520000}"/>
    <cellStyle name="40% - Accent3 21 8 3" xfId="31032" xr:uid="{00000000-0005-0000-0000-0000F3520000}"/>
    <cellStyle name="40% - Accent3 21 8 4" xfId="35745" xr:uid="{00000000-0005-0000-0000-0000F4520000}"/>
    <cellStyle name="40% - Accent3 21 9" xfId="9783" xr:uid="{00000000-0005-0000-0000-0000F5520000}"/>
    <cellStyle name="40% - Accent3 21 9 2" xfId="36012" xr:uid="{00000000-0005-0000-0000-0000F6520000}"/>
    <cellStyle name="40% - Accent3 22" xfId="9291" xr:uid="{00000000-0005-0000-0000-0000F7520000}"/>
    <cellStyle name="40% - Accent3 22 10" xfId="9940" xr:uid="{00000000-0005-0000-0000-0000F8520000}"/>
    <cellStyle name="40% - Accent3 22 10 2" xfId="36322" xr:uid="{00000000-0005-0000-0000-0000F9520000}"/>
    <cellStyle name="40% - Accent3 22 11" xfId="10011" xr:uid="{00000000-0005-0000-0000-0000FA520000}"/>
    <cellStyle name="40% - Accent3 22 12" xfId="10538" xr:uid="{00000000-0005-0000-0000-0000FB520000}"/>
    <cellStyle name="40% - Accent3 22 13" xfId="10796" xr:uid="{00000000-0005-0000-0000-0000FC520000}"/>
    <cellStyle name="40% - Accent3 22 14" xfId="11050" xr:uid="{00000000-0005-0000-0000-0000FD520000}"/>
    <cellStyle name="40% - Accent3 22 15" xfId="11304" xr:uid="{00000000-0005-0000-0000-0000FE520000}"/>
    <cellStyle name="40% - Accent3 22 16" xfId="11564" xr:uid="{00000000-0005-0000-0000-0000FF520000}"/>
    <cellStyle name="40% - Accent3 22 17" xfId="11818" xr:uid="{00000000-0005-0000-0000-000000530000}"/>
    <cellStyle name="40% - Accent3 22 18" xfId="12096" xr:uid="{00000000-0005-0000-0000-000001530000}"/>
    <cellStyle name="40% - Accent3 22 19" xfId="12367" xr:uid="{00000000-0005-0000-0000-000002530000}"/>
    <cellStyle name="40% - Accent3 22 2" xfId="9362" xr:uid="{00000000-0005-0000-0000-000003530000}"/>
    <cellStyle name="40% - Accent3 22 2 10" xfId="12508" xr:uid="{00000000-0005-0000-0000-000004530000}"/>
    <cellStyle name="40% - Accent3 22 2 11" xfId="12790" xr:uid="{00000000-0005-0000-0000-000005530000}"/>
    <cellStyle name="40% - Accent3 22 2 12" xfId="13413" xr:uid="{00000000-0005-0000-0000-000006530000}"/>
    <cellStyle name="40% - Accent3 22 2 13" xfId="14020" xr:uid="{00000000-0005-0000-0000-000007530000}"/>
    <cellStyle name="40% - Accent3 22 2 14" xfId="14626" xr:uid="{00000000-0005-0000-0000-000008530000}"/>
    <cellStyle name="40% - Accent3 22 2 15" xfId="15232" xr:uid="{00000000-0005-0000-0000-000009530000}"/>
    <cellStyle name="40% - Accent3 22 2 16" xfId="17480" xr:uid="{00000000-0005-0000-0000-00000A530000}"/>
    <cellStyle name="40% - Accent3 22 2 17" xfId="21955" xr:uid="{00000000-0005-0000-0000-00000B530000}"/>
    <cellStyle name="40% - Accent3 22 2 18" xfId="26672" xr:uid="{00000000-0005-0000-0000-00000C530000}"/>
    <cellStyle name="40% - Accent3 22 2 19" xfId="31385" xr:uid="{00000000-0005-0000-0000-00000D530000}"/>
    <cellStyle name="40% - Accent3 22 2 2" xfId="10419" xr:uid="{00000000-0005-0000-0000-00000E530000}"/>
    <cellStyle name="40% - Accent3 22 2 2 10" xfId="31681" xr:uid="{00000000-0005-0000-0000-00000F530000}"/>
    <cellStyle name="40% - Accent3 22 2 2 2" xfId="13128" xr:uid="{00000000-0005-0000-0000-000010530000}"/>
    <cellStyle name="40% - Accent3 22 2 2 2 2" xfId="16719" xr:uid="{00000000-0005-0000-0000-000011530000}"/>
    <cellStyle name="40% - Accent3 22 2 2 2 2 2" xfId="21181" xr:uid="{00000000-0005-0000-0000-000012530000}"/>
    <cellStyle name="40% - Accent3 22 2 2 2 2 3" xfId="25613" xr:uid="{00000000-0005-0000-0000-000013530000}"/>
    <cellStyle name="40% - Accent3 22 2 2 2 2 4" xfId="30330" xr:uid="{00000000-0005-0000-0000-000014530000}"/>
    <cellStyle name="40% - Accent3 22 2 2 2 2 5" xfId="35043" xr:uid="{00000000-0005-0000-0000-000015530000}"/>
    <cellStyle name="40% - Accent3 22 2 2 2 3" xfId="18922" xr:uid="{00000000-0005-0000-0000-000016530000}"/>
    <cellStyle name="40% - Accent3 22 2 2 2 4" xfId="23397" xr:uid="{00000000-0005-0000-0000-000017530000}"/>
    <cellStyle name="40% - Accent3 22 2 2 2 5" xfId="28114" xr:uid="{00000000-0005-0000-0000-000018530000}"/>
    <cellStyle name="40% - Accent3 22 2 2 2 6" xfId="32827" xr:uid="{00000000-0005-0000-0000-000019530000}"/>
    <cellStyle name="40% - Accent3 22 2 2 3" xfId="13710" xr:uid="{00000000-0005-0000-0000-00001A530000}"/>
    <cellStyle name="40% - Accent3 22 2 2 3 2" xfId="20035" xr:uid="{00000000-0005-0000-0000-00001B530000}"/>
    <cellStyle name="40% - Accent3 22 2 2 3 3" xfId="24467" xr:uid="{00000000-0005-0000-0000-00001C530000}"/>
    <cellStyle name="40% - Accent3 22 2 2 3 4" xfId="29184" xr:uid="{00000000-0005-0000-0000-00001D530000}"/>
    <cellStyle name="40% - Accent3 22 2 2 3 5" xfId="33897" xr:uid="{00000000-0005-0000-0000-00001E530000}"/>
    <cellStyle name="40% - Accent3 22 2 2 4" xfId="14316" xr:uid="{00000000-0005-0000-0000-00001F530000}"/>
    <cellStyle name="40% - Accent3 22 2 2 5" xfId="14922" xr:uid="{00000000-0005-0000-0000-000020530000}"/>
    <cellStyle name="40% - Accent3 22 2 2 6" xfId="15528" xr:uid="{00000000-0005-0000-0000-000021530000}"/>
    <cellStyle name="40% - Accent3 22 2 2 7" xfId="17776" xr:uid="{00000000-0005-0000-0000-000022530000}"/>
    <cellStyle name="40% - Accent3 22 2 2 8" xfId="22251" xr:uid="{00000000-0005-0000-0000-000023530000}"/>
    <cellStyle name="40% - Accent3 22 2 2 9" xfId="26968" xr:uid="{00000000-0005-0000-0000-000024530000}"/>
    <cellStyle name="40% - Accent3 22 2 3" xfId="10679" xr:uid="{00000000-0005-0000-0000-000025530000}"/>
    <cellStyle name="40% - Accent3 22 2 3 2" xfId="16501" xr:uid="{00000000-0005-0000-0000-000026530000}"/>
    <cellStyle name="40% - Accent3 22 2 3 2 2" xfId="20963" xr:uid="{00000000-0005-0000-0000-000027530000}"/>
    <cellStyle name="40% - Accent3 22 2 3 2 3" xfId="25395" xr:uid="{00000000-0005-0000-0000-000028530000}"/>
    <cellStyle name="40% - Accent3 22 2 3 2 4" xfId="30112" xr:uid="{00000000-0005-0000-0000-000029530000}"/>
    <cellStyle name="40% - Accent3 22 2 3 2 5" xfId="34825" xr:uid="{00000000-0005-0000-0000-00002A530000}"/>
    <cellStyle name="40% - Accent3 22 2 3 3" xfId="18704" xr:uid="{00000000-0005-0000-0000-00002B530000}"/>
    <cellStyle name="40% - Accent3 22 2 3 4" xfId="23179" xr:uid="{00000000-0005-0000-0000-00002C530000}"/>
    <cellStyle name="40% - Accent3 22 2 3 5" xfId="27896" xr:uid="{00000000-0005-0000-0000-00002D530000}"/>
    <cellStyle name="40% - Accent3 22 2 3 6" xfId="32609" xr:uid="{00000000-0005-0000-0000-00002E530000}"/>
    <cellStyle name="40% - Accent3 22 2 4" xfId="10937" xr:uid="{00000000-0005-0000-0000-00002F530000}"/>
    <cellStyle name="40% - Accent3 22 2 4 2" xfId="19739" xr:uid="{00000000-0005-0000-0000-000030530000}"/>
    <cellStyle name="40% - Accent3 22 2 4 3" xfId="24171" xr:uid="{00000000-0005-0000-0000-000031530000}"/>
    <cellStyle name="40% - Accent3 22 2 4 4" xfId="28888" xr:uid="{00000000-0005-0000-0000-000032530000}"/>
    <cellStyle name="40% - Accent3 22 2 4 5" xfId="33601" xr:uid="{00000000-0005-0000-0000-000033530000}"/>
    <cellStyle name="40% - Accent3 22 2 5" xfId="11191" xr:uid="{00000000-0005-0000-0000-000034530000}"/>
    <cellStyle name="40% - Accent3 22 2 6" xfId="11445" xr:uid="{00000000-0005-0000-0000-000035530000}"/>
    <cellStyle name="40% - Accent3 22 2 7" xfId="11705" xr:uid="{00000000-0005-0000-0000-000036530000}"/>
    <cellStyle name="40% - Accent3 22 2 8" xfId="11967" xr:uid="{00000000-0005-0000-0000-000037530000}"/>
    <cellStyle name="40% - Accent3 22 2 9" xfId="12237" xr:uid="{00000000-0005-0000-0000-000038530000}"/>
    <cellStyle name="40% - Accent3 22 20" xfId="12649" xr:uid="{00000000-0005-0000-0000-000039530000}"/>
    <cellStyle name="40% - Accent3 22 21" xfId="13272" xr:uid="{00000000-0005-0000-0000-00003A530000}"/>
    <cellStyle name="40% - Accent3 22 22" xfId="13879" xr:uid="{00000000-0005-0000-0000-00003B530000}"/>
    <cellStyle name="40% - Accent3 22 23" xfId="14485" xr:uid="{00000000-0005-0000-0000-00003C530000}"/>
    <cellStyle name="40% - Accent3 22 24" xfId="15091" xr:uid="{00000000-0005-0000-0000-00003D530000}"/>
    <cellStyle name="40% - Accent3 22 25" xfId="17339" xr:uid="{00000000-0005-0000-0000-00003E530000}"/>
    <cellStyle name="40% - Accent3 22 26" xfId="21814" xr:uid="{00000000-0005-0000-0000-00003F530000}"/>
    <cellStyle name="40% - Accent3 22 27" xfId="26531" xr:uid="{00000000-0005-0000-0000-000040530000}"/>
    <cellStyle name="40% - Accent3 22 28" xfId="31244" xr:uid="{00000000-0005-0000-0000-000041530000}"/>
    <cellStyle name="40% - Accent3 22 3" xfId="9436" xr:uid="{00000000-0005-0000-0000-000042530000}"/>
    <cellStyle name="40% - Accent3 22 3 10" xfId="31540" xr:uid="{00000000-0005-0000-0000-000043530000}"/>
    <cellStyle name="40% - Accent3 22 3 2" xfId="12987" xr:uid="{00000000-0005-0000-0000-000044530000}"/>
    <cellStyle name="40% - Accent3 22 3 2 2" xfId="16578" xr:uid="{00000000-0005-0000-0000-000045530000}"/>
    <cellStyle name="40% - Accent3 22 3 2 2 2" xfId="21040" xr:uid="{00000000-0005-0000-0000-000046530000}"/>
    <cellStyle name="40% - Accent3 22 3 2 2 3" xfId="25472" xr:uid="{00000000-0005-0000-0000-000047530000}"/>
    <cellStyle name="40% - Accent3 22 3 2 2 4" xfId="30189" xr:uid="{00000000-0005-0000-0000-000048530000}"/>
    <cellStyle name="40% - Accent3 22 3 2 2 5" xfId="34902" xr:uid="{00000000-0005-0000-0000-000049530000}"/>
    <cellStyle name="40% - Accent3 22 3 2 3" xfId="18781" xr:uid="{00000000-0005-0000-0000-00004A530000}"/>
    <cellStyle name="40% - Accent3 22 3 2 4" xfId="23256" xr:uid="{00000000-0005-0000-0000-00004B530000}"/>
    <cellStyle name="40% - Accent3 22 3 2 5" xfId="27973" xr:uid="{00000000-0005-0000-0000-00004C530000}"/>
    <cellStyle name="40% - Accent3 22 3 2 6" xfId="32686" xr:uid="{00000000-0005-0000-0000-00004D530000}"/>
    <cellStyle name="40% - Accent3 22 3 3" xfId="13569" xr:uid="{00000000-0005-0000-0000-00004E530000}"/>
    <cellStyle name="40% - Accent3 22 3 3 2" xfId="19894" xr:uid="{00000000-0005-0000-0000-00004F530000}"/>
    <cellStyle name="40% - Accent3 22 3 3 3" xfId="24326" xr:uid="{00000000-0005-0000-0000-000050530000}"/>
    <cellStyle name="40% - Accent3 22 3 3 4" xfId="29043" xr:uid="{00000000-0005-0000-0000-000051530000}"/>
    <cellStyle name="40% - Accent3 22 3 3 5" xfId="33756" xr:uid="{00000000-0005-0000-0000-000052530000}"/>
    <cellStyle name="40% - Accent3 22 3 4" xfId="14175" xr:uid="{00000000-0005-0000-0000-000053530000}"/>
    <cellStyle name="40% - Accent3 22 3 5" xfId="14781" xr:uid="{00000000-0005-0000-0000-000054530000}"/>
    <cellStyle name="40% - Accent3 22 3 6" xfId="15387" xr:uid="{00000000-0005-0000-0000-000055530000}"/>
    <cellStyle name="40% - Accent3 22 3 7" xfId="17635" xr:uid="{00000000-0005-0000-0000-000056530000}"/>
    <cellStyle name="40% - Accent3 22 3 8" xfId="22110" xr:uid="{00000000-0005-0000-0000-000057530000}"/>
    <cellStyle name="40% - Accent3 22 3 9" xfId="26827" xr:uid="{00000000-0005-0000-0000-000058530000}"/>
    <cellStyle name="40% - Accent3 22 4" xfId="9507" xr:uid="{00000000-0005-0000-0000-000059530000}"/>
    <cellStyle name="40% - Accent3 22 4 2" xfId="16958" xr:uid="{00000000-0005-0000-0000-00005A530000}"/>
    <cellStyle name="40% - Accent3 22 4 2 2" xfId="21420" xr:uid="{00000000-0005-0000-0000-00005B530000}"/>
    <cellStyle name="40% - Accent3 22 4 2 2 2" xfId="25852" xr:uid="{00000000-0005-0000-0000-00005C530000}"/>
    <cellStyle name="40% - Accent3 22 4 2 2 3" xfId="30569" xr:uid="{00000000-0005-0000-0000-00005D530000}"/>
    <cellStyle name="40% - Accent3 22 4 2 2 4" xfId="35282" xr:uid="{00000000-0005-0000-0000-00005E530000}"/>
    <cellStyle name="40% - Accent3 22 4 2 3" xfId="19161" xr:uid="{00000000-0005-0000-0000-00005F530000}"/>
    <cellStyle name="40% - Accent3 22 4 2 4" xfId="23636" xr:uid="{00000000-0005-0000-0000-000060530000}"/>
    <cellStyle name="40% - Accent3 22 4 2 5" xfId="28353" xr:uid="{00000000-0005-0000-0000-000061530000}"/>
    <cellStyle name="40% - Accent3 22 4 2 6" xfId="33066" xr:uid="{00000000-0005-0000-0000-000062530000}"/>
    <cellStyle name="40% - Accent3 22 4 3" xfId="15767" xr:uid="{00000000-0005-0000-0000-000063530000}"/>
    <cellStyle name="40% - Accent3 22 4 3 2" xfId="20274" xr:uid="{00000000-0005-0000-0000-000064530000}"/>
    <cellStyle name="40% - Accent3 22 4 3 3" xfId="24706" xr:uid="{00000000-0005-0000-0000-000065530000}"/>
    <cellStyle name="40% - Accent3 22 4 3 4" xfId="29423" xr:uid="{00000000-0005-0000-0000-000066530000}"/>
    <cellStyle name="40% - Accent3 22 4 3 5" xfId="34136" xr:uid="{00000000-0005-0000-0000-000067530000}"/>
    <cellStyle name="40% - Accent3 22 4 4" xfId="18015" xr:uid="{00000000-0005-0000-0000-000068530000}"/>
    <cellStyle name="40% - Accent3 22 4 5" xfId="22490" xr:uid="{00000000-0005-0000-0000-000069530000}"/>
    <cellStyle name="40% - Accent3 22 4 6" xfId="27207" xr:uid="{00000000-0005-0000-0000-00006A530000}"/>
    <cellStyle name="40% - Accent3 22 4 7" xfId="31920" xr:uid="{00000000-0005-0000-0000-00006B530000}"/>
    <cellStyle name="40% - Accent3 22 5" xfId="9578" xr:uid="{00000000-0005-0000-0000-00006C530000}"/>
    <cellStyle name="40% - Accent3 22 5 2" xfId="17170" xr:uid="{00000000-0005-0000-0000-00006D530000}"/>
    <cellStyle name="40% - Accent3 22 5 2 2" xfId="21631" xr:uid="{00000000-0005-0000-0000-00006E530000}"/>
    <cellStyle name="40% - Accent3 22 5 2 2 2" xfId="26063" xr:uid="{00000000-0005-0000-0000-00006F530000}"/>
    <cellStyle name="40% - Accent3 22 5 2 2 3" xfId="30780" xr:uid="{00000000-0005-0000-0000-000070530000}"/>
    <cellStyle name="40% - Accent3 22 5 2 2 4" xfId="35493" xr:uid="{00000000-0005-0000-0000-000071530000}"/>
    <cellStyle name="40% - Accent3 22 5 2 3" xfId="19372" xr:uid="{00000000-0005-0000-0000-000072530000}"/>
    <cellStyle name="40% - Accent3 22 5 2 4" xfId="23847" xr:uid="{00000000-0005-0000-0000-000073530000}"/>
    <cellStyle name="40% - Accent3 22 5 2 5" xfId="28564" xr:uid="{00000000-0005-0000-0000-000074530000}"/>
    <cellStyle name="40% - Accent3 22 5 2 6" xfId="33277" xr:uid="{00000000-0005-0000-0000-000075530000}"/>
    <cellStyle name="40% - Accent3 22 5 3" xfId="15980" xr:uid="{00000000-0005-0000-0000-000076530000}"/>
    <cellStyle name="40% - Accent3 22 5 3 2" xfId="20485" xr:uid="{00000000-0005-0000-0000-000077530000}"/>
    <cellStyle name="40% - Accent3 22 5 3 3" xfId="24917" xr:uid="{00000000-0005-0000-0000-000078530000}"/>
    <cellStyle name="40% - Accent3 22 5 3 4" xfId="29634" xr:uid="{00000000-0005-0000-0000-000079530000}"/>
    <cellStyle name="40% - Accent3 22 5 3 5" xfId="34347" xr:uid="{00000000-0005-0000-0000-00007A530000}"/>
    <cellStyle name="40% - Accent3 22 5 4" xfId="18226" xr:uid="{00000000-0005-0000-0000-00007B530000}"/>
    <cellStyle name="40% - Accent3 22 5 5" xfId="22701" xr:uid="{00000000-0005-0000-0000-00007C530000}"/>
    <cellStyle name="40% - Accent3 22 5 6" xfId="27418" xr:uid="{00000000-0005-0000-0000-00007D530000}"/>
    <cellStyle name="40% - Accent3 22 5 7" xfId="32131" xr:uid="{00000000-0005-0000-0000-00007E530000}"/>
    <cellStyle name="40% - Accent3 22 6" xfId="9649" xr:uid="{00000000-0005-0000-0000-00007F530000}"/>
    <cellStyle name="40% - Accent3 22 6 2" xfId="16261" xr:uid="{00000000-0005-0000-0000-000080530000}"/>
    <cellStyle name="40% - Accent3 22 6 2 2" xfId="20724" xr:uid="{00000000-0005-0000-0000-000081530000}"/>
    <cellStyle name="40% - Accent3 22 6 2 3" xfId="25156" xr:uid="{00000000-0005-0000-0000-000082530000}"/>
    <cellStyle name="40% - Accent3 22 6 2 4" xfId="29873" xr:uid="{00000000-0005-0000-0000-000083530000}"/>
    <cellStyle name="40% - Accent3 22 6 2 5" xfId="34586" xr:uid="{00000000-0005-0000-0000-000084530000}"/>
    <cellStyle name="40% - Accent3 22 6 3" xfId="18465" xr:uid="{00000000-0005-0000-0000-000085530000}"/>
    <cellStyle name="40% - Accent3 22 6 4" xfId="22940" xr:uid="{00000000-0005-0000-0000-000086530000}"/>
    <cellStyle name="40% - Accent3 22 6 5" xfId="27657" xr:uid="{00000000-0005-0000-0000-000087530000}"/>
    <cellStyle name="40% - Accent3 22 6 6" xfId="32370" xr:uid="{00000000-0005-0000-0000-000088530000}"/>
    <cellStyle name="40% - Accent3 22 7" xfId="9720" xr:uid="{00000000-0005-0000-0000-000089530000}"/>
    <cellStyle name="40% - Accent3 22 7 2" xfId="19598" xr:uid="{00000000-0005-0000-0000-00008A530000}"/>
    <cellStyle name="40% - Accent3 22 7 3" xfId="24030" xr:uid="{00000000-0005-0000-0000-00008B530000}"/>
    <cellStyle name="40% - Accent3 22 7 4" xfId="28747" xr:uid="{00000000-0005-0000-0000-00008C530000}"/>
    <cellStyle name="40% - Accent3 22 7 5" xfId="33460" xr:uid="{00000000-0005-0000-0000-00008D530000}"/>
    <cellStyle name="40% - Accent3 22 8" xfId="9798" xr:uid="{00000000-0005-0000-0000-00008E530000}"/>
    <cellStyle name="40% - Accent3 22 8 2" xfId="26334" xr:uid="{00000000-0005-0000-0000-00008F530000}"/>
    <cellStyle name="40% - Accent3 22 8 3" xfId="31047" xr:uid="{00000000-0005-0000-0000-000090530000}"/>
    <cellStyle name="40% - Accent3 22 8 4" xfId="35760" xr:uid="{00000000-0005-0000-0000-000091530000}"/>
    <cellStyle name="40% - Accent3 22 9" xfId="9869" xr:uid="{00000000-0005-0000-0000-000092530000}"/>
    <cellStyle name="40% - Accent3 22 9 2" xfId="36027" xr:uid="{00000000-0005-0000-0000-000093530000}"/>
    <cellStyle name="40% - Accent3 23" xfId="10100" xr:uid="{00000000-0005-0000-0000-000094530000}"/>
    <cellStyle name="40% - Accent3 24" xfId="10433" xr:uid="{00000000-0005-0000-0000-000095530000}"/>
    <cellStyle name="40% - Accent3 24 10" xfId="12804" xr:uid="{00000000-0005-0000-0000-000096530000}"/>
    <cellStyle name="40% - Accent3 24 11" xfId="13427" xr:uid="{00000000-0005-0000-0000-000097530000}"/>
    <cellStyle name="40% - Accent3 24 12" xfId="14034" xr:uid="{00000000-0005-0000-0000-000098530000}"/>
    <cellStyle name="40% - Accent3 24 13" xfId="14640" xr:uid="{00000000-0005-0000-0000-000099530000}"/>
    <cellStyle name="40% - Accent3 24 14" xfId="15246" xr:uid="{00000000-0005-0000-0000-00009A530000}"/>
    <cellStyle name="40% - Accent3 24 15" xfId="17494" xr:uid="{00000000-0005-0000-0000-00009B530000}"/>
    <cellStyle name="40% - Accent3 24 16" xfId="21969" xr:uid="{00000000-0005-0000-0000-00009C530000}"/>
    <cellStyle name="40% - Accent3 24 17" xfId="26686" xr:uid="{00000000-0005-0000-0000-00009D530000}"/>
    <cellStyle name="40% - Accent3 24 18" xfId="31399" xr:uid="{00000000-0005-0000-0000-00009E530000}"/>
    <cellStyle name="40% - Accent3 24 2" xfId="10693" xr:uid="{00000000-0005-0000-0000-00009F530000}"/>
    <cellStyle name="40% - Accent3 24 2 10" xfId="31695" xr:uid="{00000000-0005-0000-0000-0000A0530000}"/>
    <cellStyle name="40% - Accent3 24 2 2" xfId="13142" xr:uid="{00000000-0005-0000-0000-0000A1530000}"/>
    <cellStyle name="40% - Accent3 24 2 2 2" xfId="16733" xr:uid="{00000000-0005-0000-0000-0000A2530000}"/>
    <cellStyle name="40% - Accent3 24 2 2 2 2" xfId="21195" xr:uid="{00000000-0005-0000-0000-0000A3530000}"/>
    <cellStyle name="40% - Accent3 24 2 2 2 3" xfId="25627" xr:uid="{00000000-0005-0000-0000-0000A4530000}"/>
    <cellStyle name="40% - Accent3 24 2 2 2 4" xfId="30344" xr:uid="{00000000-0005-0000-0000-0000A5530000}"/>
    <cellStyle name="40% - Accent3 24 2 2 2 5" xfId="35057" xr:uid="{00000000-0005-0000-0000-0000A6530000}"/>
    <cellStyle name="40% - Accent3 24 2 2 3" xfId="18936" xr:uid="{00000000-0005-0000-0000-0000A7530000}"/>
    <cellStyle name="40% - Accent3 24 2 2 4" xfId="23411" xr:uid="{00000000-0005-0000-0000-0000A8530000}"/>
    <cellStyle name="40% - Accent3 24 2 2 5" xfId="28128" xr:uid="{00000000-0005-0000-0000-0000A9530000}"/>
    <cellStyle name="40% - Accent3 24 2 2 6" xfId="32841" xr:uid="{00000000-0005-0000-0000-0000AA530000}"/>
    <cellStyle name="40% - Accent3 24 2 3" xfId="13724" xr:uid="{00000000-0005-0000-0000-0000AB530000}"/>
    <cellStyle name="40% - Accent3 24 2 3 2" xfId="20049" xr:uid="{00000000-0005-0000-0000-0000AC530000}"/>
    <cellStyle name="40% - Accent3 24 2 3 3" xfId="24481" xr:uid="{00000000-0005-0000-0000-0000AD530000}"/>
    <cellStyle name="40% - Accent3 24 2 3 4" xfId="29198" xr:uid="{00000000-0005-0000-0000-0000AE530000}"/>
    <cellStyle name="40% - Accent3 24 2 3 5" xfId="33911" xr:uid="{00000000-0005-0000-0000-0000AF530000}"/>
    <cellStyle name="40% - Accent3 24 2 4" xfId="14330" xr:uid="{00000000-0005-0000-0000-0000B0530000}"/>
    <cellStyle name="40% - Accent3 24 2 5" xfId="14936" xr:uid="{00000000-0005-0000-0000-0000B1530000}"/>
    <cellStyle name="40% - Accent3 24 2 6" xfId="15542" xr:uid="{00000000-0005-0000-0000-0000B2530000}"/>
    <cellStyle name="40% - Accent3 24 2 7" xfId="17790" xr:uid="{00000000-0005-0000-0000-0000B3530000}"/>
    <cellStyle name="40% - Accent3 24 2 8" xfId="22265" xr:uid="{00000000-0005-0000-0000-0000B4530000}"/>
    <cellStyle name="40% - Accent3 24 2 9" xfId="26982" xr:uid="{00000000-0005-0000-0000-0000B5530000}"/>
    <cellStyle name="40% - Accent3 24 3" xfId="10951" xr:uid="{00000000-0005-0000-0000-0000B6530000}"/>
    <cellStyle name="40% - Accent3 24 3 2" xfId="16972" xr:uid="{00000000-0005-0000-0000-0000B7530000}"/>
    <cellStyle name="40% - Accent3 24 3 2 2" xfId="21434" xr:uid="{00000000-0005-0000-0000-0000B8530000}"/>
    <cellStyle name="40% - Accent3 24 3 2 2 2" xfId="25866" xr:uid="{00000000-0005-0000-0000-0000B9530000}"/>
    <cellStyle name="40% - Accent3 24 3 2 2 3" xfId="30583" xr:uid="{00000000-0005-0000-0000-0000BA530000}"/>
    <cellStyle name="40% - Accent3 24 3 2 2 4" xfId="35296" xr:uid="{00000000-0005-0000-0000-0000BB530000}"/>
    <cellStyle name="40% - Accent3 24 3 2 3" xfId="19175" xr:uid="{00000000-0005-0000-0000-0000BC530000}"/>
    <cellStyle name="40% - Accent3 24 3 2 4" xfId="23650" xr:uid="{00000000-0005-0000-0000-0000BD530000}"/>
    <cellStyle name="40% - Accent3 24 3 2 5" xfId="28367" xr:uid="{00000000-0005-0000-0000-0000BE530000}"/>
    <cellStyle name="40% - Accent3 24 3 2 6" xfId="33080" xr:uid="{00000000-0005-0000-0000-0000BF530000}"/>
    <cellStyle name="40% - Accent3 24 3 3" xfId="15781" xr:uid="{00000000-0005-0000-0000-0000C0530000}"/>
    <cellStyle name="40% - Accent3 24 3 3 2" xfId="20288" xr:uid="{00000000-0005-0000-0000-0000C1530000}"/>
    <cellStyle name="40% - Accent3 24 3 3 3" xfId="24720" xr:uid="{00000000-0005-0000-0000-0000C2530000}"/>
    <cellStyle name="40% - Accent3 24 3 3 4" xfId="29437" xr:uid="{00000000-0005-0000-0000-0000C3530000}"/>
    <cellStyle name="40% - Accent3 24 3 3 5" xfId="34150" xr:uid="{00000000-0005-0000-0000-0000C4530000}"/>
    <cellStyle name="40% - Accent3 24 3 4" xfId="18029" xr:uid="{00000000-0005-0000-0000-0000C5530000}"/>
    <cellStyle name="40% - Accent3 24 3 5" xfId="22504" xr:uid="{00000000-0005-0000-0000-0000C6530000}"/>
    <cellStyle name="40% - Accent3 24 3 6" xfId="27221" xr:uid="{00000000-0005-0000-0000-0000C7530000}"/>
    <cellStyle name="40% - Accent3 24 3 7" xfId="31934" xr:uid="{00000000-0005-0000-0000-0000C8530000}"/>
    <cellStyle name="40% - Accent3 24 4" xfId="11205" xr:uid="{00000000-0005-0000-0000-0000C9530000}"/>
    <cellStyle name="40% - Accent3 24 4 2" xfId="17184" xr:uid="{00000000-0005-0000-0000-0000CA530000}"/>
    <cellStyle name="40% - Accent3 24 4 2 2" xfId="21645" xr:uid="{00000000-0005-0000-0000-0000CB530000}"/>
    <cellStyle name="40% - Accent3 24 4 2 2 2" xfId="26077" xr:uid="{00000000-0005-0000-0000-0000CC530000}"/>
    <cellStyle name="40% - Accent3 24 4 2 2 3" xfId="30794" xr:uid="{00000000-0005-0000-0000-0000CD530000}"/>
    <cellStyle name="40% - Accent3 24 4 2 2 4" xfId="35507" xr:uid="{00000000-0005-0000-0000-0000CE530000}"/>
    <cellStyle name="40% - Accent3 24 4 2 3" xfId="19386" xr:uid="{00000000-0005-0000-0000-0000CF530000}"/>
    <cellStyle name="40% - Accent3 24 4 2 4" xfId="23861" xr:uid="{00000000-0005-0000-0000-0000D0530000}"/>
    <cellStyle name="40% - Accent3 24 4 2 5" xfId="28578" xr:uid="{00000000-0005-0000-0000-0000D1530000}"/>
    <cellStyle name="40% - Accent3 24 4 2 6" xfId="33291" xr:uid="{00000000-0005-0000-0000-0000D2530000}"/>
    <cellStyle name="40% - Accent3 24 4 3" xfId="15994" xr:uid="{00000000-0005-0000-0000-0000D3530000}"/>
    <cellStyle name="40% - Accent3 24 4 3 2" xfId="20499" xr:uid="{00000000-0005-0000-0000-0000D4530000}"/>
    <cellStyle name="40% - Accent3 24 4 3 3" xfId="24931" xr:uid="{00000000-0005-0000-0000-0000D5530000}"/>
    <cellStyle name="40% - Accent3 24 4 3 4" xfId="29648" xr:uid="{00000000-0005-0000-0000-0000D6530000}"/>
    <cellStyle name="40% - Accent3 24 4 3 5" xfId="34361" xr:uid="{00000000-0005-0000-0000-0000D7530000}"/>
    <cellStyle name="40% - Accent3 24 4 4" xfId="18240" xr:uid="{00000000-0005-0000-0000-0000D8530000}"/>
    <cellStyle name="40% - Accent3 24 4 5" xfId="22715" xr:uid="{00000000-0005-0000-0000-0000D9530000}"/>
    <cellStyle name="40% - Accent3 24 4 6" xfId="27432" xr:uid="{00000000-0005-0000-0000-0000DA530000}"/>
    <cellStyle name="40% - Accent3 24 4 7" xfId="32145" xr:uid="{00000000-0005-0000-0000-0000DB530000}"/>
    <cellStyle name="40% - Accent3 24 5" xfId="11459" xr:uid="{00000000-0005-0000-0000-0000DC530000}"/>
    <cellStyle name="40% - Accent3 24 5 2" xfId="16275" xr:uid="{00000000-0005-0000-0000-0000DD530000}"/>
    <cellStyle name="40% - Accent3 24 5 2 2" xfId="20738" xr:uid="{00000000-0005-0000-0000-0000DE530000}"/>
    <cellStyle name="40% - Accent3 24 5 2 3" xfId="25170" xr:uid="{00000000-0005-0000-0000-0000DF530000}"/>
    <cellStyle name="40% - Accent3 24 5 2 4" xfId="29887" xr:uid="{00000000-0005-0000-0000-0000E0530000}"/>
    <cellStyle name="40% - Accent3 24 5 2 5" xfId="34600" xr:uid="{00000000-0005-0000-0000-0000E1530000}"/>
    <cellStyle name="40% - Accent3 24 5 3" xfId="18479" xr:uid="{00000000-0005-0000-0000-0000E2530000}"/>
    <cellStyle name="40% - Accent3 24 5 4" xfId="22954" xr:uid="{00000000-0005-0000-0000-0000E3530000}"/>
    <cellStyle name="40% - Accent3 24 5 5" xfId="27671" xr:uid="{00000000-0005-0000-0000-0000E4530000}"/>
    <cellStyle name="40% - Accent3 24 5 6" xfId="32384" xr:uid="{00000000-0005-0000-0000-0000E5530000}"/>
    <cellStyle name="40% - Accent3 24 6" xfId="11719" xr:uid="{00000000-0005-0000-0000-0000E6530000}"/>
    <cellStyle name="40% - Accent3 24 6 2" xfId="19753" xr:uid="{00000000-0005-0000-0000-0000E7530000}"/>
    <cellStyle name="40% - Accent3 24 6 3" xfId="24185" xr:uid="{00000000-0005-0000-0000-0000E8530000}"/>
    <cellStyle name="40% - Accent3 24 6 4" xfId="28902" xr:uid="{00000000-0005-0000-0000-0000E9530000}"/>
    <cellStyle name="40% - Accent3 24 6 5" xfId="33615" xr:uid="{00000000-0005-0000-0000-0000EA530000}"/>
    <cellStyle name="40% - Accent3 24 7" xfId="11981" xr:uid="{00000000-0005-0000-0000-0000EB530000}"/>
    <cellStyle name="40% - Accent3 24 7 2" xfId="26348" xr:uid="{00000000-0005-0000-0000-0000EC530000}"/>
    <cellStyle name="40% - Accent3 24 7 3" xfId="31061" xr:uid="{00000000-0005-0000-0000-0000ED530000}"/>
    <cellStyle name="40% - Accent3 24 7 4" xfId="35774" xr:uid="{00000000-0005-0000-0000-0000EE530000}"/>
    <cellStyle name="40% - Accent3 24 8" xfId="12251" xr:uid="{00000000-0005-0000-0000-0000EF530000}"/>
    <cellStyle name="40% - Accent3 24 8 2" xfId="36041" xr:uid="{00000000-0005-0000-0000-0000F0530000}"/>
    <cellStyle name="40% - Accent3 24 9" xfId="12522" xr:uid="{00000000-0005-0000-0000-0000F1530000}"/>
    <cellStyle name="40% - Accent3 24 9 2" xfId="36336" xr:uid="{00000000-0005-0000-0000-0000F2530000}"/>
    <cellStyle name="40% - Accent3 25" xfId="10447" xr:uid="{00000000-0005-0000-0000-0000F3530000}"/>
    <cellStyle name="40% - Accent3 25 10" xfId="12818" xr:uid="{00000000-0005-0000-0000-0000F4530000}"/>
    <cellStyle name="40% - Accent3 25 11" xfId="13441" xr:uid="{00000000-0005-0000-0000-0000F5530000}"/>
    <cellStyle name="40% - Accent3 25 12" xfId="14048" xr:uid="{00000000-0005-0000-0000-0000F6530000}"/>
    <cellStyle name="40% - Accent3 25 13" xfId="14654" xr:uid="{00000000-0005-0000-0000-0000F7530000}"/>
    <cellStyle name="40% - Accent3 25 14" xfId="15260" xr:uid="{00000000-0005-0000-0000-0000F8530000}"/>
    <cellStyle name="40% - Accent3 25 15" xfId="17508" xr:uid="{00000000-0005-0000-0000-0000F9530000}"/>
    <cellStyle name="40% - Accent3 25 16" xfId="21983" xr:uid="{00000000-0005-0000-0000-0000FA530000}"/>
    <cellStyle name="40% - Accent3 25 17" xfId="26700" xr:uid="{00000000-0005-0000-0000-0000FB530000}"/>
    <cellStyle name="40% - Accent3 25 18" xfId="31413" xr:uid="{00000000-0005-0000-0000-0000FC530000}"/>
    <cellStyle name="40% - Accent3 25 2" xfId="10707" xr:uid="{00000000-0005-0000-0000-0000FD530000}"/>
    <cellStyle name="40% - Accent3 25 2 10" xfId="31709" xr:uid="{00000000-0005-0000-0000-0000FE530000}"/>
    <cellStyle name="40% - Accent3 25 2 2" xfId="13156" xr:uid="{00000000-0005-0000-0000-0000FF530000}"/>
    <cellStyle name="40% - Accent3 25 2 2 2" xfId="16747" xr:uid="{00000000-0005-0000-0000-000000540000}"/>
    <cellStyle name="40% - Accent3 25 2 2 2 2" xfId="21209" xr:uid="{00000000-0005-0000-0000-000001540000}"/>
    <cellStyle name="40% - Accent3 25 2 2 2 3" xfId="25641" xr:uid="{00000000-0005-0000-0000-000002540000}"/>
    <cellStyle name="40% - Accent3 25 2 2 2 4" xfId="30358" xr:uid="{00000000-0005-0000-0000-000003540000}"/>
    <cellStyle name="40% - Accent3 25 2 2 2 5" xfId="35071" xr:uid="{00000000-0005-0000-0000-000004540000}"/>
    <cellStyle name="40% - Accent3 25 2 2 3" xfId="18950" xr:uid="{00000000-0005-0000-0000-000005540000}"/>
    <cellStyle name="40% - Accent3 25 2 2 4" xfId="23425" xr:uid="{00000000-0005-0000-0000-000006540000}"/>
    <cellStyle name="40% - Accent3 25 2 2 5" xfId="28142" xr:uid="{00000000-0005-0000-0000-000007540000}"/>
    <cellStyle name="40% - Accent3 25 2 2 6" xfId="32855" xr:uid="{00000000-0005-0000-0000-000008540000}"/>
    <cellStyle name="40% - Accent3 25 2 3" xfId="13738" xr:uid="{00000000-0005-0000-0000-000009540000}"/>
    <cellStyle name="40% - Accent3 25 2 3 2" xfId="20063" xr:uid="{00000000-0005-0000-0000-00000A540000}"/>
    <cellStyle name="40% - Accent3 25 2 3 3" xfId="24495" xr:uid="{00000000-0005-0000-0000-00000B540000}"/>
    <cellStyle name="40% - Accent3 25 2 3 4" xfId="29212" xr:uid="{00000000-0005-0000-0000-00000C540000}"/>
    <cellStyle name="40% - Accent3 25 2 3 5" xfId="33925" xr:uid="{00000000-0005-0000-0000-00000D540000}"/>
    <cellStyle name="40% - Accent3 25 2 4" xfId="14344" xr:uid="{00000000-0005-0000-0000-00000E540000}"/>
    <cellStyle name="40% - Accent3 25 2 5" xfId="14950" xr:uid="{00000000-0005-0000-0000-00000F540000}"/>
    <cellStyle name="40% - Accent3 25 2 6" xfId="15556" xr:uid="{00000000-0005-0000-0000-000010540000}"/>
    <cellStyle name="40% - Accent3 25 2 7" xfId="17804" xr:uid="{00000000-0005-0000-0000-000011540000}"/>
    <cellStyle name="40% - Accent3 25 2 8" xfId="22279" xr:uid="{00000000-0005-0000-0000-000012540000}"/>
    <cellStyle name="40% - Accent3 25 2 9" xfId="26996" xr:uid="{00000000-0005-0000-0000-000013540000}"/>
    <cellStyle name="40% - Accent3 25 3" xfId="10965" xr:uid="{00000000-0005-0000-0000-000014540000}"/>
    <cellStyle name="40% - Accent3 25 3 2" xfId="16986" xr:uid="{00000000-0005-0000-0000-000015540000}"/>
    <cellStyle name="40% - Accent3 25 3 2 2" xfId="21448" xr:uid="{00000000-0005-0000-0000-000016540000}"/>
    <cellStyle name="40% - Accent3 25 3 2 2 2" xfId="25880" xr:uid="{00000000-0005-0000-0000-000017540000}"/>
    <cellStyle name="40% - Accent3 25 3 2 2 3" xfId="30597" xr:uid="{00000000-0005-0000-0000-000018540000}"/>
    <cellStyle name="40% - Accent3 25 3 2 2 4" xfId="35310" xr:uid="{00000000-0005-0000-0000-000019540000}"/>
    <cellStyle name="40% - Accent3 25 3 2 3" xfId="19189" xr:uid="{00000000-0005-0000-0000-00001A540000}"/>
    <cellStyle name="40% - Accent3 25 3 2 4" xfId="23664" xr:uid="{00000000-0005-0000-0000-00001B540000}"/>
    <cellStyle name="40% - Accent3 25 3 2 5" xfId="28381" xr:uid="{00000000-0005-0000-0000-00001C540000}"/>
    <cellStyle name="40% - Accent3 25 3 2 6" xfId="33094" xr:uid="{00000000-0005-0000-0000-00001D540000}"/>
    <cellStyle name="40% - Accent3 25 3 3" xfId="15795" xr:uid="{00000000-0005-0000-0000-00001E540000}"/>
    <cellStyle name="40% - Accent3 25 3 3 2" xfId="20302" xr:uid="{00000000-0005-0000-0000-00001F540000}"/>
    <cellStyle name="40% - Accent3 25 3 3 3" xfId="24734" xr:uid="{00000000-0005-0000-0000-000020540000}"/>
    <cellStyle name="40% - Accent3 25 3 3 4" xfId="29451" xr:uid="{00000000-0005-0000-0000-000021540000}"/>
    <cellStyle name="40% - Accent3 25 3 3 5" xfId="34164" xr:uid="{00000000-0005-0000-0000-000022540000}"/>
    <cellStyle name="40% - Accent3 25 3 4" xfId="18043" xr:uid="{00000000-0005-0000-0000-000023540000}"/>
    <cellStyle name="40% - Accent3 25 3 5" xfId="22518" xr:uid="{00000000-0005-0000-0000-000024540000}"/>
    <cellStyle name="40% - Accent3 25 3 6" xfId="27235" xr:uid="{00000000-0005-0000-0000-000025540000}"/>
    <cellStyle name="40% - Accent3 25 3 7" xfId="31948" xr:uid="{00000000-0005-0000-0000-000026540000}"/>
    <cellStyle name="40% - Accent3 25 4" xfId="11219" xr:uid="{00000000-0005-0000-0000-000027540000}"/>
    <cellStyle name="40% - Accent3 25 4 2" xfId="17198" xr:uid="{00000000-0005-0000-0000-000028540000}"/>
    <cellStyle name="40% - Accent3 25 4 2 2" xfId="21659" xr:uid="{00000000-0005-0000-0000-000029540000}"/>
    <cellStyle name="40% - Accent3 25 4 2 2 2" xfId="26091" xr:uid="{00000000-0005-0000-0000-00002A540000}"/>
    <cellStyle name="40% - Accent3 25 4 2 2 3" xfId="30808" xr:uid="{00000000-0005-0000-0000-00002B540000}"/>
    <cellStyle name="40% - Accent3 25 4 2 2 4" xfId="35521" xr:uid="{00000000-0005-0000-0000-00002C540000}"/>
    <cellStyle name="40% - Accent3 25 4 2 3" xfId="19400" xr:uid="{00000000-0005-0000-0000-00002D540000}"/>
    <cellStyle name="40% - Accent3 25 4 2 4" xfId="23875" xr:uid="{00000000-0005-0000-0000-00002E540000}"/>
    <cellStyle name="40% - Accent3 25 4 2 5" xfId="28592" xr:uid="{00000000-0005-0000-0000-00002F540000}"/>
    <cellStyle name="40% - Accent3 25 4 2 6" xfId="33305" xr:uid="{00000000-0005-0000-0000-000030540000}"/>
    <cellStyle name="40% - Accent3 25 4 3" xfId="16008" xr:uid="{00000000-0005-0000-0000-000031540000}"/>
    <cellStyle name="40% - Accent3 25 4 3 2" xfId="20513" xr:uid="{00000000-0005-0000-0000-000032540000}"/>
    <cellStyle name="40% - Accent3 25 4 3 3" xfId="24945" xr:uid="{00000000-0005-0000-0000-000033540000}"/>
    <cellStyle name="40% - Accent3 25 4 3 4" xfId="29662" xr:uid="{00000000-0005-0000-0000-000034540000}"/>
    <cellStyle name="40% - Accent3 25 4 3 5" xfId="34375" xr:uid="{00000000-0005-0000-0000-000035540000}"/>
    <cellStyle name="40% - Accent3 25 4 4" xfId="18254" xr:uid="{00000000-0005-0000-0000-000036540000}"/>
    <cellStyle name="40% - Accent3 25 4 5" xfId="22729" xr:uid="{00000000-0005-0000-0000-000037540000}"/>
    <cellStyle name="40% - Accent3 25 4 6" xfId="27446" xr:uid="{00000000-0005-0000-0000-000038540000}"/>
    <cellStyle name="40% - Accent3 25 4 7" xfId="32159" xr:uid="{00000000-0005-0000-0000-000039540000}"/>
    <cellStyle name="40% - Accent3 25 5" xfId="11473" xr:uid="{00000000-0005-0000-0000-00003A540000}"/>
    <cellStyle name="40% - Accent3 25 5 2" xfId="16289" xr:uid="{00000000-0005-0000-0000-00003B540000}"/>
    <cellStyle name="40% - Accent3 25 5 2 2" xfId="20752" xr:uid="{00000000-0005-0000-0000-00003C540000}"/>
    <cellStyle name="40% - Accent3 25 5 2 3" xfId="25184" xr:uid="{00000000-0005-0000-0000-00003D540000}"/>
    <cellStyle name="40% - Accent3 25 5 2 4" xfId="29901" xr:uid="{00000000-0005-0000-0000-00003E540000}"/>
    <cellStyle name="40% - Accent3 25 5 2 5" xfId="34614" xr:uid="{00000000-0005-0000-0000-00003F540000}"/>
    <cellStyle name="40% - Accent3 25 5 3" xfId="18493" xr:uid="{00000000-0005-0000-0000-000040540000}"/>
    <cellStyle name="40% - Accent3 25 5 4" xfId="22968" xr:uid="{00000000-0005-0000-0000-000041540000}"/>
    <cellStyle name="40% - Accent3 25 5 5" xfId="27685" xr:uid="{00000000-0005-0000-0000-000042540000}"/>
    <cellStyle name="40% - Accent3 25 5 6" xfId="32398" xr:uid="{00000000-0005-0000-0000-000043540000}"/>
    <cellStyle name="40% - Accent3 25 6" xfId="11733" xr:uid="{00000000-0005-0000-0000-000044540000}"/>
    <cellStyle name="40% - Accent3 25 6 2" xfId="19767" xr:uid="{00000000-0005-0000-0000-000045540000}"/>
    <cellStyle name="40% - Accent3 25 6 3" xfId="24199" xr:uid="{00000000-0005-0000-0000-000046540000}"/>
    <cellStyle name="40% - Accent3 25 6 4" xfId="28916" xr:uid="{00000000-0005-0000-0000-000047540000}"/>
    <cellStyle name="40% - Accent3 25 6 5" xfId="33629" xr:uid="{00000000-0005-0000-0000-000048540000}"/>
    <cellStyle name="40% - Accent3 25 7" xfId="11995" xr:uid="{00000000-0005-0000-0000-000049540000}"/>
    <cellStyle name="40% - Accent3 25 7 2" xfId="26362" xr:uid="{00000000-0005-0000-0000-00004A540000}"/>
    <cellStyle name="40% - Accent3 25 7 3" xfId="31075" xr:uid="{00000000-0005-0000-0000-00004B540000}"/>
    <cellStyle name="40% - Accent3 25 7 4" xfId="35788" xr:uid="{00000000-0005-0000-0000-00004C540000}"/>
    <cellStyle name="40% - Accent3 25 8" xfId="12265" xr:uid="{00000000-0005-0000-0000-00004D540000}"/>
    <cellStyle name="40% - Accent3 25 8 2" xfId="36055" xr:uid="{00000000-0005-0000-0000-00004E540000}"/>
    <cellStyle name="40% - Accent3 25 9" xfId="12536" xr:uid="{00000000-0005-0000-0000-00004F540000}"/>
    <cellStyle name="40% - Accent3 25 9 2" xfId="36350" xr:uid="{00000000-0005-0000-0000-000050540000}"/>
    <cellStyle name="40% - Accent3 26" xfId="10461" xr:uid="{00000000-0005-0000-0000-000051540000}"/>
    <cellStyle name="40% - Accent3 26 10" xfId="12832" xr:uid="{00000000-0005-0000-0000-000052540000}"/>
    <cellStyle name="40% - Accent3 26 11" xfId="13455" xr:uid="{00000000-0005-0000-0000-000053540000}"/>
    <cellStyle name="40% - Accent3 26 12" xfId="14062" xr:uid="{00000000-0005-0000-0000-000054540000}"/>
    <cellStyle name="40% - Accent3 26 13" xfId="14668" xr:uid="{00000000-0005-0000-0000-000055540000}"/>
    <cellStyle name="40% - Accent3 26 14" xfId="15274" xr:uid="{00000000-0005-0000-0000-000056540000}"/>
    <cellStyle name="40% - Accent3 26 15" xfId="17522" xr:uid="{00000000-0005-0000-0000-000057540000}"/>
    <cellStyle name="40% - Accent3 26 16" xfId="21997" xr:uid="{00000000-0005-0000-0000-000058540000}"/>
    <cellStyle name="40% - Accent3 26 17" xfId="26714" xr:uid="{00000000-0005-0000-0000-000059540000}"/>
    <cellStyle name="40% - Accent3 26 18" xfId="31427" xr:uid="{00000000-0005-0000-0000-00005A540000}"/>
    <cellStyle name="40% - Accent3 26 2" xfId="10721" xr:uid="{00000000-0005-0000-0000-00005B540000}"/>
    <cellStyle name="40% - Accent3 26 2 10" xfId="31723" xr:uid="{00000000-0005-0000-0000-00005C540000}"/>
    <cellStyle name="40% - Accent3 26 2 2" xfId="13170" xr:uid="{00000000-0005-0000-0000-00005D540000}"/>
    <cellStyle name="40% - Accent3 26 2 2 2" xfId="16761" xr:uid="{00000000-0005-0000-0000-00005E540000}"/>
    <cellStyle name="40% - Accent3 26 2 2 2 2" xfId="21223" xr:uid="{00000000-0005-0000-0000-00005F540000}"/>
    <cellStyle name="40% - Accent3 26 2 2 2 3" xfId="25655" xr:uid="{00000000-0005-0000-0000-000060540000}"/>
    <cellStyle name="40% - Accent3 26 2 2 2 4" xfId="30372" xr:uid="{00000000-0005-0000-0000-000061540000}"/>
    <cellStyle name="40% - Accent3 26 2 2 2 5" xfId="35085" xr:uid="{00000000-0005-0000-0000-000062540000}"/>
    <cellStyle name="40% - Accent3 26 2 2 3" xfId="18964" xr:uid="{00000000-0005-0000-0000-000063540000}"/>
    <cellStyle name="40% - Accent3 26 2 2 4" xfId="23439" xr:uid="{00000000-0005-0000-0000-000064540000}"/>
    <cellStyle name="40% - Accent3 26 2 2 5" xfId="28156" xr:uid="{00000000-0005-0000-0000-000065540000}"/>
    <cellStyle name="40% - Accent3 26 2 2 6" xfId="32869" xr:uid="{00000000-0005-0000-0000-000066540000}"/>
    <cellStyle name="40% - Accent3 26 2 3" xfId="13752" xr:uid="{00000000-0005-0000-0000-000067540000}"/>
    <cellStyle name="40% - Accent3 26 2 3 2" xfId="20077" xr:uid="{00000000-0005-0000-0000-000068540000}"/>
    <cellStyle name="40% - Accent3 26 2 3 3" xfId="24509" xr:uid="{00000000-0005-0000-0000-000069540000}"/>
    <cellStyle name="40% - Accent3 26 2 3 4" xfId="29226" xr:uid="{00000000-0005-0000-0000-00006A540000}"/>
    <cellStyle name="40% - Accent3 26 2 3 5" xfId="33939" xr:uid="{00000000-0005-0000-0000-00006B540000}"/>
    <cellStyle name="40% - Accent3 26 2 4" xfId="14358" xr:uid="{00000000-0005-0000-0000-00006C540000}"/>
    <cellStyle name="40% - Accent3 26 2 5" xfId="14964" xr:uid="{00000000-0005-0000-0000-00006D540000}"/>
    <cellStyle name="40% - Accent3 26 2 6" xfId="15570" xr:uid="{00000000-0005-0000-0000-00006E540000}"/>
    <cellStyle name="40% - Accent3 26 2 7" xfId="17818" xr:uid="{00000000-0005-0000-0000-00006F540000}"/>
    <cellStyle name="40% - Accent3 26 2 8" xfId="22293" xr:uid="{00000000-0005-0000-0000-000070540000}"/>
    <cellStyle name="40% - Accent3 26 2 9" xfId="27010" xr:uid="{00000000-0005-0000-0000-000071540000}"/>
    <cellStyle name="40% - Accent3 26 3" xfId="10979" xr:uid="{00000000-0005-0000-0000-000072540000}"/>
    <cellStyle name="40% - Accent3 26 3 2" xfId="17000" xr:uid="{00000000-0005-0000-0000-000073540000}"/>
    <cellStyle name="40% - Accent3 26 3 2 2" xfId="21462" xr:uid="{00000000-0005-0000-0000-000074540000}"/>
    <cellStyle name="40% - Accent3 26 3 2 2 2" xfId="25894" xr:uid="{00000000-0005-0000-0000-000075540000}"/>
    <cellStyle name="40% - Accent3 26 3 2 2 3" xfId="30611" xr:uid="{00000000-0005-0000-0000-000076540000}"/>
    <cellStyle name="40% - Accent3 26 3 2 2 4" xfId="35324" xr:uid="{00000000-0005-0000-0000-000077540000}"/>
    <cellStyle name="40% - Accent3 26 3 2 3" xfId="19203" xr:uid="{00000000-0005-0000-0000-000078540000}"/>
    <cellStyle name="40% - Accent3 26 3 2 4" xfId="23678" xr:uid="{00000000-0005-0000-0000-000079540000}"/>
    <cellStyle name="40% - Accent3 26 3 2 5" xfId="28395" xr:uid="{00000000-0005-0000-0000-00007A540000}"/>
    <cellStyle name="40% - Accent3 26 3 2 6" xfId="33108" xr:uid="{00000000-0005-0000-0000-00007B540000}"/>
    <cellStyle name="40% - Accent3 26 3 3" xfId="15809" xr:uid="{00000000-0005-0000-0000-00007C540000}"/>
    <cellStyle name="40% - Accent3 26 3 3 2" xfId="20316" xr:uid="{00000000-0005-0000-0000-00007D540000}"/>
    <cellStyle name="40% - Accent3 26 3 3 3" xfId="24748" xr:uid="{00000000-0005-0000-0000-00007E540000}"/>
    <cellStyle name="40% - Accent3 26 3 3 4" xfId="29465" xr:uid="{00000000-0005-0000-0000-00007F540000}"/>
    <cellStyle name="40% - Accent3 26 3 3 5" xfId="34178" xr:uid="{00000000-0005-0000-0000-000080540000}"/>
    <cellStyle name="40% - Accent3 26 3 4" xfId="18057" xr:uid="{00000000-0005-0000-0000-000081540000}"/>
    <cellStyle name="40% - Accent3 26 3 5" xfId="22532" xr:uid="{00000000-0005-0000-0000-000082540000}"/>
    <cellStyle name="40% - Accent3 26 3 6" xfId="27249" xr:uid="{00000000-0005-0000-0000-000083540000}"/>
    <cellStyle name="40% - Accent3 26 3 7" xfId="31962" xr:uid="{00000000-0005-0000-0000-000084540000}"/>
    <cellStyle name="40% - Accent3 26 4" xfId="11233" xr:uid="{00000000-0005-0000-0000-000085540000}"/>
    <cellStyle name="40% - Accent3 26 4 2" xfId="17212" xr:uid="{00000000-0005-0000-0000-000086540000}"/>
    <cellStyle name="40% - Accent3 26 4 2 2" xfId="21673" xr:uid="{00000000-0005-0000-0000-000087540000}"/>
    <cellStyle name="40% - Accent3 26 4 2 2 2" xfId="26105" xr:uid="{00000000-0005-0000-0000-000088540000}"/>
    <cellStyle name="40% - Accent3 26 4 2 2 3" xfId="30822" xr:uid="{00000000-0005-0000-0000-000089540000}"/>
    <cellStyle name="40% - Accent3 26 4 2 2 4" xfId="35535" xr:uid="{00000000-0005-0000-0000-00008A540000}"/>
    <cellStyle name="40% - Accent3 26 4 2 3" xfId="19414" xr:uid="{00000000-0005-0000-0000-00008B540000}"/>
    <cellStyle name="40% - Accent3 26 4 2 4" xfId="23889" xr:uid="{00000000-0005-0000-0000-00008C540000}"/>
    <cellStyle name="40% - Accent3 26 4 2 5" xfId="28606" xr:uid="{00000000-0005-0000-0000-00008D540000}"/>
    <cellStyle name="40% - Accent3 26 4 2 6" xfId="33319" xr:uid="{00000000-0005-0000-0000-00008E540000}"/>
    <cellStyle name="40% - Accent3 26 4 3" xfId="16022" xr:uid="{00000000-0005-0000-0000-00008F540000}"/>
    <cellStyle name="40% - Accent3 26 4 3 2" xfId="20527" xr:uid="{00000000-0005-0000-0000-000090540000}"/>
    <cellStyle name="40% - Accent3 26 4 3 3" xfId="24959" xr:uid="{00000000-0005-0000-0000-000091540000}"/>
    <cellStyle name="40% - Accent3 26 4 3 4" xfId="29676" xr:uid="{00000000-0005-0000-0000-000092540000}"/>
    <cellStyle name="40% - Accent3 26 4 3 5" xfId="34389" xr:uid="{00000000-0005-0000-0000-000093540000}"/>
    <cellStyle name="40% - Accent3 26 4 4" xfId="18268" xr:uid="{00000000-0005-0000-0000-000094540000}"/>
    <cellStyle name="40% - Accent3 26 4 5" xfId="22743" xr:uid="{00000000-0005-0000-0000-000095540000}"/>
    <cellStyle name="40% - Accent3 26 4 6" xfId="27460" xr:uid="{00000000-0005-0000-0000-000096540000}"/>
    <cellStyle name="40% - Accent3 26 4 7" xfId="32173" xr:uid="{00000000-0005-0000-0000-000097540000}"/>
    <cellStyle name="40% - Accent3 26 5" xfId="11487" xr:uid="{00000000-0005-0000-0000-000098540000}"/>
    <cellStyle name="40% - Accent3 26 5 2" xfId="16303" xr:uid="{00000000-0005-0000-0000-000099540000}"/>
    <cellStyle name="40% - Accent3 26 5 2 2" xfId="20766" xr:uid="{00000000-0005-0000-0000-00009A540000}"/>
    <cellStyle name="40% - Accent3 26 5 2 3" xfId="25198" xr:uid="{00000000-0005-0000-0000-00009B540000}"/>
    <cellStyle name="40% - Accent3 26 5 2 4" xfId="29915" xr:uid="{00000000-0005-0000-0000-00009C540000}"/>
    <cellStyle name="40% - Accent3 26 5 2 5" xfId="34628" xr:uid="{00000000-0005-0000-0000-00009D540000}"/>
    <cellStyle name="40% - Accent3 26 5 3" xfId="18507" xr:uid="{00000000-0005-0000-0000-00009E540000}"/>
    <cellStyle name="40% - Accent3 26 5 4" xfId="22982" xr:uid="{00000000-0005-0000-0000-00009F540000}"/>
    <cellStyle name="40% - Accent3 26 5 5" xfId="27699" xr:uid="{00000000-0005-0000-0000-0000A0540000}"/>
    <cellStyle name="40% - Accent3 26 5 6" xfId="32412" xr:uid="{00000000-0005-0000-0000-0000A1540000}"/>
    <cellStyle name="40% - Accent3 26 6" xfId="11747" xr:uid="{00000000-0005-0000-0000-0000A2540000}"/>
    <cellStyle name="40% - Accent3 26 6 2" xfId="19781" xr:uid="{00000000-0005-0000-0000-0000A3540000}"/>
    <cellStyle name="40% - Accent3 26 6 3" xfId="24213" xr:uid="{00000000-0005-0000-0000-0000A4540000}"/>
    <cellStyle name="40% - Accent3 26 6 4" xfId="28930" xr:uid="{00000000-0005-0000-0000-0000A5540000}"/>
    <cellStyle name="40% - Accent3 26 6 5" xfId="33643" xr:uid="{00000000-0005-0000-0000-0000A6540000}"/>
    <cellStyle name="40% - Accent3 26 7" xfId="12009" xr:uid="{00000000-0005-0000-0000-0000A7540000}"/>
    <cellStyle name="40% - Accent3 26 7 2" xfId="26376" xr:uid="{00000000-0005-0000-0000-0000A8540000}"/>
    <cellStyle name="40% - Accent3 26 7 3" xfId="31089" xr:uid="{00000000-0005-0000-0000-0000A9540000}"/>
    <cellStyle name="40% - Accent3 26 7 4" xfId="35802" xr:uid="{00000000-0005-0000-0000-0000AA540000}"/>
    <cellStyle name="40% - Accent3 26 8" xfId="12279" xr:uid="{00000000-0005-0000-0000-0000AB540000}"/>
    <cellStyle name="40% - Accent3 26 8 2" xfId="36069" xr:uid="{00000000-0005-0000-0000-0000AC540000}"/>
    <cellStyle name="40% - Accent3 26 9" xfId="12550" xr:uid="{00000000-0005-0000-0000-0000AD540000}"/>
    <cellStyle name="40% - Accent3 26 9 2" xfId="36364" xr:uid="{00000000-0005-0000-0000-0000AE540000}"/>
    <cellStyle name="40% - Accent3 27" xfId="12293" xr:uid="{00000000-0005-0000-0000-0000AF540000}"/>
    <cellStyle name="40% - Accent3 27 10" xfId="26728" xr:uid="{00000000-0005-0000-0000-0000B0540000}"/>
    <cellStyle name="40% - Accent3 27 11" xfId="31441" xr:uid="{00000000-0005-0000-0000-0000B1540000}"/>
    <cellStyle name="40% - Accent3 27 2" xfId="12564" xr:uid="{00000000-0005-0000-0000-0000B2540000}"/>
    <cellStyle name="40% - Accent3 27 2 10" xfId="31737" xr:uid="{00000000-0005-0000-0000-0000B3540000}"/>
    <cellStyle name="40% - Accent3 27 2 2" xfId="13184" xr:uid="{00000000-0005-0000-0000-0000B4540000}"/>
    <cellStyle name="40% - Accent3 27 2 2 2" xfId="16775" xr:uid="{00000000-0005-0000-0000-0000B5540000}"/>
    <cellStyle name="40% - Accent3 27 2 2 2 2" xfId="21237" xr:uid="{00000000-0005-0000-0000-0000B6540000}"/>
    <cellStyle name="40% - Accent3 27 2 2 2 3" xfId="25669" xr:uid="{00000000-0005-0000-0000-0000B7540000}"/>
    <cellStyle name="40% - Accent3 27 2 2 2 4" xfId="30386" xr:uid="{00000000-0005-0000-0000-0000B8540000}"/>
    <cellStyle name="40% - Accent3 27 2 2 2 5" xfId="35099" xr:uid="{00000000-0005-0000-0000-0000B9540000}"/>
    <cellStyle name="40% - Accent3 27 2 2 3" xfId="18978" xr:uid="{00000000-0005-0000-0000-0000BA540000}"/>
    <cellStyle name="40% - Accent3 27 2 2 4" xfId="23453" xr:uid="{00000000-0005-0000-0000-0000BB540000}"/>
    <cellStyle name="40% - Accent3 27 2 2 5" xfId="28170" xr:uid="{00000000-0005-0000-0000-0000BC540000}"/>
    <cellStyle name="40% - Accent3 27 2 2 6" xfId="32883" xr:uid="{00000000-0005-0000-0000-0000BD540000}"/>
    <cellStyle name="40% - Accent3 27 2 3" xfId="13766" xr:uid="{00000000-0005-0000-0000-0000BE540000}"/>
    <cellStyle name="40% - Accent3 27 2 3 2" xfId="20091" xr:uid="{00000000-0005-0000-0000-0000BF540000}"/>
    <cellStyle name="40% - Accent3 27 2 3 3" xfId="24523" xr:uid="{00000000-0005-0000-0000-0000C0540000}"/>
    <cellStyle name="40% - Accent3 27 2 3 4" xfId="29240" xr:uid="{00000000-0005-0000-0000-0000C1540000}"/>
    <cellStyle name="40% - Accent3 27 2 3 5" xfId="33953" xr:uid="{00000000-0005-0000-0000-0000C2540000}"/>
    <cellStyle name="40% - Accent3 27 2 4" xfId="14372" xr:uid="{00000000-0005-0000-0000-0000C3540000}"/>
    <cellStyle name="40% - Accent3 27 2 5" xfId="14978" xr:uid="{00000000-0005-0000-0000-0000C4540000}"/>
    <cellStyle name="40% - Accent3 27 2 6" xfId="15584" xr:uid="{00000000-0005-0000-0000-0000C5540000}"/>
    <cellStyle name="40% - Accent3 27 2 7" xfId="17832" xr:uid="{00000000-0005-0000-0000-0000C6540000}"/>
    <cellStyle name="40% - Accent3 27 2 8" xfId="22307" xr:uid="{00000000-0005-0000-0000-0000C7540000}"/>
    <cellStyle name="40% - Accent3 27 2 9" xfId="27024" xr:uid="{00000000-0005-0000-0000-0000C8540000}"/>
    <cellStyle name="40% - Accent3 27 3" xfId="12846" xr:uid="{00000000-0005-0000-0000-0000C9540000}"/>
    <cellStyle name="40% - Accent3 27 3 2" xfId="17014" xr:uid="{00000000-0005-0000-0000-0000CA540000}"/>
    <cellStyle name="40% - Accent3 27 3 2 2" xfId="21476" xr:uid="{00000000-0005-0000-0000-0000CB540000}"/>
    <cellStyle name="40% - Accent3 27 3 2 2 2" xfId="25908" xr:uid="{00000000-0005-0000-0000-0000CC540000}"/>
    <cellStyle name="40% - Accent3 27 3 2 2 3" xfId="30625" xr:uid="{00000000-0005-0000-0000-0000CD540000}"/>
    <cellStyle name="40% - Accent3 27 3 2 2 4" xfId="35338" xr:uid="{00000000-0005-0000-0000-0000CE540000}"/>
    <cellStyle name="40% - Accent3 27 3 2 3" xfId="19217" xr:uid="{00000000-0005-0000-0000-0000CF540000}"/>
    <cellStyle name="40% - Accent3 27 3 2 4" xfId="23692" xr:uid="{00000000-0005-0000-0000-0000D0540000}"/>
    <cellStyle name="40% - Accent3 27 3 2 5" xfId="28409" xr:uid="{00000000-0005-0000-0000-0000D1540000}"/>
    <cellStyle name="40% - Accent3 27 3 2 6" xfId="33122" xr:uid="{00000000-0005-0000-0000-0000D2540000}"/>
    <cellStyle name="40% - Accent3 27 3 3" xfId="15824" xr:uid="{00000000-0005-0000-0000-0000D3540000}"/>
    <cellStyle name="40% - Accent3 27 3 3 2" xfId="20330" xr:uid="{00000000-0005-0000-0000-0000D4540000}"/>
    <cellStyle name="40% - Accent3 27 3 3 3" xfId="24762" xr:uid="{00000000-0005-0000-0000-0000D5540000}"/>
    <cellStyle name="40% - Accent3 27 3 3 4" xfId="29479" xr:uid="{00000000-0005-0000-0000-0000D6540000}"/>
    <cellStyle name="40% - Accent3 27 3 3 5" xfId="34192" xr:uid="{00000000-0005-0000-0000-0000D7540000}"/>
    <cellStyle name="40% - Accent3 27 3 4" xfId="18071" xr:uid="{00000000-0005-0000-0000-0000D8540000}"/>
    <cellStyle name="40% - Accent3 27 3 5" xfId="22546" xr:uid="{00000000-0005-0000-0000-0000D9540000}"/>
    <cellStyle name="40% - Accent3 27 3 6" xfId="27263" xr:uid="{00000000-0005-0000-0000-0000DA540000}"/>
    <cellStyle name="40% - Accent3 27 3 7" xfId="31976" xr:uid="{00000000-0005-0000-0000-0000DB540000}"/>
    <cellStyle name="40% - Accent3 27 4" xfId="13469" xr:uid="{00000000-0005-0000-0000-0000DC540000}"/>
    <cellStyle name="40% - Accent3 27 4 2" xfId="17226" xr:uid="{00000000-0005-0000-0000-0000DD540000}"/>
    <cellStyle name="40% - Accent3 27 4 2 2" xfId="21687" xr:uid="{00000000-0005-0000-0000-0000DE540000}"/>
    <cellStyle name="40% - Accent3 27 4 2 2 2" xfId="26119" xr:uid="{00000000-0005-0000-0000-0000DF540000}"/>
    <cellStyle name="40% - Accent3 27 4 2 2 3" xfId="30836" xr:uid="{00000000-0005-0000-0000-0000E0540000}"/>
    <cellStyle name="40% - Accent3 27 4 2 2 4" xfId="35549" xr:uid="{00000000-0005-0000-0000-0000E1540000}"/>
    <cellStyle name="40% - Accent3 27 4 2 3" xfId="19428" xr:uid="{00000000-0005-0000-0000-0000E2540000}"/>
    <cellStyle name="40% - Accent3 27 4 2 4" xfId="23903" xr:uid="{00000000-0005-0000-0000-0000E3540000}"/>
    <cellStyle name="40% - Accent3 27 4 2 5" xfId="28620" xr:uid="{00000000-0005-0000-0000-0000E4540000}"/>
    <cellStyle name="40% - Accent3 27 4 2 6" xfId="33333" xr:uid="{00000000-0005-0000-0000-0000E5540000}"/>
    <cellStyle name="40% - Accent3 27 4 3" xfId="16036" xr:uid="{00000000-0005-0000-0000-0000E6540000}"/>
    <cellStyle name="40% - Accent3 27 4 3 2" xfId="20541" xr:uid="{00000000-0005-0000-0000-0000E7540000}"/>
    <cellStyle name="40% - Accent3 27 4 3 3" xfId="24973" xr:uid="{00000000-0005-0000-0000-0000E8540000}"/>
    <cellStyle name="40% - Accent3 27 4 3 4" xfId="29690" xr:uid="{00000000-0005-0000-0000-0000E9540000}"/>
    <cellStyle name="40% - Accent3 27 4 3 5" xfId="34403" xr:uid="{00000000-0005-0000-0000-0000EA540000}"/>
    <cellStyle name="40% - Accent3 27 4 4" xfId="18282" xr:uid="{00000000-0005-0000-0000-0000EB540000}"/>
    <cellStyle name="40% - Accent3 27 4 5" xfId="22757" xr:uid="{00000000-0005-0000-0000-0000EC540000}"/>
    <cellStyle name="40% - Accent3 27 4 6" xfId="27474" xr:uid="{00000000-0005-0000-0000-0000ED540000}"/>
    <cellStyle name="40% - Accent3 27 4 7" xfId="32187" xr:uid="{00000000-0005-0000-0000-0000EE540000}"/>
    <cellStyle name="40% - Accent3 27 5" xfId="14076" xr:uid="{00000000-0005-0000-0000-0000EF540000}"/>
    <cellStyle name="40% - Accent3 27 5 2" xfId="16318" xr:uid="{00000000-0005-0000-0000-0000F0540000}"/>
    <cellStyle name="40% - Accent3 27 5 2 2" xfId="20780" xr:uid="{00000000-0005-0000-0000-0000F1540000}"/>
    <cellStyle name="40% - Accent3 27 5 2 3" xfId="25212" xr:uid="{00000000-0005-0000-0000-0000F2540000}"/>
    <cellStyle name="40% - Accent3 27 5 2 4" xfId="29929" xr:uid="{00000000-0005-0000-0000-0000F3540000}"/>
    <cellStyle name="40% - Accent3 27 5 2 5" xfId="34642" xr:uid="{00000000-0005-0000-0000-0000F4540000}"/>
    <cellStyle name="40% - Accent3 27 5 3" xfId="18521" xr:uid="{00000000-0005-0000-0000-0000F5540000}"/>
    <cellStyle name="40% - Accent3 27 5 4" xfId="22996" xr:uid="{00000000-0005-0000-0000-0000F6540000}"/>
    <cellStyle name="40% - Accent3 27 5 5" xfId="27713" xr:uid="{00000000-0005-0000-0000-0000F7540000}"/>
    <cellStyle name="40% - Accent3 27 5 6" xfId="32426" xr:uid="{00000000-0005-0000-0000-0000F8540000}"/>
    <cellStyle name="40% - Accent3 27 6" xfId="14682" xr:uid="{00000000-0005-0000-0000-0000F9540000}"/>
    <cellStyle name="40% - Accent3 27 6 2" xfId="19795" xr:uid="{00000000-0005-0000-0000-0000FA540000}"/>
    <cellStyle name="40% - Accent3 27 6 3" xfId="24227" xr:uid="{00000000-0005-0000-0000-0000FB540000}"/>
    <cellStyle name="40% - Accent3 27 6 4" xfId="28944" xr:uid="{00000000-0005-0000-0000-0000FC540000}"/>
    <cellStyle name="40% - Accent3 27 6 5" xfId="33657" xr:uid="{00000000-0005-0000-0000-0000FD540000}"/>
    <cellStyle name="40% - Accent3 27 7" xfId="15288" xr:uid="{00000000-0005-0000-0000-0000FE540000}"/>
    <cellStyle name="40% - Accent3 27 7 2" xfId="26390" xr:uid="{00000000-0005-0000-0000-0000FF540000}"/>
    <cellStyle name="40% - Accent3 27 7 3" xfId="31103" xr:uid="{00000000-0005-0000-0000-000000550000}"/>
    <cellStyle name="40% - Accent3 27 7 4" xfId="35816" xr:uid="{00000000-0005-0000-0000-000001550000}"/>
    <cellStyle name="40% - Accent3 27 8" xfId="17536" xr:uid="{00000000-0005-0000-0000-000002550000}"/>
    <cellStyle name="40% - Accent3 27 8 2" xfId="36083" xr:uid="{00000000-0005-0000-0000-000003550000}"/>
    <cellStyle name="40% - Accent3 27 9" xfId="22011" xr:uid="{00000000-0005-0000-0000-000004550000}"/>
    <cellStyle name="40% - Accent3 27 9 2" xfId="36378" xr:uid="{00000000-0005-0000-0000-000005550000}"/>
    <cellStyle name="40% - Accent3 28" xfId="12578" xr:uid="{00000000-0005-0000-0000-000006550000}"/>
    <cellStyle name="40% - Accent3 28 10" xfId="26742" xr:uid="{00000000-0005-0000-0000-000007550000}"/>
    <cellStyle name="40% - Accent3 28 11" xfId="31455" xr:uid="{00000000-0005-0000-0000-000008550000}"/>
    <cellStyle name="40% - Accent3 28 2" xfId="13201" xr:uid="{00000000-0005-0000-0000-000009550000}"/>
    <cellStyle name="40% - Accent3 28 2 2" xfId="13780" xr:uid="{00000000-0005-0000-0000-00000A550000}"/>
    <cellStyle name="40% - Accent3 28 2 2 2" xfId="16789" xr:uid="{00000000-0005-0000-0000-00000B550000}"/>
    <cellStyle name="40% - Accent3 28 2 2 2 2" xfId="21251" xr:uid="{00000000-0005-0000-0000-00000C550000}"/>
    <cellStyle name="40% - Accent3 28 2 2 2 3" xfId="25683" xr:uid="{00000000-0005-0000-0000-00000D550000}"/>
    <cellStyle name="40% - Accent3 28 2 2 2 4" xfId="30400" xr:uid="{00000000-0005-0000-0000-00000E550000}"/>
    <cellStyle name="40% - Accent3 28 2 2 2 5" xfId="35113" xr:uid="{00000000-0005-0000-0000-00000F550000}"/>
    <cellStyle name="40% - Accent3 28 2 2 3" xfId="18992" xr:uid="{00000000-0005-0000-0000-000010550000}"/>
    <cellStyle name="40% - Accent3 28 2 2 4" xfId="23467" xr:uid="{00000000-0005-0000-0000-000011550000}"/>
    <cellStyle name="40% - Accent3 28 2 2 5" xfId="28184" xr:uid="{00000000-0005-0000-0000-000012550000}"/>
    <cellStyle name="40% - Accent3 28 2 2 6" xfId="32897" xr:uid="{00000000-0005-0000-0000-000013550000}"/>
    <cellStyle name="40% - Accent3 28 2 3" xfId="14386" xr:uid="{00000000-0005-0000-0000-000014550000}"/>
    <cellStyle name="40% - Accent3 28 2 3 2" xfId="20105" xr:uid="{00000000-0005-0000-0000-000015550000}"/>
    <cellStyle name="40% - Accent3 28 2 3 3" xfId="24537" xr:uid="{00000000-0005-0000-0000-000016550000}"/>
    <cellStyle name="40% - Accent3 28 2 3 4" xfId="29254" xr:uid="{00000000-0005-0000-0000-000017550000}"/>
    <cellStyle name="40% - Accent3 28 2 3 5" xfId="33967" xr:uid="{00000000-0005-0000-0000-000018550000}"/>
    <cellStyle name="40% - Accent3 28 2 4" xfId="14992" xr:uid="{00000000-0005-0000-0000-000019550000}"/>
    <cellStyle name="40% - Accent3 28 2 5" xfId="15598" xr:uid="{00000000-0005-0000-0000-00001A550000}"/>
    <cellStyle name="40% - Accent3 28 2 6" xfId="17846" xr:uid="{00000000-0005-0000-0000-00001B550000}"/>
    <cellStyle name="40% - Accent3 28 2 7" xfId="22321" xr:uid="{00000000-0005-0000-0000-00001C550000}"/>
    <cellStyle name="40% - Accent3 28 2 8" xfId="27038" xr:uid="{00000000-0005-0000-0000-00001D550000}"/>
    <cellStyle name="40% - Accent3 28 2 9" xfId="31751" xr:uid="{00000000-0005-0000-0000-00001E550000}"/>
    <cellStyle name="40% - Accent3 28 3" xfId="12860" xr:uid="{00000000-0005-0000-0000-00001F550000}"/>
    <cellStyle name="40% - Accent3 28 3 2" xfId="17028" xr:uid="{00000000-0005-0000-0000-000020550000}"/>
    <cellStyle name="40% - Accent3 28 3 2 2" xfId="21490" xr:uid="{00000000-0005-0000-0000-000021550000}"/>
    <cellStyle name="40% - Accent3 28 3 2 2 2" xfId="25922" xr:uid="{00000000-0005-0000-0000-000022550000}"/>
    <cellStyle name="40% - Accent3 28 3 2 2 3" xfId="30639" xr:uid="{00000000-0005-0000-0000-000023550000}"/>
    <cellStyle name="40% - Accent3 28 3 2 2 4" xfId="35352" xr:uid="{00000000-0005-0000-0000-000024550000}"/>
    <cellStyle name="40% - Accent3 28 3 2 3" xfId="19231" xr:uid="{00000000-0005-0000-0000-000025550000}"/>
    <cellStyle name="40% - Accent3 28 3 2 4" xfId="23706" xr:uid="{00000000-0005-0000-0000-000026550000}"/>
    <cellStyle name="40% - Accent3 28 3 2 5" xfId="28423" xr:uid="{00000000-0005-0000-0000-000027550000}"/>
    <cellStyle name="40% - Accent3 28 3 2 6" xfId="33136" xr:uid="{00000000-0005-0000-0000-000028550000}"/>
    <cellStyle name="40% - Accent3 28 3 3" xfId="15838" xr:uid="{00000000-0005-0000-0000-000029550000}"/>
    <cellStyle name="40% - Accent3 28 3 3 2" xfId="20344" xr:uid="{00000000-0005-0000-0000-00002A550000}"/>
    <cellStyle name="40% - Accent3 28 3 3 3" xfId="24776" xr:uid="{00000000-0005-0000-0000-00002B550000}"/>
    <cellStyle name="40% - Accent3 28 3 3 4" xfId="29493" xr:uid="{00000000-0005-0000-0000-00002C550000}"/>
    <cellStyle name="40% - Accent3 28 3 3 5" xfId="34206" xr:uid="{00000000-0005-0000-0000-00002D550000}"/>
    <cellStyle name="40% - Accent3 28 3 4" xfId="18085" xr:uid="{00000000-0005-0000-0000-00002E550000}"/>
    <cellStyle name="40% - Accent3 28 3 5" xfId="22560" xr:uid="{00000000-0005-0000-0000-00002F550000}"/>
    <cellStyle name="40% - Accent3 28 3 6" xfId="27277" xr:uid="{00000000-0005-0000-0000-000030550000}"/>
    <cellStyle name="40% - Accent3 28 3 7" xfId="31990" xr:uid="{00000000-0005-0000-0000-000031550000}"/>
    <cellStyle name="40% - Accent3 28 4" xfId="13483" xr:uid="{00000000-0005-0000-0000-000032550000}"/>
    <cellStyle name="40% - Accent3 28 4 2" xfId="17240" xr:uid="{00000000-0005-0000-0000-000033550000}"/>
    <cellStyle name="40% - Accent3 28 4 2 2" xfId="21701" xr:uid="{00000000-0005-0000-0000-000034550000}"/>
    <cellStyle name="40% - Accent3 28 4 2 2 2" xfId="26133" xr:uid="{00000000-0005-0000-0000-000035550000}"/>
    <cellStyle name="40% - Accent3 28 4 2 2 3" xfId="30850" xr:uid="{00000000-0005-0000-0000-000036550000}"/>
    <cellStyle name="40% - Accent3 28 4 2 2 4" xfId="35563" xr:uid="{00000000-0005-0000-0000-000037550000}"/>
    <cellStyle name="40% - Accent3 28 4 2 3" xfId="19442" xr:uid="{00000000-0005-0000-0000-000038550000}"/>
    <cellStyle name="40% - Accent3 28 4 2 4" xfId="23917" xr:uid="{00000000-0005-0000-0000-000039550000}"/>
    <cellStyle name="40% - Accent3 28 4 2 5" xfId="28634" xr:uid="{00000000-0005-0000-0000-00003A550000}"/>
    <cellStyle name="40% - Accent3 28 4 2 6" xfId="33347" xr:uid="{00000000-0005-0000-0000-00003B550000}"/>
    <cellStyle name="40% - Accent3 28 4 3" xfId="16050" xr:uid="{00000000-0005-0000-0000-00003C550000}"/>
    <cellStyle name="40% - Accent3 28 4 3 2" xfId="20555" xr:uid="{00000000-0005-0000-0000-00003D550000}"/>
    <cellStyle name="40% - Accent3 28 4 3 3" xfId="24987" xr:uid="{00000000-0005-0000-0000-00003E550000}"/>
    <cellStyle name="40% - Accent3 28 4 3 4" xfId="29704" xr:uid="{00000000-0005-0000-0000-00003F550000}"/>
    <cellStyle name="40% - Accent3 28 4 3 5" xfId="34417" xr:uid="{00000000-0005-0000-0000-000040550000}"/>
    <cellStyle name="40% - Accent3 28 4 4" xfId="18296" xr:uid="{00000000-0005-0000-0000-000041550000}"/>
    <cellStyle name="40% - Accent3 28 4 5" xfId="22771" xr:uid="{00000000-0005-0000-0000-000042550000}"/>
    <cellStyle name="40% - Accent3 28 4 6" xfId="27488" xr:uid="{00000000-0005-0000-0000-000043550000}"/>
    <cellStyle name="40% - Accent3 28 4 7" xfId="32201" xr:uid="{00000000-0005-0000-0000-000044550000}"/>
    <cellStyle name="40% - Accent3 28 5" xfId="14090" xr:uid="{00000000-0005-0000-0000-000045550000}"/>
    <cellStyle name="40% - Accent3 28 5 2" xfId="16332" xr:uid="{00000000-0005-0000-0000-000046550000}"/>
    <cellStyle name="40% - Accent3 28 5 2 2" xfId="20794" xr:uid="{00000000-0005-0000-0000-000047550000}"/>
    <cellStyle name="40% - Accent3 28 5 2 3" xfId="25226" xr:uid="{00000000-0005-0000-0000-000048550000}"/>
    <cellStyle name="40% - Accent3 28 5 2 4" xfId="29943" xr:uid="{00000000-0005-0000-0000-000049550000}"/>
    <cellStyle name="40% - Accent3 28 5 2 5" xfId="34656" xr:uid="{00000000-0005-0000-0000-00004A550000}"/>
    <cellStyle name="40% - Accent3 28 5 3" xfId="18535" xr:uid="{00000000-0005-0000-0000-00004B550000}"/>
    <cellStyle name="40% - Accent3 28 5 4" xfId="23010" xr:uid="{00000000-0005-0000-0000-00004C550000}"/>
    <cellStyle name="40% - Accent3 28 5 5" xfId="27727" xr:uid="{00000000-0005-0000-0000-00004D550000}"/>
    <cellStyle name="40% - Accent3 28 5 6" xfId="32440" xr:uid="{00000000-0005-0000-0000-00004E550000}"/>
    <cellStyle name="40% - Accent3 28 6" xfId="14696" xr:uid="{00000000-0005-0000-0000-00004F550000}"/>
    <cellStyle name="40% - Accent3 28 6 2" xfId="19809" xr:uid="{00000000-0005-0000-0000-000050550000}"/>
    <cellStyle name="40% - Accent3 28 6 3" xfId="24241" xr:uid="{00000000-0005-0000-0000-000051550000}"/>
    <cellStyle name="40% - Accent3 28 6 4" xfId="28958" xr:uid="{00000000-0005-0000-0000-000052550000}"/>
    <cellStyle name="40% - Accent3 28 6 5" xfId="33671" xr:uid="{00000000-0005-0000-0000-000053550000}"/>
    <cellStyle name="40% - Accent3 28 7" xfId="15302" xr:uid="{00000000-0005-0000-0000-000054550000}"/>
    <cellStyle name="40% - Accent3 28 7 2" xfId="26404" xr:uid="{00000000-0005-0000-0000-000055550000}"/>
    <cellStyle name="40% - Accent3 28 7 3" xfId="31117" xr:uid="{00000000-0005-0000-0000-000056550000}"/>
    <cellStyle name="40% - Accent3 28 7 4" xfId="35830" xr:uid="{00000000-0005-0000-0000-000057550000}"/>
    <cellStyle name="40% - Accent3 28 8" xfId="17550" xr:uid="{00000000-0005-0000-0000-000058550000}"/>
    <cellStyle name="40% - Accent3 28 8 2" xfId="36097" xr:uid="{00000000-0005-0000-0000-000059550000}"/>
    <cellStyle name="40% - Accent3 28 9" xfId="22025" xr:uid="{00000000-0005-0000-0000-00005A550000}"/>
    <cellStyle name="40% - Accent3 28 9 2" xfId="36392" xr:uid="{00000000-0005-0000-0000-00005B550000}"/>
    <cellStyle name="40% - Accent3 29" xfId="12890" xr:uid="{00000000-0005-0000-0000-00005C550000}"/>
    <cellStyle name="40% - Accent3 29 2" xfId="16064" xr:uid="{00000000-0005-0000-0000-00005D550000}"/>
    <cellStyle name="40% - Accent3 29 2 2" xfId="17254" xr:uid="{00000000-0005-0000-0000-00005E550000}"/>
    <cellStyle name="40% - Accent3 29 2 2 2" xfId="21715" xr:uid="{00000000-0005-0000-0000-00005F550000}"/>
    <cellStyle name="40% - Accent3 29 2 2 2 2" xfId="26147" xr:uid="{00000000-0005-0000-0000-000060550000}"/>
    <cellStyle name="40% - Accent3 29 2 2 2 3" xfId="30864" xr:uid="{00000000-0005-0000-0000-000061550000}"/>
    <cellStyle name="40% - Accent3 29 2 2 2 4" xfId="35577" xr:uid="{00000000-0005-0000-0000-000062550000}"/>
    <cellStyle name="40% - Accent3 29 2 2 3" xfId="19456" xr:uid="{00000000-0005-0000-0000-000063550000}"/>
    <cellStyle name="40% - Accent3 29 2 2 4" xfId="23931" xr:uid="{00000000-0005-0000-0000-000064550000}"/>
    <cellStyle name="40% - Accent3 29 2 2 5" xfId="28648" xr:uid="{00000000-0005-0000-0000-000065550000}"/>
    <cellStyle name="40% - Accent3 29 2 2 6" xfId="33361" xr:uid="{00000000-0005-0000-0000-000066550000}"/>
    <cellStyle name="40% - Accent3 29 2 3" xfId="20569" xr:uid="{00000000-0005-0000-0000-000067550000}"/>
    <cellStyle name="40% - Accent3 29 2 3 2" xfId="25001" xr:uid="{00000000-0005-0000-0000-000068550000}"/>
    <cellStyle name="40% - Accent3 29 2 3 3" xfId="29718" xr:uid="{00000000-0005-0000-0000-000069550000}"/>
    <cellStyle name="40% - Accent3 29 2 3 4" xfId="34431" xr:uid="{00000000-0005-0000-0000-00006A550000}"/>
    <cellStyle name="40% - Accent3 29 2 4" xfId="18310" xr:uid="{00000000-0005-0000-0000-00006B550000}"/>
    <cellStyle name="40% - Accent3 29 2 5" xfId="22785" xr:uid="{00000000-0005-0000-0000-00006C550000}"/>
    <cellStyle name="40% - Accent3 29 2 6" xfId="27502" xr:uid="{00000000-0005-0000-0000-00006D550000}"/>
    <cellStyle name="40% - Accent3 29 2 7" xfId="32215" xr:uid="{00000000-0005-0000-0000-00006E550000}"/>
    <cellStyle name="40% - Accent3 29 3" xfId="16346" xr:uid="{00000000-0005-0000-0000-00006F550000}"/>
    <cellStyle name="40% - Accent3 29 3 2" xfId="20808" xr:uid="{00000000-0005-0000-0000-000070550000}"/>
    <cellStyle name="40% - Accent3 29 3 2 2" xfId="25240" xr:uid="{00000000-0005-0000-0000-000071550000}"/>
    <cellStyle name="40% - Accent3 29 3 2 3" xfId="29957" xr:uid="{00000000-0005-0000-0000-000072550000}"/>
    <cellStyle name="40% - Accent3 29 3 2 4" xfId="34670" xr:uid="{00000000-0005-0000-0000-000073550000}"/>
    <cellStyle name="40% - Accent3 29 3 3" xfId="18549" xr:uid="{00000000-0005-0000-0000-000074550000}"/>
    <cellStyle name="40% - Accent3 29 3 4" xfId="23024" xr:uid="{00000000-0005-0000-0000-000075550000}"/>
    <cellStyle name="40% - Accent3 29 3 5" xfId="27741" xr:uid="{00000000-0005-0000-0000-000076550000}"/>
    <cellStyle name="40% - Accent3 29 3 6" xfId="32454" xr:uid="{00000000-0005-0000-0000-000077550000}"/>
    <cellStyle name="40% - Accent3 29 4" xfId="26418" xr:uid="{00000000-0005-0000-0000-000078550000}"/>
    <cellStyle name="40% - Accent3 29 4 2" xfId="31131" xr:uid="{00000000-0005-0000-0000-000079550000}"/>
    <cellStyle name="40% - Accent3 29 4 3" xfId="35844" xr:uid="{00000000-0005-0000-0000-00007A550000}"/>
    <cellStyle name="40% - Accent3 29 5" xfId="36111" xr:uid="{00000000-0005-0000-0000-00007B550000}"/>
    <cellStyle name="40% - Accent3 29 6" xfId="36406" xr:uid="{00000000-0005-0000-0000-00007C550000}"/>
    <cellStyle name="40% - Accent3 3" xfId="98" xr:uid="{00000000-0005-0000-0000-00007D550000}"/>
    <cellStyle name="40% - Accent3 3 10" xfId="929" xr:uid="{00000000-0005-0000-0000-00007E550000}"/>
    <cellStyle name="40% - Accent3 3 10 2" xfId="36209" xr:uid="{00000000-0005-0000-0000-00007F550000}"/>
    <cellStyle name="40% - Accent3 3 11" xfId="1001" xr:uid="{00000000-0005-0000-0000-000080550000}"/>
    <cellStyle name="40% - Accent3 3 12" xfId="1073" xr:uid="{00000000-0005-0000-0000-000081550000}"/>
    <cellStyle name="40% - Accent3 3 13" xfId="1145" xr:uid="{00000000-0005-0000-0000-000082550000}"/>
    <cellStyle name="40% - Accent3 3 14" xfId="1217" xr:uid="{00000000-0005-0000-0000-000083550000}"/>
    <cellStyle name="40% - Accent3 3 15" xfId="1289" xr:uid="{00000000-0005-0000-0000-000084550000}"/>
    <cellStyle name="40% - Accent3 3 16" xfId="1361" xr:uid="{00000000-0005-0000-0000-000085550000}"/>
    <cellStyle name="40% - Accent3 3 17" xfId="1436" xr:uid="{00000000-0005-0000-0000-000086550000}"/>
    <cellStyle name="40% - Accent3 3 18" xfId="1510" xr:uid="{00000000-0005-0000-0000-000087550000}"/>
    <cellStyle name="40% - Accent3 3 19" xfId="1585" xr:uid="{00000000-0005-0000-0000-000088550000}"/>
    <cellStyle name="40% - Accent3 3 2" xfId="126" xr:uid="{00000000-0005-0000-0000-000089550000}"/>
    <cellStyle name="40% - Accent3 3 2 2" xfId="8875" xr:uid="{00000000-0005-0000-0000-00008A550000}"/>
    <cellStyle name="40% - Accent3 3 20" xfId="1659" xr:uid="{00000000-0005-0000-0000-00008B550000}"/>
    <cellStyle name="40% - Accent3 3 21" xfId="1733" xr:uid="{00000000-0005-0000-0000-00008C550000}"/>
    <cellStyle name="40% - Accent3 3 22" xfId="1807" xr:uid="{00000000-0005-0000-0000-00008D550000}"/>
    <cellStyle name="40% - Accent3 3 23" xfId="1882" xr:uid="{00000000-0005-0000-0000-00008E550000}"/>
    <cellStyle name="40% - Accent3 3 24" xfId="1956" xr:uid="{00000000-0005-0000-0000-00008F550000}"/>
    <cellStyle name="40% - Accent3 3 25" xfId="2030" xr:uid="{00000000-0005-0000-0000-000090550000}"/>
    <cellStyle name="40% - Accent3 3 26" xfId="2104" xr:uid="{00000000-0005-0000-0000-000091550000}"/>
    <cellStyle name="40% - Accent3 3 27" xfId="2178" xr:uid="{00000000-0005-0000-0000-000092550000}"/>
    <cellStyle name="40% - Accent3 3 28" xfId="2252" xr:uid="{00000000-0005-0000-0000-000093550000}"/>
    <cellStyle name="40% - Accent3 3 29" xfId="2326" xr:uid="{00000000-0005-0000-0000-000094550000}"/>
    <cellStyle name="40% - Accent3 3 3" xfId="154" xr:uid="{00000000-0005-0000-0000-000095550000}"/>
    <cellStyle name="40% - Accent3 3 3 2" xfId="10170" xr:uid="{00000000-0005-0000-0000-000096550000}"/>
    <cellStyle name="40% - Accent3 3 30" xfId="2400" xr:uid="{00000000-0005-0000-0000-000097550000}"/>
    <cellStyle name="40% - Accent3 3 31" xfId="2474" xr:uid="{00000000-0005-0000-0000-000098550000}"/>
    <cellStyle name="40% - Accent3 3 32" xfId="2548" xr:uid="{00000000-0005-0000-0000-000099550000}"/>
    <cellStyle name="40% - Accent3 3 33" xfId="2636" xr:uid="{00000000-0005-0000-0000-00009A550000}"/>
    <cellStyle name="40% - Accent3 3 34" xfId="2724" xr:uid="{00000000-0005-0000-0000-00009B550000}"/>
    <cellStyle name="40% - Accent3 3 35" xfId="2812" xr:uid="{00000000-0005-0000-0000-00009C550000}"/>
    <cellStyle name="40% - Accent3 3 36" xfId="2900" xr:uid="{00000000-0005-0000-0000-00009D550000}"/>
    <cellStyle name="40% - Accent3 3 37" xfId="2988" xr:uid="{00000000-0005-0000-0000-00009E550000}"/>
    <cellStyle name="40% - Accent3 3 38" xfId="3076" xr:uid="{00000000-0005-0000-0000-00009F550000}"/>
    <cellStyle name="40% - Accent3 3 39" xfId="3164" xr:uid="{00000000-0005-0000-0000-0000A0550000}"/>
    <cellStyle name="40% - Accent3 3 4" xfId="196" xr:uid="{00000000-0005-0000-0000-0000A1550000}"/>
    <cellStyle name="40% - Accent3 3 4 10" xfId="12395" xr:uid="{00000000-0005-0000-0000-0000A2550000}"/>
    <cellStyle name="40% - Accent3 3 4 11" xfId="12677" xr:uid="{00000000-0005-0000-0000-0000A3550000}"/>
    <cellStyle name="40% - Accent3 3 4 12" xfId="13300" xr:uid="{00000000-0005-0000-0000-0000A4550000}"/>
    <cellStyle name="40% - Accent3 3 4 13" xfId="13907" xr:uid="{00000000-0005-0000-0000-0000A5550000}"/>
    <cellStyle name="40% - Accent3 3 4 14" xfId="14513" xr:uid="{00000000-0005-0000-0000-0000A6550000}"/>
    <cellStyle name="40% - Accent3 3 4 15" xfId="15119" xr:uid="{00000000-0005-0000-0000-0000A7550000}"/>
    <cellStyle name="40% - Accent3 3 4 16" xfId="17367" xr:uid="{00000000-0005-0000-0000-0000A8550000}"/>
    <cellStyle name="40% - Accent3 3 4 17" xfId="21842" xr:uid="{00000000-0005-0000-0000-0000A9550000}"/>
    <cellStyle name="40% - Accent3 3 4 18" xfId="26559" xr:uid="{00000000-0005-0000-0000-0000AA550000}"/>
    <cellStyle name="40% - Accent3 3 4 19" xfId="31272" xr:uid="{00000000-0005-0000-0000-0000AB550000}"/>
    <cellStyle name="40% - Accent3 3 4 2" xfId="10062" xr:uid="{00000000-0005-0000-0000-0000AC550000}"/>
    <cellStyle name="40% - Accent3 3 4 2 10" xfId="31568" xr:uid="{00000000-0005-0000-0000-0000AD550000}"/>
    <cellStyle name="40% - Accent3 3 4 2 2" xfId="13015" xr:uid="{00000000-0005-0000-0000-0000AE550000}"/>
    <cellStyle name="40% - Accent3 3 4 2 2 2" xfId="16606" xr:uid="{00000000-0005-0000-0000-0000AF550000}"/>
    <cellStyle name="40% - Accent3 3 4 2 2 2 2" xfId="21068" xr:uid="{00000000-0005-0000-0000-0000B0550000}"/>
    <cellStyle name="40% - Accent3 3 4 2 2 2 3" xfId="25500" xr:uid="{00000000-0005-0000-0000-0000B1550000}"/>
    <cellStyle name="40% - Accent3 3 4 2 2 2 4" xfId="30217" xr:uid="{00000000-0005-0000-0000-0000B2550000}"/>
    <cellStyle name="40% - Accent3 3 4 2 2 2 5" xfId="34930" xr:uid="{00000000-0005-0000-0000-0000B3550000}"/>
    <cellStyle name="40% - Accent3 3 4 2 2 3" xfId="18809" xr:uid="{00000000-0005-0000-0000-0000B4550000}"/>
    <cellStyle name="40% - Accent3 3 4 2 2 4" xfId="23284" xr:uid="{00000000-0005-0000-0000-0000B5550000}"/>
    <cellStyle name="40% - Accent3 3 4 2 2 5" xfId="28001" xr:uid="{00000000-0005-0000-0000-0000B6550000}"/>
    <cellStyle name="40% - Accent3 3 4 2 2 6" xfId="32714" xr:uid="{00000000-0005-0000-0000-0000B7550000}"/>
    <cellStyle name="40% - Accent3 3 4 2 3" xfId="13597" xr:uid="{00000000-0005-0000-0000-0000B8550000}"/>
    <cellStyle name="40% - Accent3 3 4 2 3 2" xfId="19922" xr:uid="{00000000-0005-0000-0000-0000B9550000}"/>
    <cellStyle name="40% - Accent3 3 4 2 3 3" xfId="24354" xr:uid="{00000000-0005-0000-0000-0000BA550000}"/>
    <cellStyle name="40% - Accent3 3 4 2 3 4" xfId="29071" xr:uid="{00000000-0005-0000-0000-0000BB550000}"/>
    <cellStyle name="40% - Accent3 3 4 2 3 5" xfId="33784" xr:uid="{00000000-0005-0000-0000-0000BC550000}"/>
    <cellStyle name="40% - Accent3 3 4 2 4" xfId="14203" xr:uid="{00000000-0005-0000-0000-0000BD550000}"/>
    <cellStyle name="40% - Accent3 3 4 2 5" xfId="14809" xr:uid="{00000000-0005-0000-0000-0000BE550000}"/>
    <cellStyle name="40% - Accent3 3 4 2 6" xfId="15415" xr:uid="{00000000-0005-0000-0000-0000BF550000}"/>
    <cellStyle name="40% - Accent3 3 4 2 7" xfId="17663" xr:uid="{00000000-0005-0000-0000-0000C0550000}"/>
    <cellStyle name="40% - Accent3 3 4 2 8" xfId="22138" xr:uid="{00000000-0005-0000-0000-0000C1550000}"/>
    <cellStyle name="40% - Accent3 3 4 2 9" xfId="26855" xr:uid="{00000000-0005-0000-0000-0000C2550000}"/>
    <cellStyle name="40% - Accent3 3 4 3" xfId="10566" xr:uid="{00000000-0005-0000-0000-0000C3550000}"/>
    <cellStyle name="40% - Accent3 3 4 3 2" xfId="16388" xr:uid="{00000000-0005-0000-0000-0000C4550000}"/>
    <cellStyle name="40% - Accent3 3 4 3 2 2" xfId="20850" xr:uid="{00000000-0005-0000-0000-0000C5550000}"/>
    <cellStyle name="40% - Accent3 3 4 3 2 3" xfId="25282" xr:uid="{00000000-0005-0000-0000-0000C6550000}"/>
    <cellStyle name="40% - Accent3 3 4 3 2 4" xfId="29999" xr:uid="{00000000-0005-0000-0000-0000C7550000}"/>
    <cellStyle name="40% - Accent3 3 4 3 2 5" xfId="34712" xr:uid="{00000000-0005-0000-0000-0000C8550000}"/>
    <cellStyle name="40% - Accent3 3 4 3 3" xfId="18591" xr:uid="{00000000-0005-0000-0000-0000C9550000}"/>
    <cellStyle name="40% - Accent3 3 4 3 4" xfId="23066" xr:uid="{00000000-0005-0000-0000-0000CA550000}"/>
    <cellStyle name="40% - Accent3 3 4 3 5" xfId="27783" xr:uid="{00000000-0005-0000-0000-0000CB550000}"/>
    <cellStyle name="40% - Accent3 3 4 3 6" xfId="32496" xr:uid="{00000000-0005-0000-0000-0000CC550000}"/>
    <cellStyle name="40% - Accent3 3 4 4" xfId="10824" xr:uid="{00000000-0005-0000-0000-0000CD550000}"/>
    <cellStyle name="40% - Accent3 3 4 4 2" xfId="19626" xr:uid="{00000000-0005-0000-0000-0000CE550000}"/>
    <cellStyle name="40% - Accent3 3 4 4 3" xfId="24058" xr:uid="{00000000-0005-0000-0000-0000CF550000}"/>
    <cellStyle name="40% - Accent3 3 4 4 4" xfId="28775" xr:uid="{00000000-0005-0000-0000-0000D0550000}"/>
    <cellStyle name="40% - Accent3 3 4 4 5" xfId="33488" xr:uid="{00000000-0005-0000-0000-0000D1550000}"/>
    <cellStyle name="40% - Accent3 3 4 5" xfId="11078" xr:uid="{00000000-0005-0000-0000-0000D2550000}"/>
    <cellStyle name="40% - Accent3 3 4 6" xfId="11332" xr:uid="{00000000-0005-0000-0000-0000D3550000}"/>
    <cellStyle name="40% - Accent3 3 4 7" xfId="11592" xr:uid="{00000000-0005-0000-0000-0000D4550000}"/>
    <cellStyle name="40% - Accent3 3 4 8" xfId="11853" xr:uid="{00000000-0005-0000-0000-0000D5550000}"/>
    <cellStyle name="40% - Accent3 3 4 9" xfId="12124" xr:uid="{00000000-0005-0000-0000-0000D6550000}"/>
    <cellStyle name="40% - Accent3 3 40" xfId="3252" xr:uid="{00000000-0005-0000-0000-0000D7550000}"/>
    <cellStyle name="40% - Accent3 3 41" xfId="3340" xr:uid="{00000000-0005-0000-0000-0000D8550000}"/>
    <cellStyle name="40% - Accent3 3 42" xfId="3428" xr:uid="{00000000-0005-0000-0000-0000D9550000}"/>
    <cellStyle name="40% - Accent3 3 43" xfId="3516" xr:uid="{00000000-0005-0000-0000-0000DA550000}"/>
    <cellStyle name="40% - Accent3 3 44" xfId="3619" xr:uid="{00000000-0005-0000-0000-0000DB550000}"/>
    <cellStyle name="40% - Accent3 3 45" xfId="3738" xr:uid="{00000000-0005-0000-0000-0000DC550000}"/>
    <cellStyle name="40% - Accent3 3 46" xfId="3854" xr:uid="{00000000-0005-0000-0000-0000DD550000}"/>
    <cellStyle name="40% - Accent3 3 47" xfId="3970" xr:uid="{00000000-0005-0000-0000-0000DE550000}"/>
    <cellStyle name="40% - Accent3 3 48" xfId="4086" xr:uid="{00000000-0005-0000-0000-0000DF550000}"/>
    <cellStyle name="40% - Accent3 3 49" xfId="4202" xr:uid="{00000000-0005-0000-0000-0000E0550000}"/>
    <cellStyle name="40% - Accent3 3 5" xfId="569" xr:uid="{00000000-0005-0000-0000-0000E1550000}"/>
    <cellStyle name="40% - Accent3 3 5 2" xfId="16845" xr:uid="{00000000-0005-0000-0000-0000E2550000}"/>
    <cellStyle name="40% - Accent3 3 5 2 2" xfId="21307" xr:uid="{00000000-0005-0000-0000-0000E3550000}"/>
    <cellStyle name="40% - Accent3 3 5 2 2 2" xfId="25739" xr:uid="{00000000-0005-0000-0000-0000E4550000}"/>
    <cellStyle name="40% - Accent3 3 5 2 2 3" xfId="30456" xr:uid="{00000000-0005-0000-0000-0000E5550000}"/>
    <cellStyle name="40% - Accent3 3 5 2 2 4" xfId="35169" xr:uid="{00000000-0005-0000-0000-0000E6550000}"/>
    <cellStyle name="40% - Accent3 3 5 2 3" xfId="19048" xr:uid="{00000000-0005-0000-0000-0000E7550000}"/>
    <cellStyle name="40% - Accent3 3 5 2 4" xfId="23523" xr:uid="{00000000-0005-0000-0000-0000E8550000}"/>
    <cellStyle name="40% - Accent3 3 5 2 5" xfId="28240" xr:uid="{00000000-0005-0000-0000-0000E9550000}"/>
    <cellStyle name="40% - Accent3 3 5 2 6" xfId="32953" xr:uid="{00000000-0005-0000-0000-0000EA550000}"/>
    <cellStyle name="40% - Accent3 3 5 3" xfId="15654" xr:uid="{00000000-0005-0000-0000-0000EB550000}"/>
    <cellStyle name="40% - Accent3 3 5 3 2" xfId="20161" xr:uid="{00000000-0005-0000-0000-0000EC550000}"/>
    <cellStyle name="40% - Accent3 3 5 3 3" xfId="24593" xr:uid="{00000000-0005-0000-0000-0000ED550000}"/>
    <cellStyle name="40% - Accent3 3 5 3 4" xfId="29310" xr:uid="{00000000-0005-0000-0000-0000EE550000}"/>
    <cellStyle name="40% - Accent3 3 5 3 5" xfId="34023" xr:uid="{00000000-0005-0000-0000-0000EF550000}"/>
    <cellStyle name="40% - Accent3 3 5 4" xfId="17902" xr:uid="{00000000-0005-0000-0000-0000F0550000}"/>
    <cellStyle name="40% - Accent3 3 5 5" xfId="22377" xr:uid="{00000000-0005-0000-0000-0000F1550000}"/>
    <cellStyle name="40% - Accent3 3 5 6" xfId="27094" xr:uid="{00000000-0005-0000-0000-0000F2550000}"/>
    <cellStyle name="40% - Accent3 3 5 7" xfId="31807" xr:uid="{00000000-0005-0000-0000-0000F3550000}"/>
    <cellStyle name="40% - Accent3 3 50" xfId="4318" xr:uid="{00000000-0005-0000-0000-0000F4550000}"/>
    <cellStyle name="40% - Accent3 3 51" xfId="4434" xr:uid="{00000000-0005-0000-0000-0000F5550000}"/>
    <cellStyle name="40% - Accent3 3 52" xfId="4550" xr:uid="{00000000-0005-0000-0000-0000F6550000}"/>
    <cellStyle name="40% - Accent3 3 53" xfId="4680" xr:uid="{00000000-0005-0000-0000-0000F7550000}"/>
    <cellStyle name="40% - Accent3 3 54" xfId="4810" xr:uid="{00000000-0005-0000-0000-0000F8550000}"/>
    <cellStyle name="40% - Accent3 3 55" xfId="4940" xr:uid="{00000000-0005-0000-0000-0000F9550000}"/>
    <cellStyle name="40% - Accent3 3 56" xfId="5070" xr:uid="{00000000-0005-0000-0000-0000FA550000}"/>
    <cellStyle name="40% - Accent3 3 57" xfId="5200" xr:uid="{00000000-0005-0000-0000-0000FB550000}"/>
    <cellStyle name="40% - Accent3 3 58" xfId="5330" xr:uid="{00000000-0005-0000-0000-0000FC550000}"/>
    <cellStyle name="40% - Accent3 3 59" xfId="5460" xr:uid="{00000000-0005-0000-0000-0000FD550000}"/>
    <cellStyle name="40% - Accent3 3 6" xfId="641" xr:uid="{00000000-0005-0000-0000-0000FE550000}"/>
    <cellStyle name="40% - Accent3 3 6 2" xfId="17056" xr:uid="{00000000-0005-0000-0000-0000FF550000}"/>
    <cellStyle name="40% - Accent3 3 6 2 2" xfId="21518" xr:uid="{00000000-0005-0000-0000-000000560000}"/>
    <cellStyle name="40% - Accent3 3 6 2 2 2" xfId="25950" xr:uid="{00000000-0005-0000-0000-000001560000}"/>
    <cellStyle name="40% - Accent3 3 6 2 2 3" xfId="30667" xr:uid="{00000000-0005-0000-0000-000002560000}"/>
    <cellStyle name="40% - Accent3 3 6 2 2 4" xfId="35380" xr:uid="{00000000-0005-0000-0000-000003560000}"/>
    <cellStyle name="40% - Accent3 3 6 2 3" xfId="19259" xr:uid="{00000000-0005-0000-0000-000004560000}"/>
    <cellStyle name="40% - Accent3 3 6 2 4" xfId="23734" xr:uid="{00000000-0005-0000-0000-000005560000}"/>
    <cellStyle name="40% - Accent3 3 6 2 5" xfId="28451" xr:uid="{00000000-0005-0000-0000-000006560000}"/>
    <cellStyle name="40% - Accent3 3 6 2 6" xfId="33164" xr:uid="{00000000-0005-0000-0000-000007560000}"/>
    <cellStyle name="40% - Accent3 3 6 3" xfId="15866" xr:uid="{00000000-0005-0000-0000-000008560000}"/>
    <cellStyle name="40% - Accent3 3 6 3 2" xfId="20372" xr:uid="{00000000-0005-0000-0000-000009560000}"/>
    <cellStyle name="40% - Accent3 3 6 3 3" xfId="24804" xr:uid="{00000000-0005-0000-0000-00000A560000}"/>
    <cellStyle name="40% - Accent3 3 6 3 4" xfId="29521" xr:uid="{00000000-0005-0000-0000-00000B560000}"/>
    <cellStyle name="40% - Accent3 3 6 3 5" xfId="34234" xr:uid="{00000000-0005-0000-0000-00000C560000}"/>
    <cellStyle name="40% - Accent3 3 6 4" xfId="18113" xr:uid="{00000000-0005-0000-0000-00000D560000}"/>
    <cellStyle name="40% - Accent3 3 6 5" xfId="22588" xr:uid="{00000000-0005-0000-0000-00000E560000}"/>
    <cellStyle name="40% - Accent3 3 6 6" xfId="27305" xr:uid="{00000000-0005-0000-0000-00000F560000}"/>
    <cellStyle name="40% - Accent3 3 6 7" xfId="32018" xr:uid="{00000000-0005-0000-0000-000010560000}"/>
    <cellStyle name="40% - Accent3 3 60" xfId="5590" xr:uid="{00000000-0005-0000-0000-000011560000}"/>
    <cellStyle name="40% - Accent3 3 61" xfId="5720" xr:uid="{00000000-0005-0000-0000-000012560000}"/>
    <cellStyle name="40% - Accent3 3 62" xfId="5850" xr:uid="{00000000-0005-0000-0000-000013560000}"/>
    <cellStyle name="40% - Accent3 3 63" xfId="5980" xr:uid="{00000000-0005-0000-0000-000014560000}"/>
    <cellStyle name="40% - Accent3 3 64" xfId="6110" xr:uid="{00000000-0005-0000-0000-000015560000}"/>
    <cellStyle name="40% - Accent3 3 65" xfId="6240" xr:uid="{00000000-0005-0000-0000-000016560000}"/>
    <cellStyle name="40% - Accent3 3 66" xfId="6370" xr:uid="{00000000-0005-0000-0000-000017560000}"/>
    <cellStyle name="40% - Accent3 3 67" xfId="6501" xr:uid="{00000000-0005-0000-0000-000018560000}"/>
    <cellStyle name="40% - Accent3 3 68" xfId="6631" xr:uid="{00000000-0005-0000-0000-000019560000}"/>
    <cellStyle name="40% - Accent3 3 69" xfId="6761" xr:uid="{00000000-0005-0000-0000-00001A560000}"/>
    <cellStyle name="40% - Accent3 3 7" xfId="713" xr:uid="{00000000-0005-0000-0000-00001B560000}"/>
    <cellStyle name="40% - Accent3 3 7 2" xfId="16108" xr:uid="{00000000-0005-0000-0000-00001C560000}"/>
    <cellStyle name="40% - Accent3 3 7 2 2" xfId="20611" xr:uid="{00000000-0005-0000-0000-00001D560000}"/>
    <cellStyle name="40% - Accent3 3 7 2 3" xfId="25043" xr:uid="{00000000-0005-0000-0000-00001E560000}"/>
    <cellStyle name="40% - Accent3 3 7 2 4" xfId="29760" xr:uid="{00000000-0005-0000-0000-00001F560000}"/>
    <cellStyle name="40% - Accent3 3 7 2 5" xfId="34473" xr:uid="{00000000-0005-0000-0000-000020560000}"/>
    <cellStyle name="40% - Accent3 3 7 3" xfId="18352" xr:uid="{00000000-0005-0000-0000-000021560000}"/>
    <cellStyle name="40% - Accent3 3 7 4" xfId="22827" xr:uid="{00000000-0005-0000-0000-000022560000}"/>
    <cellStyle name="40% - Accent3 3 7 5" xfId="27544" xr:uid="{00000000-0005-0000-0000-000023560000}"/>
    <cellStyle name="40% - Accent3 3 7 6" xfId="32257" xr:uid="{00000000-0005-0000-0000-000024560000}"/>
    <cellStyle name="40% - Accent3 3 70" xfId="6891" xr:uid="{00000000-0005-0000-0000-000025560000}"/>
    <cellStyle name="40% - Accent3 3 71" xfId="7021" xr:uid="{00000000-0005-0000-0000-000026560000}"/>
    <cellStyle name="40% - Accent3 3 72" xfId="7165" xr:uid="{00000000-0005-0000-0000-000027560000}"/>
    <cellStyle name="40% - Accent3 3 73" xfId="7310" xr:uid="{00000000-0005-0000-0000-000028560000}"/>
    <cellStyle name="40% - Accent3 3 74" xfId="7454" xr:uid="{00000000-0005-0000-0000-000029560000}"/>
    <cellStyle name="40% - Accent3 3 75" xfId="7626" xr:uid="{00000000-0005-0000-0000-00002A560000}"/>
    <cellStyle name="40% - Accent3 3 76" xfId="7798" xr:uid="{00000000-0005-0000-0000-00002B560000}"/>
    <cellStyle name="40% - Accent3 3 77" xfId="7970" xr:uid="{00000000-0005-0000-0000-00002C560000}"/>
    <cellStyle name="40% - Accent3 3 78" xfId="8142" xr:uid="{00000000-0005-0000-0000-00002D560000}"/>
    <cellStyle name="40% - Accent3 3 79" xfId="8314" xr:uid="{00000000-0005-0000-0000-00002E560000}"/>
    <cellStyle name="40% - Accent3 3 8" xfId="785" xr:uid="{00000000-0005-0000-0000-00002F560000}"/>
    <cellStyle name="40% - Accent3 3 8 2" xfId="26220" xr:uid="{00000000-0005-0000-0000-000030560000}"/>
    <cellStyle name="40% - Accent3 3 8 3" xfId="30934" xr:uid="{00000000-0005-0000-0000-000031560000}"/>
    <cellStyle name="40% - Accent3 3 8 4" xfId="35647" xr:uid="{00000000-0005-0000-0000-000032560000}"/>
    <cellStyle name="40% - Accent3 3 80" xfId="8556" xr:uid="{00000000-0005-0000-0000-000033560000}"/>
    <cellStyle name="40% - Accent3 3 9" xfId="857" xr:uid="{00000000-0005-0000-0000-000034560000}"/>
    <cellStyle name="40% - Accent3 3 9 2" xfId="35914" xr:uid="{00000000-0005-0000-0000-000035560000}"/>
    <cellStyle name="40% - Accent3 30" xfId="12874" xr:uid="{00000000-0005-0000-0000-000036560000}"/>
    <cellStyle name="40% - Accent3 30 2" xfId="13497" xr:uid="{00000000-0005-0000-0000-000037560000}"/>
    <cellStyle name="40% - Accent3 30 2 2" xfId="16360" xr:uid="{00000000-0005-0000-0000-000038560000}"/>
    <cellStyle name="40% - Accent3 30 2 2 2" xfId="20822" xr:uid="{00000000-0005-0000-0000-000039560000}"/>
    <cellStyle name="40% - Accent3 30 2 2 3" xfId="25254" xr:uid="{00000000-0005-0000-0000-00003A560000}"/>
    <cellStyle name="40% - Accent3 30 2 2 4" xfId="29971" xr:uid="{00000000-0005-0000-0000-00003B560000}"/>
    <cellStyle name="40% - Accent3 30 2 2 5" xfId="34684" xr:uid="{00000000-0005-0000-0000-00003C560000}"/>
    <cellStyle name="40% - Accent3 30 2 3" xfId="18563" xr:uid="{00000000-0005-0000-0000-00003D560000}"/>
    <cellStyle name="40% - Accent3 30 2 4" xfId="23038" xr:uid="{00000000-0005-0000-0000-00003E560000}"/>
    <cellStyle name="40% - Accent3 30 2 5" xfId="27755" xr:uid="{00000000-0005-0000-0000-00003F560000}"/>
    <cellStyle name="40% - Accent3 30 2 6" xfId="32468" xr:uid="{00000000-0005-0000-0000-000040560000}"/>
    <cellStyle name="40% - Accent3 30 3" xfId="14104" xr:uid="{00000000-0005-0000-0000-000041560000}"/>
    <cellStyle name="40% - Accent3 30 3 2" xfId="19823" xr:uid="{00000000-0005-0000-0000-000042560000}"/>
    <cellStyle name="40% - Accent3 30 3 3" xfId="24255" xr:uid="{00000000-0005-0000-0000-000043560000}"/>
    <cellStyle name="40% - Accent3 30 3 4" xfId="28972" xr:uid="{00000000-0005-0000-0000-000044560000}"/>
    <cellStyle name="40% - Accent3 30 3 5" xfId="33685" xr:uid="{00000000-0005-0000-0000-000045560000}"/>
    <cellStyle name="40% - Accent3 30 4" xfId="14710" xr:uid="{00000000-0005-0000-0000-000046560000}"/>
    <cellStyle name="40% - Accent3 30 4 2" xfId="26432" xr:uid="{00000000-0005-0000-0000-000047560000}"/>
    <cellStyle name="40% - Accent3 30 4 3" xfId="31145" xr:uid="{00000000-0005-0000-0000-000048560000}"/>
    <cellStyle name="40% - Accent3 30 4 4" xfId="35858" xr:uid="{00000000-0005-0000-0000-000049560000}"/>
    <cellStyle name="40% - Accent3 30 5" xfId="15316" xr:uid="{00000000-0005-0000-0000-00004A560000}"/>
    <cellStyle name="40% - Accent3 30 5 2" xfId="36125" xr:uid="{00000000-0005-0000-0000-00004B560000}"/>
    <cellStyle name="40% - Accent3 30 6" xfId="17564" xr:uid="{00000000-0005-0000-0000-00004C560000}"/>
    <cellStyle name="40% - Accent3 30 6 2" xfId="36420" xr:uid="{00000000-0005-0000-0000-00004D560000}"/>
    <cellStyle name="40% - Accent3 30 7" xfId="22039" xr:uid="{00000000-0005-0000-0000-00004E560000}"/>
    <cellStyle name="40% - Accent3 30 8" xfId="26756" xr:uid="{00000000-0005-0000-0000-00004F560000}"/>
    <cellStyle name="40% - Accent3 30 9" xfId="31469" xr:uid="{00000000-0005-0000-0000-000050560000}"/>
    <cellStyle name="40% - Accent3 31" xfId="13794" xr:uid="{00000000-0005-0000-0000-000051560000}"/>
    <cellStyle name="40% - Accent3 31 2" xfId="14400" xr:uid="{00000000-0005-0000-0000-000052560000}"/>
    <cellStyle name="40% - Accent3 31 2 2" xfId="16803" xr:uid="{00000000-0005-0000-0000-000053560000}"/>
    <cellStyle name="40% - Accent3 31 2 2 2" xfId="21265" xr:uid="{00000000-0005-0000-0000-000054560000}"/>
    <cellStyle name="40% - Accent3 31 2 2 3" xfId="25697" xr:uid="{00000000-0005-0000-0000-000055560000}"/>
    <cellStyle name="40% - Accent3 31 2 2 4" xfId="30414" xr:uid="{00000000-0005-0000-0000-000056560000}"/>
    <cellStyle name="40% - Accent3 31 2 2 5" xfId="35127" xr:uid="{00000000-0005-0000-0000-000057560000}"/>
    <cellStyle name="40% - Accent3 31 2 3" xfId="19006" xr:uid="{00000000-0005-0000-0000-000058560000}"/>
    <cellStyle name="40% - Accent3 31 2 4" xfId="23481" xr:uid="{00000000-0005-0000-0000-000059560000}"/>
    <cellStyle name="40% - Accent3 31 2 5" xfId="28198" xr:uid="{00000000-0005-0000-0000-00005A560000}"/>
    <cellStyle name="40% - Accent3 31 2 6" xfId="32911" xr:uid="{00000000-0005-0000-0000-00005B560000}"/>
    <cellStyle name="40% - Accent3 31 3" xfId="15006" xr:uid="{00000000-0005-0000-0000-00005C560000}"/>
    <cellStyle name="40% - Accent3 31 3 2" xfId="20119" xr:uid="{00000000-0005-0000-0000-00005D560000}"/>
    <cellStyle name="40% - Accent3 31 3 3" xfId="24551" xr:uid="{00000000-0005-0000-0000-00005E560000}"/>
    <cellStyle name="40% - Accent3 31 3 4" xfId="29268" xr:uid="{00000000-0005-0000-0000-00005F560000}"/>
    <cellStyle name="40% - Accent3 31 3 5" xfId="33981" xr:uid="{00000000-0005-0000-0000-000060560000}"/>
    <cellStyle name="40% - Accent3 31 4" xfId="15612" xr:uid="{00000000-0005-0000-0000-000061560000}"/>
    <cellStyle name="40% - Accent3 31 4 2" xfId="26446" xr:uid="{00000000-0005-0000-0000-000062560000}"/>
    <cellStyle name="40% - Accent3 31 4 3" xfId="31159" xr:uid="{00000000-0005-0000-0000-000063560000}"/>
    <cellStyle name="40% - Accent3 31 4 4" xfId="35872" xr:uid="{00000000-0005-0000-0000-000064560000}"/>
    <cellStyle name="40% - Accent3 31 5" xfId="17860" xr:uid="{00000000-0005-0000-0000-000065560000}"/>
    <cellStyle name="40% - Accent3 31 5 2" xfId="36139" xr:uid="{00000000-0005-0000-0000-000066560000}"/>
    <cellStyle name="40% - Accent3 31 6" xfId="22335" xr:uid="{00000000-0005-0000-0000-000067560000}"/>
    <cellStyle name="40% - Accent3 31 6 2" xfId="36434" xr:uid="{00000000-0005-0000-0000-000068560000}"/>
    <cellStyle name="40% - Accent3 31 7" xfId="27052" xr:uid="{00000000-0005-0000-0000-000069560000}"/>
    <cellStyle name="40% - Accent3 31 8" xfId="31765" xr:uid="{00000000-0005-0000-0000-00006A560000}"/>
    <cellStyle name="40% - Accent3 32" xfId="13808" xr:uid="{00000000-0005-0000-0000-00006B560000}"/>
    <cellStyle name="40% - Accent3 32 2" xfId="14414" xr:uid="{00000000-0005-0000-0000-00006C560000}"/>
    <cellStyle name="40% - Accent3 32 2 2" xfId="16817" xr:uid="{00000000-0005-0000-0000-00006D560000}"/>
    <cellStyle name="40% - Accent3 32 2 2 2" xfId="21279" xr:uid="{00000000-0005-0000-0000-00006E560000}"/>
    <cellStyle name="40% - Accent3 32 2 2 3" xfId="25711" xr:uid="{00000000-0005-0000-0000-00006F560000}"/>
    <cellStyle name="40% - Accent3 32 2 2 4" xfId="30428" xr:uid="{00000000-0005-0000-0000-000070560000}"/>
    <cellStyle name="40% - Accent3 32 2 2 5" xfId="35141" xr:uid="{00000000-0005-0000-0000-000071560000}"/>
    <cellStyle name="40% - Accent3 32 2 3" xfId="19020" xr:uid="{00000000-0005-0000-0000-000072560000}"/>
    <cellStyle name="40% - Accent3 32 2 4" xfId="23495" xr:uid="{00000000-0005-0000-0000-000073560000}"/>
    <cellStyle name="40% - Accent3 32 2 5" xfId="28212" xr:uid="{00000000-0005-0000-0000-000074560000}"/>
    <cellStyle name="40% - Accent3 32 2 6" xfId="32925" xr:uid="{00000000-0005-0000-0000-000075560000}"/>
    <cellStyle name="40% - Accent3 32 3" xfId="15020" xr:uid="{00000000-0005-0000-0000-000076560000}"/>
    <cellStyle name="40% - Accent3 32 3 2" xfId="20133" xr:uid="{00000000-0005-0000-0000-000077560000}"/>
    <cellStyle name="40% - Accent3 32 3 3" xfId="24565" xr:uid="{00000000-0005-0000-0000-000078560000}"/>
    <cellStyle name="40% - Accent3 32 3 4" xfId="29282" xr:uid="{00000000-0005-0000-0000-000079560000}"/>
    <cellStyle name="40% - Accent3 32 3 5" xfId="33995" xr:uid="{00000000-0005-0000-0000-00007A560000}"/>
    <cellStyle name="40% - Accent3 32 4" xfId="15626" xr:uid="{00000000-0005-0000-0000-00007B560000}"/>
    <cellStyle name="40% - Accent3 32 4 2" xfId="26460" xr:uid="{00000000-0005-0000-0000-00007C560000}"/>
    <cellStyle name="40% - Accent3 32 4 3" xfId="31173" xr:uid="{00000000-0005-0000-0000-00007D560000}"/>
    <cellStyle name="40% - Accent3 32 4 4" xfId="35886" xr:uid="{00000000-0005-0000-0000-00007E560000}"/>
    <cellStyle name="40% - Accent3 32 5" xfId="17874" xr:uid="{00000000-0005-0000-0000-00007F560000}"/>
    <cellStyle name="40% - Accent3 32 5 2" xfId="36153" xr:uid="{00000000-0005-0000-0000-000080560000}"/>
    <cellStyle name="40% - Accent3 32 6" xfId="22349" xr:uid="{00000000-0005-0000-0000-000081560000}"/>
    <cellStyle name="40% - Accent3 32 6 2" xfId="36448" xr:uid="{00000000-0005-0000-0000-000082560000}"/>
    <cellStyle name="40% - Accent3 32 7" xfId="27066" xr:uid="{00000000-0005-0000-0000-000083560000}"/>
    <cellStyle name="40% - Accent3 32 8" xfId="31779" xr:uid="{00000000-0005-0000-0000-000084560000}"/>
    <cellStyle name="40% - Accent3 33" xfId="16078" xr:uid="{00000000-0005-0000-0000-000085560000}"/>
    <cellStyle name="40% - Accent3 33 2" xfId="17268" xr:uid="{00000000-0005-0000-0000-000086560000}"/>
    <cellStyle name="40% - Accent3 33 2 2" xfId="21729" xr:uid="{00000000-0005-0000-0000-000087560000}"/>
    <cellStyle name="40% - Accent3 33 2 2 2" xfId="26161" xr:uid="{00000000-0005-0000-0000-000088560000}"/>
    <cellStyle name="40% - Accent3 33 2 2 3" xfId="30878" xr:uid="{00000000-0005-0000-0000-000089560000}"/>
    <cellStyle name="40% - Accent3 33 2 2 4" xfId="35591" xr:uid="{00000000-0005-0000-0000-00008A560000}"/>
    <cellStyle name="40% - Accent3 33 2 3" xfId="19470" xr:uid="{00000000-0005-0000-0000-00008B560000}"/>
    <cellStyle name="40% - Accent3 33 2 4" xfId="23945" xr:uid="{00000000-0005-0000-0000-00008C560000}"/>
    <cellStyle name="40% - Accent3 33 2 5" xfId="28662" xr:uid="{00000000-0005-0000-0000-00008D560000}"/>
    <cellStyle name="40% - Accent3 33 2 6" xfId="33375" xr:uid="{00000000-0005-0000-0000-00008E560000}"/>
    <cellStyle name="40% - Accent3 33 3" xfId="20583" xr:uid="{00000000-0005-0000-0000-00008F560000}"/>
    <cellStyle name="40% - Accent3 33 3 2" xfId="25015" xr:uid="{00000000-0005-0000-0000-000090560000}"/>
    <cellStyle name="40% - Accent3 33 3 3" xfId="29732" xr:uid="{00000000-0005-0000-0000-000091560000}"/>
    <cellStyle name="40% - Accent3 33 3 4" xfId="34445" xr:uid="{00000000-0005-0000-0000-000092560000}"/>
    <cellStyle name="40% - Accent3 33 4" xfId="18324" xr:uid="{00000000-0005-0000-0000-000093560000}"/>
    <cellStyle name="40% - Accent3 33 4 2" xfId="36167" xr:uid="{00000000-0005-0000-0000-000094560000}"/>
    <cellStyle name="40% - Accent3 33 5" xfId="22799" xr:uid="{00000000-0005-0000-0000-000095560000}"/>
    <cellStyle name="40% - Accent3 33 5 2" xfId="36462" xr:uid="{00000000-0005-0000-0000-000096560000}"/>
    <cellStyle name="40% - Accent3 33 6" xfId="27516" xr:uid="{00000000-0005-0000-0000-000097560000}"/>
    <cellStyle name="40% - Accent3 33 7" xfId="32229" xr:uid="{00000000-0005-0000-0000-000098560000}"/>
    <cellStyle name="40% - Accent3 34" xfId="16166" xr:uid="{00000000-0005-0000-0000-000099560000}"/>
    <cellStyle name="40% - Accent3 34 2" xfId="36181" xr:uid="{00000000-0005-0000-0000-00009A560000}"/>
    <cellStyle name="40% - Accent3 34 3" xfId="36476" xr:uid="{00000000-0005-0000-0000-00009B560000}"/>
    <cellStyle name="40% - Accent3 35" xfId="19484" xr:uid="{00000000-0005-0000-0000-00009C560000}"/>
    <cellStyle name="40% - Accent3 35 2" xfId="23959" xr:uid="{00000000-0005-0000-0000-00009D560000}"/>
    <cellStyle name="40% - Accent3 35 2 2" xfId="36490" xr:uid="{00000000-0005-0000-0000-00009E560000}"/>
    <cellStyle name="40% - Accent3 35 3" xfId="28676" xr:uid="{00000000-0005-0000-0000-00009F560000}"/>
    <cellStyle name="40% - Accent3 35 4" xfId="33389" xr:uid="{00000000-0005-0000-0000-0000A0560000}"/>
    <cellStyle name="40% - Accent3 36" xfId="19500" xr:uid="{00000000-0005-0000-0000-0000A1560000}"/>
    <cellStyle name="40% - Accent3 37" xfId="21743" xr:uid="{00000000-0005-0000-0000-0000A2560000}"/>
    <cellStyle name="40% - Accent3 37 2" xfId="26175" xr:uid="{00000000-0005-0000-0000-0000A3560000}"/>
    <cellStyle name="40% - Accent3 37 3" xfId="30892" xr:uid="{00000000-0005-0000-0000-0000A4560000}"/>
    <cellStyle name="40% - Accent3 37 4" xfId="35605" xr:uid="{00000000-0005-0000-0000-0000A5560000}"/>
    <cellStyle name="40% - Accent3 38" xfId="26192" xr:uid="{00000000-0005-0000-0000-0000A6560000}"/>
    <cellStyle name="40% - Accent3 38 2" xfId="30906" xr:uid="{00000000-0005-0000-0000-0000A7560000}"/>
    <cellStyle name="40% - Accent3 38 3" xfId="35619" xr:uid="{00000000-0005-0000-0000-0000A8560000}"/>
    <cellStyle name="40% - Accent3 39" xfId="36504" xr:uid="{00000000-0005-0000-0000-0000A9560000}"/>
    <cellStyle name="40% - Accent3 4" xfId="168" xr:uid="{00000000-0005-0000-0000-0000AA560000}"/>
    <cellStyle name="40% - Accent3 4 10" xfId="1087" xr:uid="{00000000-0005-0000-0000-0000AB560000}"/>
    <cellStyle name="40% - Accent3 4 10 2" xfId="36223" xr:uid="{00000000-0005-0000-0000-0000AC560000}"/>
    <cellStyle name="40% - Accent3 4 11" xfId="1159" xr:uid="{00000000-0005-0000-0000-0000AD560000}"/>
    <cellStyle name="40% - Accent3 4 12" xfId="1231" xr:uid="{00000000-0005-0000-0000-0000AE560000}"/>
    <cellStyle name="40% - Accent3 4 13" xfId="1303" xr:uid="{00000000-0005-0000-0000-0000AF560000}"/>
    <cellStyle name="40% - Accent3 4 14" xfId="1375" xr:uid="{00000000-0005-0000-0000-0000B0560000}"/>
    <cellStyle name="40% - Accent3 4 15" xfId="1450" xr:uid="{00000000-0005-0000-0000-0000B1560000}"/>
    <cellStyle name="40% - Accent3 4 16" xfId="1524" xr:uid="{00000000-0005-0000-0000-0000B2560000}"/>
    <cellStyle name="40% - Accent3 4 17" xfId="1599" xr:uid="{00000000-0005-0000-0000-0000B3560000}"/>
    <cellStyle name="40% - Accent3 4 18" xfId="1673" xr:uid="{00000000-0005-0000-0000-0000B4560000}"/>
    <cellStyle name="40% - Accent3 4 19" xfId="1747" xr:uid="{00000000-0005-0000-0000-0000B5560000}"/>
    <cellStyle name="40% - Accent3 4 2" xfId="210" xr:uid="{00000000-0005-0000-0000-0000B6560000}"/>
    <cellStyle name="40% - Accent3 4 2 2" xfId="8889" xr:uid="{00000000-0005-0000-0000-0000B7560000}"/>
    <cellStyle name="40% - Accent3 4 20" xfId="1821" xr:uid="{00000000-0005-0000-0000-0000B8560000}"/>
    <cellStyle name="40% - Accent3 4 21" xfId="1896" xr:uid="{00000000-0005-0000-0000-0000B9560000}"/>
    <cellStyle name="40% - Accent3 4 22" xfId="1970" xr:uid="{00000000-0005-0000-0000-0000BA560000}"/>
    <cellStyle name="40% - Accent3 4 23" xfId="2044" xr:uid="{00000000-0005-0000-0000-0000BB560000}"/>
    <cellStyle name="40% - Accent3 4 24" xfId="2118" xr:uid="{00000000-0005-0000-0000-0000BC560000}"/>
    <cellStyle name="40% - Accent3 4 25" xfId="2192" xr:uid="{00000000-0005-0000-0000-0000BD560000}"/>
    <cellStyle name="40% - Accent3 4 26" xfId="2266" xr:uid="{00000000-0005-0000-0000-0000BE560000}"/>
    <cellStyle name="40% - Accent3 4 27" xfId="2340" xr:uid="{00000000-0005-0000-0000-0000BF560000}"/>
    <cellStyle name="40% - Accent3 4 28" xfId="2414" xr:uid="{00000000-0005-0000-0000-0000C0560000}"/>
    <cellStyle name="40% - Accent3 4 29" xfId="2488" xr:uid="{00000000-0005-0000-0000-0000C1560000}"/>
    <cellStyle name="40% - Accent3 4 3" xfId="583" xr:uid="{00000000-0005-0000-0000-0000C2560000}"/>
    <cellStyle name="40% - Accent3 4 3 2" xfId="10184" xr:uid="{00000000-0005-0000-0000-0000C3560000}"/>
    <cellStyle name="40% - Accent3 4 30" xfId="2562" xr:uid="{00000000-0005-0000-0000-0000C4560000}"/>
    <cellStyle name="40% - Accent3 4 31" xfId="2650" xr:uid="{00000000-0005-0000-0000-0000C5560000}"/>
    <cellStyle name="40% - Accent3 4 32" xfId="2738" xr:uid="{00000000-0005-0000-0000-0000C6560000}"/>
    <cellStyle name="40% - Accent3 4 33" xfId="2826" xr:uid="{00000000-0005-0000-0000-0000C7560000}"/>
    <cellStyle name="40% - Accent3 4 34" xfId="2914" xr:uid="{00000000-0005-0000-0000-0000C8560000}"/>
    <cellStyle name="40% - Accent3 4 35" xfId="3002" xr:uid="{00000000-0005-0000-0000-0000C9560000}"/>
    <cellStyle name="40% - Accent3 4 36" xfId="3090" xr:uid="{00000000-0005-0000-0000-0000CA560000}"/>
    <cellStyle name="40% - Accent3 4 37" xfId="3178" xr:uid="{00000000-0005-0000-0000-0000CB560000}"/>
    <cellStyle name="40% - Accent3 4 38" xfId="3266" xr:uid="{00000000-0005-0000-0000-0000CC560000}"/>
    <cellStyle name="40% - Accent3 4 39" xfId="3354" xr:uid="{00000000-0005-0000-0000-0000CD560000}"/>
    <cellStyle name="40% - Accent3 4 4" xfId="655" xr:uid="{00000000-0005-0000-0000-0000CE560000}"/>
    <cellStyle name="40% - Accent3 4 4 10" xfId="12409" xr:uid="{00000000-0005-0000-0000-0000CF560000}"/>
    <cellStyle name="40% - Accent3 4 4 11" xfId="12691" xr:uid="{00000000-0005-0000-0000-0000D0560000}"/>
    <cellStyle name="40% - Accent3 4 4 12" xfId="13314" xr:uid="{00000000-0005-0000-0000-0000D1560000}"/>
    <cellStyle name="40% - Accent3 4 4 13" xfId="13921" xr:uid="{00000000-0005-0000-0000-0000D2560000}"/>
    <cellStyle name="40% - Accent3 4 4 14" xfId="14527" xr:uid="{00000000-0005-0000-0000-0000D3560000}"/>
    <cellStyle name="40% - Accent3 4 4 15" xfId="15133" xr:uid="{00000000-0005-0000-0000-0000D4560000}"/>
    <cellStyle name="40% - Accent3 4 4 16" xfId="17381" xr:uid="{00000000-0005-0000-0000-0000D5560000}"/>
    <cellStyle name="40% - Accent3 4 4 17" xfId="21856" xr:uid="{00000000-0005-0000-0000-0000D6560000}"/>
    <cellStyle name="40% - Accent3 4 4 18" xfId="26573" xr:uid="{00000000-0005-0000-0000-0000D7560000}"/>
    <cellStyle name="40% - Accent3 4 4 19" xfId="31286" xr:uid="{00000000-0005-0000-0000-0000D8560000}"/>
    <cellStyle name="40% - Accent3 4 4 2" xfId="10076" xr:uid="{00000000-0005-0000-0000-0000D9560000}"/>
    <cellStyle name="40% - Accent3 4 4 2 10" xfId="31582" xr:uid="{00000000-0005-0000-0000-0000DA560000}"/>
    <cellStyle name="40% - Accent3 4 4 2 2" xfId="13029" xr:uid="{00000000-0005-0000-0000-0000DB560000}"/>
    <cellStyle name="40% - Accent3 4 4 2 2 2" xfId="16620" xr:uid="{00000000-0005-0000-0000-0000DC560000}"/>
    <cellStyle name="40% - Accent3 4 4 2 2 2 2" xfId="21082" xr:uid="{00000000-0005-0000-0000-0000DD560000}"/>
    <cellStyle name="40% - Accent3 4 4 2 2 2 3" xfId="25514" xr:uid="{00000000-0005-0000-0000-0000DE560000}"/>
    <cellStyle name="40% - Accent3 4 4 2 2 2 4" xfId="30231" xr:uid="{00000000-0005-0000-0000-0000DF560000}"/>
    <cellStyle name="40% - Accent3 4 4 2 2 2 5" xfId="34944" xr:uid="{00000000-0005-0000-0000-0000E0560000}"/>
    <cellStyle name="40% - Accent3 4 4 2 2 3" xfId="18823" xr:uid="{00000000-0005-0000-0000-0000E1560000}"/>
    <cellStyle name="40% - Accent3 4 4 2 2 4" xfId="23298" xr:uid="{00000000-0005-0000-0000-0000E2560000}"/>
    <cellStyle name="40% - Accent3 4 4 2 2 5" xfId="28015" xr:uid="{00000000-0005-0000-0000-0000E3560000}"/>
    <cellStyle name="40% - Accent3 4 4 2 2 6" xfId="32728" xr:uid="{00000000-0005-0000-0000-0000E4560000}"/>
    <cellStyle name="40% - Accent3 4 4 2 3" xfId="13611" xr:uid="{00000000-0005-0000-0000-0000E5560000}"/>
    <cellStyle name="40% - Accent3 4 4 2 3 2" xfId="19936" xr:uid="{00000000-0005-0000-0000-0000E6560000}"/>
    <cellStyle name="40% - Accent3 4 4 2 3 3" xfId="24368" xr:uid="{00000000-0005-0000-0000-0000E7560000}"/>
    <cellStyle name="40% - Accent3 4 4 2 3 4" xfId="29085" xr:uid="{00000000-0005-0000-0000-0000E8560000}"/>
    <cellStyle name="40% - Accent3 4 4 2 3 5" xfId="33798" xr:uid="{00000000-0005-0000-0000-0000E9560000}"/>
    <cellStyle name="40% - Accent3 4 4 2 4" xfId="14217" xr:uid="{00000000-0005-0000-0000-0000EA560000}"/>
    <cellStyle name="40% - Accent3 4 4 2 5" xfId="14823" xr:uid="{00000000-0005-0000-0000-0000EB560000}"/>
    <cellStyle name="40% - Accent3 4 4 2 6" xfId="15429" xr:uid="{00000000-0005-0000-0000-0000EC560000}"/>
    <cellStyle name="40% - Accent3 4 4 2 7" xfId="17677" xr:uid="{00000000-0005-0000-0000-0000ED560000}"/>
    <cellStyle name="40% - Accent3 4 4 2 8" xfId="22152" xr:uid="{00000000-0005-0000-0000-0000EE560000}"/>
    <cellStyle name="40% - Accent3 4 4 2 9" xfId="26869" xr:uid="{00000000-0005-0000-0000-0000EF560000}"/>
    <cellStyle name="40% - Accent3 4 4 3" xfId="10580" xr:uid="{00000000-0005-0000-0000-0000F0560000}"/>
    <cellStyle name="40% - Accent3 4 4 3 2" xfId="16402" xr:uid="{00000000-0005-0000-0000-0000F1560000}"/>
    <cellStyle name="40% - Accent3 4 4 3 2 2" xfId="20864" xr:uid="{00000000-0005-0000-0000-0000F2560000}"/>
    <cellStyle name="40% - Accent3 4 4 3 2 3" xfId="25296" xr:uid="{00000000-0005-0000-0000-0000F3560000}"/>
    <cellStyle name="40% - Accent3 4 4 3 2 4" xfId="30013" xr:uid="{00000000-0005-0000-0000-0000F4560000}"/>
    <cellStyle name="40% - Accent3 4 4 3 2 5" xfId="34726" xr:uid="{00000000-0005-0000-0000-0000F5560000}"/>
    <cellStyle name="40% - Accent3 4 4 3 3" xfId="18605" xr:uid="{00000000-0005-0000-0000-0000F6560000}"/>
    <cellStyle name="40% - Accent3 4 4 3 4" xfId="23080" xr:uid="{00000000-0005-0000-0000-0000F7560000}"/>
    <cellStyle name="40% - Accent3 4 4 3 5" xfId="27797" xr:uid="{00000000-0005-0000-0000-0000F8560000}"/>
    <cellStyle name="40% - Accent3 4 4 3 6" xfId="32510" xr:uid="{00000000-0005-0000-0000-0000F9560000}"/>
    <cellStyle name="40% - Accent3 4 4 4" xfId="10838" xr:uid="{00000000-0005-0000-0000-0000FA560000}"/>
    <cellStyle name="40% - Accent3 4 4 4 2" xfId="19640" xr:uid="{00000000-0005-0000-0000-0000FB560000}"/>
    <cellStyle name="40% - Accent3 4 4 4 3" xfId="24072" xr:uid="{00000000-0005-0000-0000-0000FC560000}"/>
    <cellStyle name="40% - Accent3 4 4 4 4" xfId="28789" xr:uid="{00000000-0005-0000-0000-0000FD560000}"/>
    <cellStyle name="40% - Accent3 4 4 4 5" xfId="33502" xr:uid="{00000000-0005-0000-0000-0000FE560000}"/>
    <cellStyle name="40% - Accent3 4 4 5" xfId="11092" xr:uid="{00000000-0005-0000-0000-0000FF560000}"/>
    <cellStyle name="40% - Accent3 4 4 6" xfId="11346" xr:uid="{00000000-0005-0000-0000-000000570000}"/>
    <cellStyle name="40% - Accent3 4 4 7" xfId="11606" xr:uid="{00000000-0005-0000-0000-000001570000}"/>
    <cellStyle name="40% - Accent3 4 4 8" xfId="11867" xr:uid="{00000000-0005-0000-0000-000002570000}"/>
    <cellStyle name="40% - Accent3 4 4 9" xfId="12138" xr:uid="{00000000-0005-0000-0000-000003570000}"/>
    <cellStyle name="40% - Accent3 4 40" xfId="3442" xr:uid="{00000000-0005-0000-0000-000004570000}"/>
    <cellStyle name="40% - Accent3 4 41" xfId="3530" xr:uid="{00000000-0005-0000-0000-000005570000}"/>
    <cellStyle name="40% - Accent3 4 42" xfId="3633" xr:uid="{00000000-0005-0000-0000-000006570000}"/>
    <cellStyle name="40% - Accent3 4 43" xfId="3752" xr:uid="{00000000-0005-0000-0000-000007570000}"/>
    <cellStyle name="40% - Accent3 4 44" xfId="3868" xr:uid="{00000000-0005-0000-0000-000008570000}"/>
    <cellStyle name="40% - Accent3 4 45" xfId="3984" xr:uid="{00000000-0005-0000-0000-000009570000}"/>
    <cellStyle name="40% - Accent3 4 46" xfId="4100" xr:uid="{00000000-0005-0000-0000-00000A570000}"/>
    <cellStyle name="40% - Accent3 4 47" xfId="4216" xr:uid="{00000000-0005-0000-0000-00000B570000}"/>
    <cellStyle name="40% - Accent3 4 48" xfId="4332" xr:uid="{00000000-0005-0000-0000-00000C570000}"/>
    <cellStyle name="40% - Accent3 4 49" xfId="4448" xr:uid="{00000000-0005-0000-0000-00000D570000}"/>
    <cellStyle name="40% - Accent3 4 5" xfId="727" xr:uid="{00000000-0005-0000-0000-00000E570000}"/>
    <cellStyle name="40% - Accent3 4 5 2" xfId="16859" xr:uid="{00000000-0005-0000-0000-00000F570000}"/>
    <cellStyle name="40% - Accent3 4 5 2 2" xfId="21321" xr:uid="{00000000-0005-0000-0000-000010570000}"/>
    <cellStyle name="40% - Accent3 4 5 2 2 2" xfId="25753" xr:uid="{00000000-0005-0000-0000-000011570000}"/>
    <cellStyle name="40% - Accent3 4 5 2 2 3" xfId="30470" xr:uid="{00000000-0005-0000-0000-000012570000}"/>
    <cellStyle name="40% - Accent3 4 5 2 2 4" xfId="35183" xr:uid="{00000000-0005-0000-0000-000013570000}"/>
    <cellStyle name="40% - Accent3 4 5 2 3" xfId="19062" xr:uid="{00000000-0005-0000-0000-000014570000}"/>
    <cellStyle name="40% - Accent3 4 5 2 4" xfId="23537" xr:uid="{00000000-0005-0000-0000-000015570000}"/>
    <cellStyle name="40% - Accent3 4 5 2 5" xfId="28254" xr:uid="{00000000-0005-0000-0000-000016570000}"/>
    <cellStyle name="40% - Accent3 4 5 2 6" xfId="32967" xr:uid="{00000000-0005-0000-0000-000017570000}"/>
    <cellStyle name="40% - Accent3 4 5 3" xfId="15668" xr:uid="{00000000-0005-0000-0000-000018570000}"/>
    <cellStyle name="40% - Accent3 4 5 3 2" xfId="20175" xr:uid="{00000000-0005-0000-0000-000019570000}"/>
    <cellStyle name="40% - Accent3 4 5 3 3" xfId="24607" xr:uid="{00000000-0005-0000-0000-00001A570000}"/>
    <cellStyle name="40% - Accent3 4 5 3 4" xfId="29324" xr:uid="{00000000-0005-0000-0000-00001B570000}"/>
    <cellStyle name="40% - Accent3 4 5 3 5" xfId="34037" xr:uid="{00000000-0005-0000-0000-00001C570000}"/>
    <cellStyle name="40% - Accent3 4 5 4" xfId="17916" xr:uid="{00000000-0005-0000-0000-00001D570000}"/>
    <cellStyle name="40% - Accent3 4 5 5" xfId="22391" xr:uid="{00000000-0005-0000-0000-00001E570000}"/>
    <cellStyle name="40% - Accent3 4 5 6" xfId="27108" xr:uid="{00000000-0005-0000-0000-00001F570000}"/>
    <cellStyle name="40% - Accent3 4 5 7" xfId="31821" xr:uid="{00000000-0005-0000-0000-000020570000}"/>
    <cellStyle name="40% - Accent3 4 50" xfId="4564" xr:uid="{00000000-0005-0000-0000-000021570000}"/>
    <cellStyle name="40% - Accent3 4 51" xfId="4694" xr:uid="{00000000-0005-0000-0000-000022570000}"/>
    <cellStyle name="40% - Accent3 4 52" xfId="4824" xr:uid="{00000000-0005-0000-0000-000023570000}"/>
    <cellStyle name="40% - Accent3 4 53" xfId="4954" xr:uid="{00000000-0005-0000-0000-000024570000}"/>
    <cellStyle name="40% - Accent3 4 54" xfId="5084" xr:uid="{00000000-0005-0000-0000-000025570000}"/>
    <cellStyle name="40% - Accent3 4 55" xfId="5214" xr:uid="{00000000-0005-0000-0000-000026570000}"/>
    <cellStyle name="40% - Accent3 4 56" xfId="5344" xr:uid="{00000000-0005-0000-0000-000027570000}"/>
    <cellStyle name="40% - Accent3 4 57" xfId="5474" xr:uid="{00000000-0005-0000-0000-000028570000}"/>
    <cellStyle name="40% - Accent3 4 58" xfId="5604" xr:uid="{00000000-0005-0000-0000-000029570000}"/>
    <cellStyle name="40% - Accent3 4 59" xfId="5734" xr:uid="{00000000-0005-0000-0000-00002A570000}"/>
    <cellStyle name="40% - Accent3 4 6" xfId="799" xr:uid="{00000000-0005-0000-0000-00002B570000}"/>
    <cellStyle name="40% - Accent3 4 6 2" xfId="17070" xr:uid="{00000000-0005-0000-0000-00002C570000}"/>
    <cellStyle name="40% - Accent3 4 6 2 2" xfId="21532" xr:uid="{00000000-0005-0000-0000-00002D570000}"/>
    <cellStyle name="40% - Accent3 4 6 2 2 2" xfId="25964" xr:uid="{00000000-0005-0000-0000-00002E570000}"/>
    <cellStyle name="40% - Accent3 4 6 2 2 3" xfId="30681" xr:uid="{00000000-0005-0000-0000-00002F570000}"/>
    <cellStyle name="40% - Accent3 4 6 2 2 4" xfId="35394" xr:uid="{00000000-0005-0000-0000-000030570000}"/>
    <cellStyle name="40% - Accent3 4 6 2 3" xfId="19273" xr:uid="{00000000-0005-0000-0000-000031570000}"/>
    <cellStyle name="40% - Accent3 4 6 2 4" xfId="23748" xr:uid="{00000000-0005-0000-0000-000032570000}"/>
    <cellStyle name="40% - Accent3 4 6 2 5" xfId="28465" xr:uid="{00000000-0005-0000-0000-000033570000}"/>
    <cellStyle name="40% - Accent3 4 6 2 6" xfId="33178" xr:uid="{00000000-0005-0000-0000-000034570000}"/>
    <cellStyle name="40% - Accent3 4 6 3" xfId="15880" xr:uid="{00000000-0005-0000-0000-000035570000}"/>
    <cellStyle name="40% - Accent3 4 6 3 2" xfId="20386" xr:uid="{00000000-0005-0000-0000-000036570000}"/>
    <cellStyle name="40% - Accent3 4 6 3 3" xfId="24818" xr:uid="{00000000-0005-0000-0000-000037570000}"/>
    <cellStyle name="40% - Accent3 4 6 3 4" xfId="29535" xr:uid="{00000000-0005-0000-0000-000038570000}"/>
    <cellStyle name="40% - Accent3 4 6 3 5" xfId="34248" xr:uid="{00000000-0005-0000-0000-000039570000}"/>
    <cellStyle name="40% - Accent3 4 6 4" xfId="18127" xr:uid="{00000000-0005-0000-0000-00003A570000}"/>
    <cellStyle name="40% - Accent3 4 6 5" xfId="22602" xr:uid="{00000000-0005-0000-0000-00003B570000}"/>
    <cellStyle name="40% - Accent3 4 6 6" xfId="27319" xr:uid="{00000000-0005-0000-0000-00003C570000}"/>
    <cellStyle name="40% - Accent3 4 6 7" xfId="32032" xr:uid="{00000000-0005-0000-0000-00003D570000}"/>
    <cellStyle name="40% - Accent3 4 60" xfId="5864" xr:uid="{00000000-0005-0000-0000-00003E570000}"/>
    <cellStyle name="40% - Accent3 4 61" xfId="5994" xr:uid="{00000000-0005-0000-0000-00003F570000}"/>
    <cellStyle name="40% - Accent3 4 62" xfId="6124" xr:uid="{00000000-0005-0000-0000-000040570000}"/>
    <cellStyle name="40% - Accent3 4 63" xfId="6254" xr:uid="{00000000-0005-0000-0000-000041570000}"/>
    <cellStyle name="40% - Accent3 4 64" xfId="6384" xr:uid="{00000000-0005-0000-0000-000042570000}"/>
    <cellStyle name="40% - Accent3 4 65" xfId="6515" xr:uid="{00000000-0005-0000-0000-000043570000}"/>
    <cellStyle name="40% - Accent3 4 66" xfId="6645" xr:uid="{00000000-0005-0000-0000-000044570000}"/>
    <cellStyle name="40% - Accent3 4 67" xfId="6775" xr:uid="{00000000-0005-0000-0000-000045570000}"/>
    <cellStyle name="40% - Accent3 4 68" xfId="6905" xr:uid="{00000000-0005-0000-0000-000046570000}"/>
    <cellStyle name="40% - Accent3 4 69" xfId="7035" xr:uid="{00000000-0005-0000-0000-000047570000}"/>
    <cellStyle name="40% - Accent3 4 7" xfId="871" xr:uid="{00000000-0005-0000-0000-000048570000}"/>
    <cellStyle name="40% - Accent3 4 7 2" xfId="16122" xr:uid="{00000000-0005-0000-0000-000049570000}"/>
    <cellStyle name="40% - Accent3 4 7 2 2" xfId="20625" xr:uid="{00000000-0005-0000-0000-00004A570000}"/>
    <cellStyle name="40% - Accent3 4 7 2 3" xfId="25057" xr:uid="{00000000-0005-0000-0000-00004B570000}"/>
    <cellStyle name="40% - Accent3 4 7 2 4" xfId="29774" xr:uid="{00000000-0005-0000-0000-00004C570000}"/>
    <cellStyle name="40% - Accent3 4 7 2 5" xfId="34487" xr:uid="{00000000-0005-0000-0000-00004D570000}"/>
    <cellStyle name="40% - Accent3 4 7 3" xfId="18366" xr:uid="{00000000-0005-0000-0000-00004E570000}"/>
    <cellStyle name="40% - Accent3 4 7 4" xfId="22841" xr:uid="{00000000-0005-0000-0000-00004F570000}"/>
    <cellStyle name="40% - Accent3 4 7 5" xfId="27558" xr:uid="{00000000-0005-0000-0000-000050570000}"/>
    <cellStyle name="40% - Accent3 4 7 6" xfId="32271" xr:uid="{00000000-0005-0000-0000-000051570000}"/>
    <cellStyle name="40% - Accent3 4 70" xfId="7179" xr:uid="{00000000-0005-0000-0000-000052570000}"/>
    <cellStyle name="40% - Accent3 4 71" xfId="7324" xr:uid="{00000000-0005-0000-0000-000053570000}"/>
    <cellStyle name="40% - Accent3 4 72" xfId="7468" xr:uid="{00000000-0005-0000-0000-000054570000}"/>
    <cellStyle name="40% - Accent3 4 73" xfId="7640" xr:uid="{00000000-0005-0000-0000-000055570000}"/>
    <cellStyle name="40% - Accent3 4 74" xfId="7812" xr:uid="{00000000-0005-0000-0000-000056570000}"/>
    <cellStyle name="40% - Accent3 4 75" xfId="7984" xr:uid="{00000000-0005-0000-0000-000057570000}"/>
    <cellStyle name="40% - Accent3 4 76" xfId="8156" xr:uid="{00000000-0005-0000-0000-000058570000}"/>
    <cellStyle name="40% - Accent3 4 77" xfId="8328" xr:uid="{00000000-0005-0000-0000-000059570000}"/>
    <cellStyle name="40% - Accent3 4 78" xfId="8570" xr:uid="{00000000-0005-0000-0000-00005A570000}"/>
    <cellStyle name="40% - Accent3 4 8" xfId="943" xr:uid="{00000000-0005-0000-0000-00005B570000}"/>
    <cellStyle name="40% - Accent3 4 8 2" xfId="26234" xr:uid="{00000000-0005-0000-0000-00005C570000}"/>
    <cellStyle name="40% - Accent3 4 8 3" xfId="30948" xr:uid="{00000000-0005-0000-0000-00005D570000}"/>
    <cellStyle name="40% - Accent3 4 8 4" xfId="35661" xr:uid="{00000000-0005-0000-0000-00005E570000}"/>
    <cellStyle name="40% - Accent3 4 9" xfId="1015" xr:uid="{00000000-0005-0000-0000-00005F570000}"/>
    <cellStyle name="40% - Accent3 4 9 2" xfId="35928" xr:uid="{00000000-0005-0000-0000-000060570000}"/>
    <cellStyle name="40% - Accent3 5" xfId="224" xr:uid="{00000000-0005-0000-0000-000061570000}"/>
    <cellStyle name="40% - Accent3 5 10" xfId="1173" xr:uid="{00000000-0005-0000-0000-000062570000}"/>
    <cellStyle name="40% - Accent3 5 10 2" xfId="36237" xr:uid="{00000000-0005-0000-0000-000063570000}"/>
    <cellStyle name="40% - Accent3 5 11" xfId="1245" xr:uid="{00000000-0005-0000-0000-000064570000}"/>
    <cellStyle name="40% - Accent3 5 12" xfId="1317" xr:uid="{00000000-0005-0000-0000-000065570000}"/>
    <cellStyle name="40% - Accent3 5 13" xfId="1389" xr:uid="{00000000-0005-0000-0000-000066570000}"/>
    <cellStyle name="40% - Accent3 5 14" xfId="1464" xr:uid="{00000000-0005-0000-0000-000067570000}"/>
    <cellStyle name="40% - Accent3 5 15" xfId="1538" xr:uid="{00000000-0005-0000-0000-000068570000}"/>
    <cellStyle name="40% - Accent3 5 16" xfId="1613" xr:uid="{00000000-0005-0000-0000-000069570000}"/>
    <cellStyle name="40% - Accent3 5 17" xfId="1687" xr:uid="{00000000-0005-0000-0000-00006A570000}"/>
    <cellStyle name="40% - Accent3 5 18" xfId="1761" xr:uid="{00000000-0005-0000-0000-00006B570000}"/>
    <cellStyle name="40% - Accent3 5 19" xfId="1835" xr:uid="{00000000-0005-0000-0000-00006C570000}"/>
    <cellStyle name="40% - Accent3 5 2" xfId="597" xr:uid="{00000000-0005-0000-0000-00006D570000}"/>
    <cellStyle name="40% - Accent3 5 2 2" xfId="8903" xr:uid="{00000000-0005-0000-0000-00006E570000}"/>
    <cellStyle name="40% - Accent3 5 20" xfId="1910" xr:uid="{00000000-0005-0000-0000-00006F570000}"/>
    <cellStyle name="40% - Accent3 5 21" xfId="1984" xr:uid="{00000000-0005-0000-0000-000070570000}"/>
    <cellStyle name="40% - Accent3 5 22" xfId="2058" xr:uid="{00000000-0005-0000-0000-000071570000}"/>
    <cellStyle name="40% - Accent3 5 23" xfId="2132" xr:uid="{00000000-0005-0000-0000-000072570000}"/>
    <cellStyle name="40% - Accent3 5 24" xfId="2206" xr:uid="{00000000-0005-0000-0000-000073570000}"/>
    <cellStyle name="40% - Accent3 5 25" xfId="2280" xr:uid="{00000000-0005-0000-0000-000074570000}"/>
    <cellStyle name="40% - Accent3 5 26" xfId="2354" xr:uid="{00000000-0005-0000-0000-000075570000}"/>
    <cellStyle name="40% - Accent3 5 27" xfId="2428" xr:uid="{00000000-0005-0000-0000-000076570000}"/>
    <cellStyle name="40% - Accent3 5 28" xfId="2502" xr:uid="{00000000-0005-0000-0000-000077570000}"/>
    <cellStyle name="40% - Accent3 5 29" xfId="2576" xr:uid="{00000000-0005-0000-0000-000078570000}"/>
    <cellStyle name="40% - Accent3 5 3" xfId="669" xr:uid="{00000000-0005-0000-0000-000079570000}"/>
    <cellStyle name="40% - Accent3 5 3 2" xfId="10198" xr:uid="{00000000-0005-0000-0000-00007A570000}"/>
    <cellStyle name="40% - Accent3 5 30" xfId="2664" xr:uid="{00000000-0005-0000-0000-00007B570000}"/>
    <cellStyle name="40% - Accent3 5 31" xfId="2752" xr:uid="{00000000-0005-0000-0000-00007C570000}"/>
    <cellStyle name="40% - Accent3 5 32" xfId="2840" xr:uid="{00000000-0005-0000-0000-00007D570000}"/>
    <cellStyle name="40% - Accent3 5 33" xfId="2928" xr:uid="{00000000-0005-0000-0000-00007E570000}"/>
    <cellStyle name="40% - Accent3 5 34" xfId="3016" xr:uid="{00000000-0005-0000-0000-00007F570000}"/>
    <cellStyle name="40% - Accent3 5 35" xfId="3104" xr:uid="{00000000-0005-0000-0000-000080570000}"/>
    <cellStyle name="40% - Accent3 5 36" xfId="3192" xr:uid="{00000000-0005-0000-0000-000081570000}"/>
    <cellStyle name="40% - Accent3 5 37" xfId="3280" xr:uid="{00000000-0005-0000-0000-000082570000}"/>
    <cellStyle name="40% - Accent3 5 38" xfId="3368" xr:uid="{00000000-0005-0000-0000-000083570000}"/>
    <cellStyle name="40% - Accent3 5 39" xfId="3456" xr:uid="{00000000-0005-0000-0000-000084570000}"/>
    <cellStyle name="40% - Accent3 5 4" xfId="741" xr:uid="{00000000-0005-0000-0000-000085570000}"/>
    <cellStyle name="40% - Accent3 5 4 10" xfId="12423" xr:uid="{00000000-0005-0000-0000-000086570000}"/>
    <cellStyle name="40% - Accent3 5 4 11" xfId="12705" xr:uid="{00000000-0005-0000-0000-000087570000}"/>
    <cellStyle name="40% - Accent3 5 4 12" xfId="13328" xr:uid="{00000000-0005-0000-0000-000088570000}"/>
    <cellStyle name="40% - Accent3 5 4 13" xfId="13935" xr:uid="{00000000-0005-0000-0000-000089570000}"/>
    <cellStyle name="40% - Accent3 5 4 14" xfId="14541" xr:uid="{00000000-0005-0000-0000-00008A570000}"/>
    <cellStyle name="40% - Accent3 5 4 15" xfId="15147" xr:uid="{00000000-0005-0000-0000-00008B570000}"/>
    <cellStyle name="40% - Accent3 5 4 16" xfId="17395" xr:uid="{00000000-0005-0000-0000-00008C570000}"/>
    <cellStyle name="40% - Accent3 5 4 17" xfId="21870" xr:uid="{00000000-0005-0000-0000-00008D570000}"/>
    <cellStyle name="40% - Accent3 5 4 18" xfId="26587" xr:uid="{00000000-0005-0000-0000-00008E570000}"/>
    <cellStyle name="40% - Accent3 5 4 19" xfId="31300" xr:uid="{00000000-0005-0000-0000-00008F570000}"/>
    <cellStyle name="40% - Accent3 5 4 2" xfId="10090" xr:uid="{00000000-0005-0000-0000-000090570000}"/>
    <cellStyle name="40% - Accent3 5 4 2 10" xfId="31596" xr:uid="{00000000-0005-0000-0000-000091570000}"/>
    <cellStyle name="40% - Accent3 5 4 2 2" xfId="13043" xr:uid="{00000000-0005-0000-0000-000092570000}"/>
    <cellStyle name="40% - Accent3 5 4 2 2 2" xfId="16634" xr:uid="{00000000-0005-0000-0000-000093570000}"/>
    <cellStyle name="40% - Accent3 5 4 2 2 2 2" xfId="21096" xr:uid="{00000000-0005-0000-0000-000094570000}"/>
    <cellStyle name="40% - Accent3 5 4 2 2 2 3" xfId="25528" xr:uid="{00000000-0005-0000-0000-000095570000}"/>
    <cellStyle name="40% - Accent3 5 4 2 2 2 4" xfId="30245" xr:uid="{00000000-0005-0000-0000-000096570000}"/>
    <cellStyle name="40% - Accent3 5 4 2 2 2 5" xfId="34958" xr:uid="{00000000-0005-0000-0000-000097570000}"/>
    <cellStyle name="40% - Accent3 5 4 2 2 3" xfId="18837" xr:uid="{00000000-0005-0000-0000-000098570000}"/>
    <cellStyle name="40% - Accent3 5 4 2 2 4" xfId="23312" xr:uid="{00000000-0005-0000-0000-000099570000}"/>
    <cellStyle name="40% - Accent3 5 4 2 2 5" xfId="28029" xr:uid="{00000000-0005-0000-0000-00009A570000}"/>
    <cellStyle name="40% - Accent3 5 4 2 2 6" xfId="32742" xr:uid="{00000000-0005-0000-0000-00009B570000}"/>
    <cellStyle name="40% - Accent3 5 4 2 3" xfId="13625" xr:uid="{00000000-0005-0000-0000-00009C570000}"/>
    <cellStyle name="40% - Accent3 5 4 2 3 2" xfId="19950" xr:uid="{00000000-0005-0000-0000-00009D570000}"/>
    <cellStyle name="40% - Accent3 5 4 2 3 3" xfId="24382" xr:uid="{00000000-0005-0000-0000-00009E570000}"/>
    <cellStyle name="40% - Accent3 5 4 2 3 4" xfId="29099" xr:uid="{00000000-0005-0000-0000-00009F570000}"/>
    <cellStyle name="40% - Accent3 5 4 2 3 5" xfId="33812" xr:uid="{00000000-0005-0000-0000-0000A0570000}"/>
    <cellStyle name="40% - Accent3 5 4 2 4" xfId="14231" xr:uid="{00000000-0005-0000-0000-0000A1570000}"/>
    <cellStyle name="40% - Accent3 5 4 2 5" xfId="14837" xr:uid="{00000000-0005-0000-0000-0000A2570000}"/>
    <cellStyle name="40% - Accent3 5 4 2 6" xfId="15443" xr:uid="{00000000-0005-0000-0000-0000A3570000}"/>
    <cellStyle name="40% - Accent3 5 4 2 7" xfId="17691" xr:uid="{00000000-0005-0000-0000-0000A4570000}"/>
    <cellStyle name="40% - Accent3 5 4 2 8" xfId="22166" xr:uid="{00000000-0005-0000-0000-0000A5570000}"/>
    <cellStyle name="40% - Accent3 5 4 2 9" xfId="26883" xr:uid="{00000000-0005-0000-0000-0000A6570000}"/>
    <cellStyle name="40% - Accent3 5 4 3" xfId="10594" xr:uid="{00000000-0005-0000-0000-0000A7570000}"/>
    <cellStyle name="40% - Accent3 5 4 3 2" xfId="16416" xr:uid="{00000000-0005-0000-0000-0000A8570000}"/>
    <cellStyle name="40% - Accent3 5 4 3 2 2" xfId="20878" xr:uid="{00000000-0005-0000-0000-0000A9570000}"/>
    <cellStyle name="40% - Accent3 5 4 3 2 3" xfId="25310" xr:uid="{00000000-0005-0000-0000-0000AA570000}"/>
    <cellStyle name="40% - Accent3 5 4 3 2 4" xfId="30027" xr:uid="{00000000-0005-0000-0000-0000AB570000}"/>
    <cellStyle name="40% - Accent3 5 4 3 2 5" xfId="34740" xr:uid="{00000000-0005-0000-0000-0000AC570000}"/>
    <cellStyle name="40% - Accent3 5 4 3 3" xfId="18619" xr:uid="{00000000-0005-0000-0000-0000AD570000}"/>
    <cellStyle name="40% - Accent3 5 4 3 4" xfId="23094" xr:uid="{00000000-0005-0000-0000-0000AE570000}"/>
    <cellStyle name="40% - Accent3 5 4 3 5" xfId="27811" xr:uid="{00000000-0005-0000-0000-0000AF570000}"/>
    <cellStyle name="40% - Accent3 5 4 3 6" xfId="32524" xr:uid="{00000000-0005-0000-0000-0000B0570000}"/>
    <cellStyle name="40% - Accent3 5 4 4" xfId="10852" xr:uid="{00000000-0005-0000-0000-0000B1570000}"/>
    <cellStyle name="40% - Accent3 5 4 4 2" xfId="19654" xr:uid="{00000000-0005-0000-0000-0000B2570000}"/>
    <cellStyle name="40% - Accent3 5 4 4 3" xfId="24086" xr:uid="{00000000-0005-0000-0000-0000B3570000}"/>
    <cellStyle name="40% - Accent3 5 4 4 4" xfId="28803" xr:uid="{00000000-0005-0000-0000-0000B4570000}"/>
    <cellStyle name="40% - Accent3 5 4 4 5" xfId="33516" xr:uid="{00000000-0005-0000-0000-0000B5570000}"/>
    <cellStyle name="40% - Accent3 5 4 5" xfId="11106" xr:uid="{00000000-0005-0000-0000-0000B6570000}"/>
    <cellStyle name="40% - Accent3 5 4 6" xfId="11360" xr:uid="{00000000-0005-0000-0000-0000B7570000}"/>
    <cellStyle name="40% - Accent3 5 4 7" xfId="11620" xr:uid="{00000000-0005-0000-0000-0000B8570000}"/>
    <cellStyle name="40% - Accent3 5 4 8" xfId="11881" xr:uid="{00000000-0005-0000-0000-0000B9570000}"/>
    <cellStyle name="40% - Accent3 5 4 9" xfId="12152" xr:uid="{00000000-0005-0000-0000-0000BA570000}"/>
    <cellStyle name="40% - Accent3 5 40" xfId="3544" xr:uid="{00000000-0005-0000-0000-0000BB570000}"/>
    <cellStyle name="40% - Accent3 5 41" xfId="3647" xr:uid="{00000000-0005-0000-0000-0000BC570000}"/>
    <cellStyle name="40% - Accent3 5 42" xfId="3766" xr:uid="{00000000-0005-0000-0000-0000BD570000}"/>
    <cellStyle name="40% - Accent3 5 43" xfId="3882" xr:uid="{00000000-0005-0000-0000-0000BE570000}"/>
    <cellStyle name="40% - Accent3 5 44" xfId="3998" xr:uid="{00000000-0005-0000-0000-0000BF570000}"/>
    <cellStyle name="40% - Accent3 5 45" xfId="4114" xr:uid="{00000000-0005-0000-0000-0000C0570000}"/>
    <cellStyle name="40% - Accent3 5 46" xfId="4230" xr:uid="{00000000-0005-0000-0000-0000C1570000}"/>
    <cellStyle name="40% - Accent3 5 47" xfId="4346" xr:uid="{00000000-0005-0000-0000-0000C2570000}"/>
    <cellStyle name="40% - Accent3 5 48" xfId="4462" xr:uid="{00000000-0005-0000-0000-0000C3570000}"/>
    <cellStyle name="40% - Accent3 5 49" xfId="4578" xr:uid="{00000000-0005-0000-0000-0000C4570000}"/>
    <cellStyle name="40% - Accent3 5 5" xfId="813" xr:uid="{00000000-0005-0000-0000-0000C5570000}"/>
    <cellStyle name="40% - Accent3 5 5 2" xfId="16873" xr:uid="{00000000-0005-0000-0000-0000C6570000}"/>
    <cellStyle name="40% - Accent3 5 5 2 2" xfId="21335" xr:uid="{00000000-0005-0000-0000-0000C7570000}"/>
    <cellStyle name="40% - Accent3 5 5 2 2 2" xfId="25767" xr:uid="{00000000-0005-0000-0000-0000C8570000}"/>
    <cellStyle name="40% - Accent3 5 5 2 2 3" xfId="30484" xr:uid="{00000000-0005-0000-0000-0000C9570000}"/>
    <cellStyle name="40% - Accent3 5 5 2 2 4" xfId="35197" xr:uid="{00000000-0005-0000-0000-0000CA570000}"/>
    <cellStyle name="40% - Accent3 5 5 2 3" xfId="19076" xr:uid="{00000000-0005-0000-0000-0000CB570000}"/>
    <cellStyle name="40% - Accent3 5 5 2 4" xfId="23551" xr:uid="{00000000-0005-0000-0000-0000CC570000}"/>
    <cellStyle name="40% - Accent3 5 5 2 5" xfId="28268" xr:uid="{00000000-0005-0000-0000-0000CD570000}"/>
    <cellStyle name="40% - Accent3 5 5 2 6" xfId="32981" xr:uid="{00000000-0005-0000-0000-0000CE570000}"/>
    <cellStyle name="40% - Accent3 5 5 3" xfId="15682" xr:uid="{00000000-0005-0000-0000-0000CF570000}"/>
    <cellStyle name="40% - Accent3 5 5 3 2" xfId="20189" xr:uid="{00000000-0005-0000-0000-0000D0570000}"/>
    <cellStyle name="40% - Accent3 5 5 3 3" xfId="24621" xr:uid="{00000000-0005-0000-0000-0000D1570000}"/>
    <cellStyle name="40% - Accent3 5 5 3 4" xfId="29338" xr:uid="{00000000-0005-0000-0000-0000D2570000}"/>
    <cellStyle name="40% - Accent3 5 5 3 5" xfId="34051" xr:uid="{00000000-0005-0000-0000-0000D3570000}"/>
    <cellStyle name="40% - Accent3 5 5 4" xfId="17930" xr:uid="{00000000-0005-0000-0000-0000D4570000}"/>
    <cellStyle name="40% - Accent3 5 5 5" xfId="22405" xr:uid="{00000000-0005-0000-0000-0000D5570000}"/>
    <cellStyle name="40% - Accent3 5 5 6" xfId="27122" xr:uid="{00000000-0005-0000-0000-0000D6570000}"/>
    <cellStyle name="40% - Accent3 5 5 7" xfId="31835" xr:uid="{00000000-0005-0000-0000-0000D7570000}"/>
    <cellStyle name="40% - Accent3 5 50" xfId="4708" xr:uid="{00000000-0005-0000-0000-0000D8570000}"/>
    <cellStyle name="40% - Accent3 5 51" xfId="4838" xr:uid="{00000000-0005-0000-0000-0000D9570000}"/>
    <cellStyle name="40% - Accent3 5 52" xfId="4968" xr:uid="{00000000-0005-0000-0000-0000DA570000}"/>
    <cellStyle name="40% - Accent3 5 53" xfId="5098" xr:uid="{00000000-0005-0000-0000-0000DB570000}"/>
    <cellStyle name="40% - Accent3 5 54" xfId="5228" xr:uid="{00000000-0005-0000-0000-0000DC570000}"/>
    <cellStyle name="40% - Accent3 5 55" xfId="5358" xr:uid="{00000000-0005-0000-0000-0000DD570000}"/>
    <cellStyle name="40% - Accent3 5 56" xfId="5488" xr:uid="{00000000-0005-0000-0000-0000DE570000}"/>
    <cellStyle name="40% - Accent3 5 57" xfId="5618" xr:uid="{00000000-0005-0000-0000-0000DF570000}"/>
    <cellStyle name="40% - Accent3 5 58" xfId="5748" xr:uid="{00000000-0005-0000-0000-0000E0570000}"/>
    <cellStyle name="40% - Accent3 5 59" xfId="5878" xr:uid="{00000000-0005-0000-0000-0000E1570000}"/>
    <cellStyle name="40% - Accent3 5 6" xfId="885" xr:uid="{00000000-0005-0000-0000-0000E2570000}"/>
    <cellStyle name="40% - Accent3 5 6 2" xfId="17084" xr:uid="{00000000-0005-0000-0000-0000E3570000}"/>
    <cellStyle name="40% - Accent3 5 6 2 2" xfId="21546" xr:uid="{00000000-0005-0000-0000-0000E4570000}"/>
    <cellStyle name="40% - Accent3 5 6 2 2 2" xfId="25978" xr:uid="{00000000-0005-0000-0000-0000E5570000}"/>
    <cellStyle name="40% - Accent3 5 6 2 2 3" xfId="30695" xr:uid="{00000000-0005-0000-0000-0000E6570000}"/>
    <cellStyle name="40% - Accent3 5 6 2 2 4" xfId="35408" xr:uid="{00000000-0005-0000-0000-0000E7570000}"/>
    <cellStyle name="40% - Accent3 5 6 2 3" xfId="19287" xr:uid="{00000000-0005-0000-0000-0000E8570000}"/>
    <cellStyle name="40% - Accent3 5 6 2 4" xfId="23762" xr:uid="{00000000-0005-0000-0000-0000E9570000}"/>
    <cellStyle name="40% - Accent3 5 6 2 5" xfId="28479" xr:uid="{00000000-0005-0000-0000-0000EA570000}"/>
    <cellStyle name="40% - Accent3 5 6 2 6" xfId="33192" xr:uid="{00000000-0005-0000-0000-0000EB570000}"/>
    <cellStyle name="40% - Accent3 5 6 3" xfId="15894" xr:uid="{00000000-0005-0000-0000-0000EC570000}"/>
    <cellStyle name="40% - Accent3 5 6 3 2" xfId="20400" xr:uid="{00000000-0005-0000-0000-0000ED570000}"/>
    <cellStyle name="40% - Accent3 5 6 3 3" xfId="24832" xr:uid="{00000000-0005-0000-0000-0000EE570000}"/>
    <cellStyle name="40% - Accent3 5 6 3 4" xfId="29549" xr:uid="{00000000-0005-0000-0000-0000EF570000}"/>
    <cellStyle name="40% - Accent3 5 6 3 5" xfId="34262" xr:uid="{00000000-0005-0000-0000-0000F0570000}"/>
    <cellStyle name="40% - Accent3 5 6 4" xfId="18141" xr:uid="{00000000-0005-0000-0000-0000F1570000}"/>
    <cellStyle name="40% - Accent3 5 6 5" xfId="22616" xr:uid="{00000000-0005-0000-0000-0000F2570000}"/>
    <cellStyle name="40% - Accent3 5 6 6" xfId="27333" xr:uid="{00000000-0005-0000-0000-0000F3570000}"/>
    <cellStyle name="40% - Accent3 5 6 7" xfId="32046" xr:uid="{00000000-0005-0000-0000-0000F4570000}"/>
    <cellStyle name="40% - Accent3 5 60" xfId="6008" xr:uid="{00000000-0005-0000-0000-0000F5570000}"/>
    <cellStyle name="40% - Accent3 5 61" xfId="6138" xr:uid="{00000000-0005-0000-0000-0000F6570000}"/>
    <cellStyle name="40% - Accent3 5 62" xfId="6268" xr:uid="{00000000-0005-0000-0000-0000F7570000}"/>
    <cellStyle name="40% - Accent3 5 63" xfId="6398" xr:uid="{00000000-0005-0000-0000-0000F8570000}"/>
    <cellStyle name="40% - Accent3 5 64" xfId="6529" xr:uid="{00000000-0005-0000-0000-0000F9570000}"/>
    <cellStyle name="40% - Accent3 5 65" xfId="6659" xr:uid="{00000000-0005-0000-0000-0000FA570000}"/>
    <cellStyle name="40% - Accent3 5 66" xfId="6789" xr:uid="{00000000-0005-0000-0000-0000FB570000}"/>
    <cellStyle name="40% - Accent3 5 67" xfId="6919" xr:uid="{00000000-0005-0000-0000-0000FC570000}"/>
    <cellStyle name="40% - Accent3 5 68" xfId="7049" xr:uid="{00000000-0005-0000-0000-0000FD570000}"/>
    <cellStyle name="40% - Accent3 5 69" xfId="7193" xr:uid="{00000000-0005-0000-0000-0000FE570000}"/>
    <cellStyle name="40% - Accent3 5 7" xfId="957" xr:uid="{00000000-0005-0000-0000-0000FF570000}"/>
    <cellStyle name="40% - Accent3 5 7 2" xfId="16136" xr:uid="{00000000-0005-0000-0000-000000580000}"/>
    <cellStyle name="40% - Accent3 5 7 2 2" xfId="20639" xr:uid="{00000000-0005-0000-0000-000001580000}"/>
    <cellStyle name="40% - Accent3 5 7 2 3" xfId="25071" xr:uid="{00000000-0005-0000-0000-000002580000}"/>
    <cellStyle name="40% - Accent3 5 7 2 4" xfId="29788" xr:uid="{00000000-0005-0000-0000-000003580000}"/>
    <cellStyle name="40% - Accent3 5 7 2 5" xfId="34501" xr:uid="{00000000-0005-0000-0000-000004580000}"/>
    <cellStyle name="40% - Accent3 5 7 3" xfId="18380" xr:uid="{00000000-0005-0000-0000-000005580000}"/>
    <cellStyle name="40% - Accent3 5 7 4" xfId="22855" xr:uid="{00000000-0005-0000-0000-000006580000}"/>
    <cellStyle name="40% - Accent3 5 7 5" xfId="27572" xr:uid="{00000000-0005-0000-0000-000007580000}"/>
    <cellStyle name="40% - Accent3 5 7 6" xfId="32285" xr:uid="{00000000-0005-0000-0000-000008580000}"/>
    <cellStyle name="40% - Accent3 5 70" xfId="7338" xr:uid="{00000000-0005-0000-0000-000009580000}"/>
    <cellStyle name="40% - Accent3 5 71" xfId="7482" xr:uid="{00000000-0005-0000-0000-00000A580000}"/>
    <cellStyle name="40% - Accent3 5 72" xfId="7654" xr:uid="{00000000-0005-0000-0000-00000B580000}"/>
    <cellStyle name="40% - Accent3 5 73" xfId="7826" xr:uid="{00000000-0005-0000-0000-00000C580000}"/>
    <cellStyle name="40% - Accent3 5 74" xfId="7998" xr:uid="{00000000-0005-0000-0000-00000D580000}"/>
    <cellStyle name="40% - Accent3 5 75" xfId="8170" xr:uid="{00000000-0005-0000-0000-00000E580000}"/>
    <cellStyle name="40% - Accent3 5 76" xfId="8342" xr:uid="{00000000-0005-0000-0000-00000F580000}"/>
    <cellStyle name="40% - Accent3 5 77" xfId="8584" xr:uid="{00000000-0005-0000-0000-000010580000}"/>
    <cellStyle name="40% - Accent3 5 8" xfId="1029" xr:uid="{00000000-0005-0000-0000-000011580000}"/>
    <cellStyle name="40% - Accent3 5 8 2" xfId="26248" xr:uid="{00000000-0005-0000-0000-000012580000}"/>
    <cellStyle name="40% - Accent3 5 8 3" xfId="30962" xr:uid="{00000000-0005-0000-0000-000013580000}"/>
    <cellStyle name="40% - Accent3 5 8 4" xfId="35675" xr:uid="{00000000-0005-0000-0000-000014580000}"/>
    <cellStyle name="40% - Accent3 5 9" xfId="1101" xr:uid="{00000000-0005-0000-0000-000015580000}"/>
    <cellStyle name="40% - Accent3 5 9 2" xfId="35942" xr:uid="{00000000-0005-0000-0000-000016580000}"/>
    <cellStyle name="40% - Accent3 6" xfId="238" xr:uid="{00000000-0005-0000-0000-000017580000}"/>
    <cellStyle name="40% - Accent3 6 10" xfId="1187" xr:uid="{00000000-0005-0000-0000-000018580000}"/>
    <cellStyle name="40% - Accent3 6 10 2" xfId="36251" xr:uid="{00000000-0005-0000-0000-000019580000}"/>
    <cellStyle name="40% - Accent3 6 11" xfId="1259" xr:uid="{00000000-0005-0000-0000-00001A580000}"/>
    <cellStyle name="40% - Accent3 6 12" xfId="1331" xr:uid="{00000000-0005-0000-0000-00001B580000}"/>
    <cellStyle name="40% - Accent3 6 13" xfId="1403" xr:uid="{00000000-0005-0000-0000-00001C580000}"/>
    <cellStyle name="40% - Accent3 6 14" xfId="1478" xr:uid="{00000000-0005-0000-0000-00001D580000}"/>
    <cellStyle name="40% - Accent3 6 15" xfId="1552" xr:uid="{00000000-0005-0000-0000-00001E580000}"/>
    <cellStyle name="40% - Accent3 6 16" xfId="1627" xr:uid="{00000000-0005-0000-0000-00001F580000}"/>
    <cellStyle name="40% - Accent3 6 17" xfId="1701" xr:uid="{00000000-0005-0000-0000-000020580000}"/>
    <cellStyle name="40% - Accent3 6 18" xfId="1775" xr:uid="{00000000-0005-0000-0000-000021580000}"/>
    <cellStyle name="40% - Accent3 6 19" xfId="1849" xr:uid="{00000000-0005-0000-0000-000022580000}"/>
    <cellStyle name="40% - Accent3 6 2" xfId="611" xr:uid="{00000000-0005-0000-0000-000023580000}"/>
    <cellStyle name="40% - Accent3 6 2 2" xfId="8917" xr:uid="{00000000-0005-0000-0000-000024580000}"/>
    <cellStyle name="40% - Accent3 6 20" xfId="1924" xr:uid="{00000000-0005-0000-0000-000025580000}"/>
    <cellStyle name="40% - Accent3 6 21" xfId="1998" xr:uid="{00000000-0005-0000-0000-000026580000}"/>
    <cellStyle name="40% - Accent3 6 22" xfId="2072" xr:uid="{00000000-0005-0000-0000-000027580000}"/>
    <cellStyle name="40% - Accent3 6 23" xfId="2146" xr:uid="{00000000-0005-0000-0000-000028580000}"/>
    <cellStyle name="40% - Accent3 6 24" xfId="2220" xr:uid="{00000000-0005-0000-0000-000029580000}"/>
    <cellStyle name="40% - Accent3 6 25" xfId="2294" xr:uid="{00000000-0005-0000-0000-00002A580000}"/>
    <cellStyle name="40% - Accent3 6 26" xfId="2368" xr:uid="{00000000-0005-0000-0000-00002B580000}"/>
    <cellStyle name="40% - Accent3 6 27" xfId="2442" xr:uid="{00000000-0005-0000-0000-00002C580000}"/>
    <cellStyle name="40% - Accent3 6 28" xfId="2516" xr:uid="{00000000-0005-0000-0000-00002D580000}"/>
    <cellStyle name="40% - Accent3 6 29" xfId="2590" xr:uid="{00000000-0005-0000-0000-00002E580000}"/>
    <cellStyle name="40% - Accent3 6 3" xfId="683" xr:uid="{00000000-0005-0000-0000-00002F580000}"/>
    <cellStyle name="40% - Accent3 6 3 2" xfId="10212" xr:uid="{00000000-0005-0000-0000-000030580000}"/>
    <cellStyle name="40% - Accent3 6 30" xfId="2678" xr:uid="{00000000-0005-0000-0000-000031580000}"/>
    <cellStyle name="40% - Accent3 6 31" xfId="2766" xr:uid="{00000000-0005-0000-0000-000032580000}"/>
    <cellStyle name="40% - Accent3 6 32" xfId="2854" xr:uid="{00000000-0005-0000-0000-000033580000}"/>
    <cellStyle name="40% - Accent3 6 33" xfId="2942" xr:uid="{00000000-0005-0000-0000-000034580000}"/>
    <cellStyle name="40% - Accent3 6 34" xfId="3030" xr:uid="{00000000-0005-0000-0000-000035580000}"/>
    <cellStyle name="40% - Accent3 6 35" xfId="3118" xr:uid="{00000000-0005-0000-0000-000036580000}"/>
    <cellStyle name="40% - Accent3 6 36" xfId="3206" xr:uid="{00000000-0005-0000-0000-000037580000}"/>
    <cellStyle name="40% - Accent3 6 37" xfId="3294" xr:uid="{00000000-0005-0000-0000-000038580000}"/>
    <cellStyle name="40% - Accent3 6 38" xfId="3382" xr:uid="{00000000-0005-0000-0000-000039580000}"/>
    <cellStyle name="40% - Accent3 6 39" xfId="3470" xr:uid="{00000000-0005-0000-0000-00003A580000}"/>
    <cellStyle name="40% - Accent3 6 4" xfId="755" xr:uid="{00000000-0005-0000-0000-00003B580000}"/>
    <cellStyle name="40% - Accent3 6 4 10" xfId="12437" xr:uid="{00000000-0005-0000-0000-00003C580000}"/>
    <cellStyle name="40% - Accent3 6 4 11" xfId="12719" xr:uid="{00000000-0005-0000-0000-00003D580000}"/>
    <cellStyle name="40% - Accent3 6 4 12" xfId="13342" xr:uid="{00000000-0005-0000-0000-00003E580000}"/>
    <cellStyle name="40% - Accent3 6 4 13" xfId="13949" xr:uid="{00000000-0005-0000-0000-00003F580000}"/>
    <cellStyle name="40% - Accent3 6 4 14" xfId="14555" xr:uid="{00000000-0005-0000-0000-000040580000}"/>
    <cellStyle name="40% - Accent3 6 4 15" xfId="15161" xr:uid="{00000000-0005-0000-0000-000041580000}"/>
    <cellStyle name="40% - Accent3 6 4 16" xfId="17409" xr:uid="{00000000-0005-0000-0000-000042580000}"/>
    <cellStyle name="40% - Accent3 6 4 17" xfId="21884" xr:uid="{00000000-0005-0000-0000-000043580000}"/>
    <cellStyle name="40% - Accent3 6 4 18" xfId="26601" xr:uid="{00000000-0005-0000-0000-000044580000}"/>
    <cellStyle name="40% - Accent3 6 4 19" xfId="31314" xr:uid="{00000000-0005-0000-0000-000045580000}"/>
    <cellStyle name="40% - Accent3 6 4 2" xfId="10125" xr:uid="{00000000-0005-0000-0000-000046580000}"/>
    <cellStyle name="40% - Accent3 6 4 2 10" xfId="31610" xr:uid="{00000000-0005-0000-0000-000047580000}"/>
    <cellStyle name="40% - Accent3 6 4 2 2" xfId="13057" xr:uid="{00000000-0005-0000-0000-000048580000}"/>
    <cellStyle name="40% - Accent3 6 4 2 2 2" xfId="16648" xr:uid="{00000000-0005-0000-0000-000049580000}"/>
    <cellStyle name="40% - Accent3 6 4 2 2 2 2" xfId="21110" xr:uid="{00000000-0005-0000-0000-00004A580000}"/>
    <cellStyle name="40% - Accent3 6 4 2 2 2 3" xfId="25542" xr:uid="{00000000-0005-0000-0000-00004B580000}"/>
    <cellStyle name="40% - Accent3 6 4 2 2 2 4" xfId="30259" xr:uid="{00000000-0005-0000-0000-00004C580000}"/>
    <cellStyle name="40% - Accent3 6 4 2 2 2 5" xfId="34972" xr:uid="{00000000-0005-0000-0000-00004D580000}"/>
    <cellStyle name="40% - Accent3 6 4 2 2 3" xfId="18851" xr:uid="{00000000-0005-0000-0000-00004E580000}"/>
    <cellStyle name="40% - Accent3 6 4 2 2 4" xfId="23326" xr:uid="{00000000-0005-0000-0000-00004F580000}"/>
    <cellStyle name="40% - Accent3 6 4 2 2 5" xfId="28043" xr:uid="{00000000-0005-0000-0000-000050580000}"/>
    <cellStyle name="40% - Accent3 6 4 2 2 6" xfId="32756" xr:uid="{00000000-0005-0000-0000-000051580000}"/>
    <cellStyle name="40% - Accent3 6 4 2 3" xfId="13639" xr:uid="{00000000-0005-0000-0000-000052580000}"/>
    <cellStyle name="40% - Accent3 6 4 2 3 2" xfId="19964" xr:uid="{00000000-0005-0000-0000-000053580000}"/>
    <cellStyle name="40% - Accent3 6 4 2 3 3" xfId="24396" xr:uid="{00000000-0005-0000-0000-000054580000}"/>
    <cellStyle name="40% - Accent3 6 4 2 3 4" xfId="29113" xr:uid="{00000000-0005-0000-0000-000055580000}"/>
    <cellStyle name="40% - Accent3 6 4 2 3 5" xfId="33826" xr:uid="{00000000-0005-0000-0000-000056580000}"/>
    <cellStyle name="40% - Accent3 6 4 2 4" xfId="14245" xr:uid="{00000000-0005-0000-0000-000057580000}"/>
    <cellStyle name="40% - Accent3 6 4 2 5" xfId="14851" xr:uid="{00000000-0005-0000-0000-000058580000}"/>
    <cellStyle name="40% - Accent3 6 4 2 6" xfId="15457" xr:uid="{00000000-0005-0000-0000-000059580000}"/>
    <cellStyle name="40% - Accent3 6 4 2 7" xfId="17705" xr:uid="{00000000-0005-0000-0000-00005A580000}"/>
    <cellStyle name="40% - Accent3 6 4 2 8" xfId="22180" xr:uid="{00000000-0005-0000-0000-00005B580000}"/>
    <cellStyle name="40% - Accent3 6 4 2 9" xfId="26897" xr:uid="{00000000-0005-0000-0000-00005C580000}"/>
    <cellStyle name="40% - Accent3 6 4 3" xfId="10608" xr:uid="{00000000-0005-0000-0000-00005D580000}"/>
    <cellStyle name="40% - Accent3 6 4 3 2" xfId="16430" xr:uid="{00000000-0005-0000-0000-00005E580000}"/>
    <cellStyle name="40% - Accent3 6 4 3 2 2" xfId="20892" xr:uid="{00000000-0005-0000-0000-00005F580000}"/>
    <cellStyle name="40% - Accent3 6 4 3 2 3" xfId="25324" xr:uid="{00000000-0005-0000-0000-000060580000}"/>
    <cellStyle name="40% - Accent3 6 4 3 2 4" xfId="30041" xr:uid="{00000000-0005-0000-0000-000061580000}"/>
    <cellStyle name="40% - Accent3 6 4 3 2 5" xfId="34754" xr:uid="{00000000-0005-0000-0000-000062580000}"/>
    <cellStyle name="40% - Accent3 6 4 3 3" xfId="18633" xr:uid="{00000000-0005-0000-0000-000063580000}"/>
    <cellStyle name="40% - Accent3 6 4 3 4" xfId="23108" xr:uid="{00000000-0005-0000-0000-000064580000}"/>
    <cellStyle name="40% - Accent3 6 4 3 5" xfId="27825" xr:uid="{00000000-0005-0000-0000-000065580000}"/>
    <cellStyle name="40% - Accent3 6 4 3 6" xfId="32538" xr:uid="{00000000-0005-0000-0000-000066580000}"/>
    <cellStyle name="40% - Accent3 6 4 4" xfId="10866" xr:uid="{00000000-0005-0000-0000-000067580000}"/>
    <cellStyle name="40% - Accent3 6 4 4 2" xfId="19668" xr:uid="{00000000-0005-0000-0000-000068580000}"/>
    <cellStyle name="40% - Accent3 6 4 4 3" xfId="24100" xr:uid="{00000000-0005-0000-0000-000069580000}"/>
    <cellStyle name="40% - Accent3 6 4 4 4" xfId="28817" xr:uid="{00000000-0005-0000-0000-00006A580000}"/>
    <cellStyle name="40% - Accent3 6 4 4 5" xfId="33530" xr:uid="{00000000-0005-0000-0000-00006B580000}"/>
    <cellStyle name="40% - Accent3 6 4 5" xfId="11120" xr:uid="{00000000-0005-0000-0000-00006C580000}"/>
    <cellStyle name="40% - Accent3 6 4 6" xfId="11374" xr:uid="{00000000-0005-0000-0000-00006D580000}"/>
    <cellStyle name="40% - Accent3 6 4 7" xfId="11634" xr:uid="{00000000-0005-0000-0000-00006E580000}"/>
    <cellStyle name="40% - Accent3 6 4 8" xfId="11896" xr:uid="{00000000-0005-0000-0000-00006F580000}"/>
    <cellStyle name="40% - Accent3 6 4 9" xfId="12166" xr:uid="{00000000-0005-0000-0000-000070580000}"/>
    <cellStyle name="40% - Accent3 6 40" xfId="3558" xr:uid="{00000000-0005-0000-0000-000071580000}"/>
    <cellStyle name="40% - Accent3 6 41" xfId="3661" xr:uid="{00000000-0005-0000-0000-000072580000}"/>
    <cellStyle name="40% - Accent3 6 42" xfId="3780" xr:uid="{00000000-0005-0000-0000-000073580000}"/>
    <cellStyle name="40% - Accent3 6 43" xfId="3896" xr:uid="{00000000-0005-0000-0000-000074580000}"/>
    <cellStyle name="40% - Accent3 6 44" xfId="4012" xr:uid="{00000000-0005-0000-0000-000075580000}"/>
    <cellStyle name="40% - Accent3 6 45" xfId="4128" xr:uid="{00000000-0005-0000-0000-000076580000}"/>
    <cellStyle name="40% - Accent3 6 46" xfId="4244" xr:uid="{00000000-0005-0000-0000-000077580000}"/>
    <cellStyle name="40% - Accent3 6 47" xfId="4360" xr:uid="{00000000-0005-0000-0000-000078580000}"/>
    <cellStyle name="40% - Accent3 6 48" xfId="4476" xr:uid="{00000000-0005-0000-0000-000079580000}"/>
    <cellStyle name="40% - Accent3 6 49" xfId="4592" xr:uid="{00000000-0005-0000-0000-00007A580000}"/>
    <cellStyle name="40% - Accent3 6 5" xfId="827" xr:uid="{00000000-0005-0000-0000-00007B580000}"/>
    <cellStyle name="40% - Accent3 6 5 2" xfId="16887" xr:uid="{00000000-0005-0000-0000-00007C580000}"/>
    <cellStyle name="40% - Accent3 6 5 2 2" xfId="21349" xr:uid="{00000000-0005-0000-0000-00007D580000}"/>
    <cellStyle name="40% - Accent3 6 5 2 2 2" xfId="25781" xr:uid="{00000000-0005-0000-0000-00007E580000}"/>
    <cellStyle name="40% - Accent3 6 5 2 2 3" xfId="30498" xr:uid="{00000000-0005-0000-0000-00007F580000}"/>
    <cellStyle name="40% - Accent3 6 5 2 2 4" xfId="35211" xr:uid="{00000000-0005-0000-0000-000080580000}"/>
    <cellStyle name="40% - Accent3 6 5 2 3" xfId="19090" xr:uid="{00000000-0005-0000-0000-000081580000}"/>
    <cellStyle name="40% - Accent3 6 5 2 4" xfId="23565" xr:uid="{00000000-0005-0000-0000-000082580000}"/>
    <cellStyle name="40% - Accent3 6 5 2 5" xfId="28282" xr:uid="{00000000-0005-0000-0000-000083580000}"/>
    <cellStyle name="40% - Accent3 6 5 2 6" xfId="32995" xr:uid="{00000000-0005-0000-0000-000084580000}"/>
    <cellStyle name="40% - Accent3 6 5 3" xfId="15696" xr:uid="{00000000-0005-0000-0000-000085580000}"/>
    <cellStyle name="40% - Accent3 6 5 3 2" xfId="20203" xr:uid="{00000000-0005-0000-0000-000086580000}"/>
    <cellStyle name="40% - Accent3 6 5 3 3" xfId="24635" xr:uid="{00000000-0005-0000-0000-000087580000}"/>
    <cellStyle name="40% - Accent3 6 5 3 4" xfId="29352" xr:uid="{00000000-0005-0000-0000-000088580000}"/>
    <cellStyle name="40% - Accent3 6 5 3 5" xfId="34065" xr:uid="{00000000-0005-0000-0000-000089580000}"/>
    <cellStyle name="40% - Accent3 6 5 4" xfId="17944" xr:uid="{00000000-0005-0000-0000-00008A580000}"/>
    <cellStyle name="40% - Accent3 6 5 5" xfId="22419" xr:uid="{00000000-0005-0000-0000-00008B580000}"/>
    <cellStyle name="40% - Accent3 6 5 6" xfId="27136" xr:uid="{00000000-0005-0000-0000-00008C580000}"/>
    <cellStyle name="40% - Accent3 6 5 7" xfId="31849" xr:uid="{00000000-0005-0000-0000-00008D580000}"/>
    <cellStyle name="40% - Accent3 6 50" xfId="4722" xr:uid="{00000000-0005-0000-0000-00008E580000}"/>
    <cellStyle name="40% - Accent3 6 51" xfId="4852" xr:uid="{00000000-0005-0000-0000-00008F580000}"/>
    <cellStyle name="40% - Accent3 6 52" xfId="4982" xr:uid="{00000000-0005-0000-0000-000090580000}"/>
    <cellStyle name="40% - Accent3 6 53" xfId="5112" xr:uid="{00000000-0005-0000-0000-000091580000}"/>
    <cellStyle name="40% - Accent3 6 54" xfId="5242" xr:uid="{00000000-0005-0000-0000-000092580000}"/>
    <cellStyle name="40% - Accent3 6 55" xfId="5372" xr:uid="{00000000-0005-0000-0000-000093580000}"/>
    <cellStyle name="40% - Accent3 6 56" xfId="5502" xr:uid="{00000000-0005-0000-0000-000094580000}"/>
    <cellStyle name="40% - Accent3 6 57" xfId="5632" xr:uid="{00000000-0005-0000-0000-000095580000}"/>
    <cellStyle name="40% - Accent3 6 58" xfId="5762" xr:uid="{00000000-0005-0000-0000-000096580000}"/>
    <cellStyle name="40% - Accent3 6 59" xfId="5892" xr:uid="{00000000-0005-0000-0000-000097580000}"/>
    <cellStyle name="40% - Accent3 6 6" xfId="899" xr:uid="{00000000-0005-0000-0000-000098580000}"/>
    <cellStyle name="40% - Accent3 6 6 2" xfId="17099" xr:uid="{00000000-0005-0000-0000-000099580000}"/>
    <cellStyle name="40% - Accent3 6 6 2 2" xfId="21560" xr:uid="{00000000-0005-0000-0000-00009A580000}"/>
    <cellStyle name="40% - Accent3 6 6 2 2 2" xfId="25992" xr:uid="{00000000-0005-0000-0000-00009B580000}"/>
    <cellStyle name="40% - Accent3 6 6 2 2 3" xfId="30709" xr:uid="{00000000-0005-0000-0000-00009C580000}"/>
    <cellStyle name="40% - Accent3 6 6 2 2 4" xfId="35422" xr:uid="{00000000-0005-0000-0000-00009D580000}"/>
    <cellStyle name="40% - Accent3 6 6 2 3" xfId="19301" xr:uid="{00000000-0005-0000-0000-00009E580000}"/>
    <cellStyle name="40% - Accent3 6 6 2 4" xfId="23776" xr:uid="{00000000-0005-0000-0000-00009F580000}"/>
    <cellStyle name="40% - Accent3 6 6 2 5" xfId="28493" xr:uid="{00000000-0005-0000-0000-0000A0580000}"/>
    <cellStyle name="40% - Accent3 6 6 2 6" xfId="33206" xr:uid="{00000000-0005-0000-0000-0000A1580000}"/>
    <cellStyle name="40% - Accent3 6 6 3" xfId="15909" xr:uid="{00000000-0005-0000-0000-0000A2580000}"/>
    <cellStyle name="40% - Accent3 6 6 3 2" xfId="20414" xr:uid="{00000000-0005-0000-0000-0000A3580000}"/>
    <cellStyle name="40% - Accent3 6 6 3 3" xfId="24846" xr:uid="{00000000-0005-0000-0000-0000A4580000}"/>
    <cellStyle name="40% - Accent3 6 6 3 4" xfId="29563" xr:uid="{00000000-0005-0000-0000-0000A5580000}"/>
    <cellStyle name="40% - Accent3 6 6 3 5" xfId="34276" xr:uid="{00000000-0005-0000-0000-0000A6580000}"/>
    <cellStyle name="40% - Accent3 6 6 4" xfId="18155" xr:uid="{00000000-0005-0000-0000-0000A7580000}"/>
    <cellStyle name="40% - Accent3 6 6 5" xfId="22630" xr:uid="{00000000-0005-0000-0000-0000A8580000}"/>
    <cellStyle name="40% - Accent3 6 6 6" xfId="27347" xr:uid="{00000000-0005-0000-0000-0000A9580000}"/>
    <cellStyle name="40% - Accent3 6 6 7" xfId="32060" xr:uid="{00000000-0005-0000-0000-0000AA580000}"/>
    <cellStyle name="40% - Accent3 6 60" xfId="6022" xr:uid="{00000000-0005-0000-0000-0000AB580000}"/>
    <cellStyle name="40% - Accent3 6 61" xfId="6152" xr:uid="{00000000-0005-0000-0000-0000AC580000}"/>
    <cellStyle name="40% - Accent3 6 62" xfId="6282" xr:uid="{00000000-0005-0000-0000-0000AD580000}"/>
    <cellStyle name="40% - Accent3 6 63" xfId="6412" xr:uid="{00000000-0005-0000-0000-0000AE580000}"/>
    <cellStyle name="40% - Accent3 6 64" xfId="6543" xr:uid="{00000000-0005-0000-0000-0000AF580000}"/>
    <cellStyle name="40% - Accent3 6 65" xfId="6673" xr:uid="{00000000-0005-0000-0000-0000B0580000}"/>
    <cellStyle name="40% - Accent3 6 66" xfId="6803" xr:uid="{00000000-0005-0000-0000-0000B1580000}"/>
    <cellStyle name="40% - Accent3 6 67" xfId="6933" xr:uid="{00000000-0005-0000-0000-0000B2580000}"/>
    <cellStyle name="40% - Accent3 6 68" xfId="7063" xr:uid="{00000000-0005-0000-0000-0000B3580000}"/>
    <cellStyle name="40% - Accent3 6 69" xfId="7207" xr:uid="{00000000-0005-0000-0000-0000B4580000}"/>
    <cellStyle name="40% - Accent3 6 7" xfId="971" xr:uid="{00000000-0005-0000-0000-0000B5580000}"/>
    <cellStyle name="40% - Accent3 6 7 2" xfId="16150" xr:uid="{00000000-0005-0000-0000-0000B6580000}"/>
    <cellStyle name="40% - Accent3 6 7 2 2" xfId="20653" xr:uid="{00000000-0005-0000-0000-0000B7580000}"/>
    <cellStyle name="40% - Accent3 6 7 2 3" xfId="25085" xr:uid="{00000000-0005-0000-0000-0000B8580000}"/>
    <cellStyle name="40% - Accent3 6 7 2 4" xfId="29802" xr:uid="{00000000-0005-0000-0000-0000B9580000}"/>
    <cellStyle name="40% - Accent3 6 7 2 5" xfId="34515" xr:uid="{00000000-0005-0000-0000-0000BA580000}"/>
    <cellStyle name="40% - Accent3 6 7 3" xfId="18394" xr:uid="{00000000-0005-0000-0000-0000BB580000}"/>
    <cellStyle name="40% - Accent3 6 7 4" xfId="22869" xr:uid="{00000000-0005-0000-0000-0000BC580000}"/>
    <cellStyle name="40% - Accent3 6 7 5" xfId="27586" xr:uid="{00000000-0005-0000-0000-0000BD580000}"/>
    <cellStyle name="40% - Accent3 6 7 6" xfId="32299" xr:uid="{00000000-0005-0000-0000-0000BE580000}"/>
    <cellStyle name="40% - Accent3 6 70" xfId="7352" xr:uid="{00000000-0005-0000-0000-0000BF580000}"/>
    <cellStyle name="40% - Accent3 6 71" xfId="7496" xr:uid="{00000000-0005-0000-0000-0000C0580000}"/>
    <cellStyle name="40% - Accent3 6 72" xfId="7668" xr:uid="{00000000-0005-0000-0000-0000C1580000}"/>
    <cellStyle name="40% - Accent3 6 73" xfId="7840" xr:uid="{00000000-0005-0000-0000-0000C2580000}"/>
    <cellStyle name="40% - Accent3 6 74" xfId="8012" xr:uid="{00000000-0005-0000-0000-0000C3580000}"/>
    <cellStyle name="40% - Accent3 6 75" xfId="8184" xr:uid="{00000000-0005-0000-0000-0000C4580000}"/>
    <cellStyle name="40% - Accent3 6 76" xfId="8356" xr:uid="{00000000-0005-0000-0000-0000C5580000}"/>
    <cellStyle name="40% - Accent3 6 77" xfId="8598" xr:uid="{00000000-0005-0000-0000-0000C6580000}"/>
    <cellStyle name="40% - Accent3 6 8" xfId="1043" xr:uid="{00000000-0005-0000-0000-0000C7580000}"/>
    <cellStyle name="40% - Accent3 6 8 2" xfId="26263" xr:uid="{00000000-0005-0000-0000-0000C8580000}"/>
    <cellStyle name="40% - Accent3 6 8 3" xfId="30976" xr:uid="{00000000-0005-0000-0000-0000C9580000}"/>
    <cellStyle name="40% - Accent3 6 8 4" xfId="35689" xr:uid="{00000000-0005-0000-0000-0000CA580000}"/>
    <cellStyle name="40% - Accent3 6 9" xfId="1115" xr:uid="{00000000-0005-0000-0000-0000CB580000}"/>
    <cellStyle name="40% - Accent3 6 9 2" xfId="35956" xr:uid="{00000000-0005-0000-0000-0000CC580000}"/>
    <cellStyle name="40% - Accent3 7" xfId="399" xr:uid="{00000000-0005-0000-0000-0000CD580000}"/>
    <cellStyle name="40% - Accent3 7 2" xfId="441" xr:uid="{00000000-0005-0000-0000-0000CE580000}"/>
    <cellStyle name="40% - Accent3 7 2 2" xfId="8976" xr:uid="{00000000-0005-0000-0000-0000CF580000}"/>
    <cellStyle name="40% - Accent3 7 3" xfId="485" xr:uid="{00000000-0005-0000-0000-0000D0580000}"/>
    <cellStyle name="40% - Accent3 7 3 2" xfId="10243" xr:uid="{00000000-0005-0000-0000-0000D1580000}"/>
    <cellStyle name="40% - Accent3 7 4" xfId="527" xr:uid="{00000000-0005-0000-0000-0000D2580000}"/>
    <cellStyle name="40% - Accent3 7 5" xfId="8658" xr:uid="{00000000-0005-0000-0000-0000D3580000}"/>
    <cellStyle name="40% - Accent3 8" xfId="413" xr:uid="{00000000-0005-0000-0000-0000D4580000}"/>
    <cellStyle name="40% - Accent3 8 2" xfId="455" xr:uid="{00000000-0005-0000-0000-0000D5580000}"/>
    <cellStyle name="40% - Accent3 8 2 2" xfId="8990" xr:uid="{00000000-0005-0000-0000-0000D6580000}"/>
    <cellStyle name="40% - Accent3 8 3" xfId="499" xr:uid="{00000000-0005-0000-0000-0000D7580000}"/>
    <cellStyle name="40% - Accent3 8 4" xfId="541" xr:uid="{00000000-0005-0000-0000-0000D8580000}"/>
    <cellStyle name="40% - Accent3 8 5" xfId="8672" xr:uid="{00000000-0005-0000-0000-0000D9580000}"/>
    <cellStyle name="40% - Accent3 9" xfId="2608" xr:uid="{00000000-0005-0000-0000-0000DA580000}"/>
    <cellStyle name="40% - Accent3 9 10" xfId="3400" xr:uid="{00000000-0005-0000-0000-0000DB580000}"/>
    <cellStyle name="40% - Accent3 9 11" xfId="3488" xr:uid="{00000000-0005-0000-0000-0000DC580000}"/>
    <cellStyle name="40% - Accent3 9 12" xfId="3576" xr:uid="{00000000-0005-0000-0000-0000DD580000}"/>
    <cellStyle name="40% - Accent3 9 13" xfId="3681" xr:uid="{00000000-0005-0000-0000-0000DE580000}"/>
    <cellStyle name="40% - Accent3 9 14" xfId="3798" xr:uid="{00000000-0005-0000-0000-0000DF580000}"/>
    <cellStyle name="40% - Accent3 9 15" xfId="3914" xr:uid="{00000000-0005-0000-0000-0000E0580000}"/>
    <cellStyle name="40% - Accent3 9 16" xfId="4030" xr:uid="{00000000-0005-0000-0000-0000E1580000}"/>
    <cellStyle name="40% - Accent3 9 17" xfId="4146" xr:uid="{00000000-0005-0000-0000-0000E2580000}"/>
    <cellStyle name="40% - Accent3 9 18" xfId="4262" xr:uid="{00000000-0005-0000-0000-0000E3580000}"/>
    <cellStyle name="40% - Accent3 9 19" xfId="4378" xr:uid="{00000000-0005-0000-0000-0000E4580000}"/>
    <cellStyle name="40% - Accent3 9 2" xfId="2696" xr:uid="{00000000-0005-0000-0000-0000E5580000}"/>
    <cellStyle name="40% - Accent3 9 2 2" xfId="9007" xr:uid="{00000000-0005-0000-0000-0000E6580000}"/>
    <cellStyle name="40% - Accent3 9 20" xfId="4494" xr:uid="{00000000-0005-0000-0000-0000E7580000}"/>
    <cellStyle name="40% - Accent3 9 21" xfId="4610" xr:uid="{00000000-0005-0000-0000-0000E8580000}"/>
    <cellStyle name="40% - Accent3 9 22" xfId="4740" xr:uid="{00000000-0005-0000-0000-0000E9580000}"/>
    <cellStyle name="40% - Accent3 9 23" xfId="4870" xr:uid="{00000000-0005-0000-0000-0000EA580000}"/>
    <cellStyle name="40% - Accent3 9 24" xfId="5000" xr:uid="{00000000-0005-0000-0000-0000EB580000}"/>
    <cellStyle name="40% - Accent3 9 25" xfId="5130" xr:uid="{00000000-0005-0000-0000-0000EC580000}"/>
    <cellStyle name="40% - Accent3 9 26" xfId="5260" xr:uid="{00000000-0005-0000-0000-0000ED580000}"/>
    <cellStyle name="40% - Accent3 9 27" xfId="5390" xr:uid="{00000000-0005-0000-0000-0000EE580000}"/>
    <cellStyle name="40% - Accent3 9 28" xfId="5520" xr:uid="{00000000-0005-0000-0000-0000EF580000}"/>
    <cellStyle name="40% - Accent3 9 29" xfId="5650" xr:uid="{00000000-0005-0000-0000-0000F0580000}"/>
    <cellStyle name="40% - Accent3 9 3" xfId="2784" xr:uid="{00000000-0005-0000-0000-0000F1580000}"/>
    <cellStyle name="40% - Accent3 9 3 2" xfId="10261" xr:uid="{00000000-0005-0000-0000-0000F2580000}"/>
    <cellStyle name="40% - Accent3 9 30" xfId="5780" xr:uid="{00000000-0005-0000-0000-0000F3580000}"/>
    <cellStyle name="40% - Accent3 9 31" xfId="5910" xr:uid="{00000000-0005-0000-0000-0000F4580000}"/>
    <cellStyle name="40% - Accent3 9 32" xfId="6040" xr:uid="{00000000-0005-0000-0000-0000F5580000}"/>
    <cellStyle name="40% - Accent3 9 33" xfId="6170" xr:uid="{00000000-0005-0000-0000-0000F6580000}"/>
    <cellStyle name="40% - Accent3 9 34" xfId="6300" xr:uid="{00000000-0005-0000-0000-0000F7580000}"/>
    <cellStyle name="40% - Accent3 9 35" xfId="6430" xr:uid="{00000000-0005-0000-0000-0000F8580000}"/>
    <cellStyle name="40% - Accent3 9 36" xfId="6561" xr:uid="{00000000-0005-0000-0000-0000F9580000}"/>
    <cellStyle name="40% - Accent3 9 37" xfId="6691" xr:uid="{00000000-0005-0000-0000-0000FA580000}"/>
    <cellStyle name="40% - Accent3 9 38" xfId="6821" xr:uid="{00000000-0005-0000-0000-0000FB580000}"/>
    <cellStyle name="40% - Accent3 9 39" xfId="6951" xr:uid="{00000000-0005-0000-0000-0000FC580000}"/>
    <cellStyle name="40% - Accent3 9 4" xfId="2872" xr:uid="{00000000-0005-0000-0000-0000FD580000}"/>
    <cellStyle name="40% - Accent3 9 40" xfId="7081" xr:uid="{00000000-0005-0000-0000-0000FE580000}"/>
    <cellStyle name="40% - Accent3 9 41" xfId="7225" xr:uid="{00000000-0005-0000-0000-0000FF580000}"/>
    <cellStyle name="40% - Accent3 9 42" xfId="7370" xr:uid="{00000000-0005-0000-0000-000000590000}"/>
    <cellStyle name="40% - Accent3 9 43" xfId="7514" xr:uid="{00000000-0005-0000-0000-000001590000}"/>
    <cellStyle name="40% - Accent3 9 44" xfId="7686" xr:uid="{00000000-0005-0000-0000-000002590000}"/>
    <cellStyle name="40% - Accent3 9 45" xfId="7858" xr:uid="{00000000-0005-0000-0000-000003590000}"/>
    <cellStyle name="40% - Accent3 9 46" xfId="8030" xr:uid="{00000000-0005-0000-0000-000004590000}"/>
    <cellStyle name="40% - Accent3 9 47" xfId="8202" xr:uid="{00000000-0005-0000-0000-000005590000}"/>
    <cellStyle name="40% - Accent3 9 48" xfId="8374" xr:uid="{00000000-0005-0000-0000-000006590000}"/>
    <cellStyle name="40% - Accent3 9 49" xfId="8692" xr:uid="{00000000-0005-0000-0000-000007590000}"/>
    <cellStyle name="40% - Accent3 9 5" xfId="2960" xr:uid="{00000000-0005-0000-0000-000008590000}"/>
    <cellStyle name="40% - Accent3 9 6" xfId="3048" xr:uid="{00000000-0005-0000-0000-000009590000}"/>
    <cellStyle name="40% - Accent3 9 7" xfId="3136" xr:uid="{00000000-0005-0000-0000-00000A590000}"/>
    <cellStyle name="40% - Accent3 9 8" xfId="3224" xr:uid="{00000000-0005-0000-0000-00000B590000}"/>
    <cellStyle name="40% - Accent3 9 9" xfId="3312" xr:uid="{00000000-0005-0000-0000-00000C590000}"/>
    <cellStyle name="40% - Accent4" xfId="10" builtinId="43" customBuiltin="1"/>
    <cellStyle name="40% - Accent4 10" xfId="3592" xr:uid="{00000000-0005-0000-0000-00000E590000}"/>
    <cellStyle name="40% - Accent4 10 10" xfId="4626" xr:uid="{00000000-0005-0000-0000-00000F590000}"/>
    <cellStyle name="40% - Accent4 10 11" xfId="4756" xr:uid="{00000000-0005-0000-0000-000010590000}"/>
    <cellStyle name="40% - Accent4 10 12" xfId="4886" xr:uid="{00000000-0005-0000-0000-000011590000}"/>
    <cellStyle name="40% - Accent4 10 13" xfId="5016" xr:uid="{00000000-0005-0000-0000-000012590000}"/>
    <cellStyle name="40% - Accent4 10 14" xfId="5146" xr:uid="{00000000-0005-0000-0000-000013590000}"/>
    <cellStyle name="40% - Accent4 10 15" xfId="5276" xr:uid="{00000000-0005-0000-0000-000014590000}"/>
    <cellStyle name="40% - Accent4 10 16" xfId="5406" xr:uid="{00000000-0005-0000-0000-000015590000}"/>
    <cellStyle name="40% - Accent4 10 17" xfId="5536" xr:uid="{00000000-0005-0000-0000-000016590000}"/>
    <cellStyle name="40% - Accent4 10 18" xfId="5666" xr:uid="{00000000-0005-0000-0000-000017590000}"/>
    <cellStyle name="40% - Accent4 10 19" xfId="5796" xr:uid="{00000000-0005-0000-0000-000018590000}"/>
    <cellStyle name="40% - Accent4 10 2" xfId="3697" xr:uid="{00000000-0005-0000-0000-000019590000}"/>
    <cellStyle name="40% - Accent4 10 2 2" xfId="9023" xr:uid="{00000000-0005-0000-0000-00001A590000}"/>
    <cellStyle name="40% - Accent4 10 20" xfId="5926" xr:uid="{00000000-0005-0000-0000-00001B590000}"/>
    <cellStyle name="40% - Accent4 10 21" xfId="6056" xr:uid="{00000000-0005-0000-0000-00001C590000}"/>
    <cellStyle name="40% - Accent4 10 22" xfId="6186" xr:uid="{00000000-0005-0000-0000-00001D590000}"/>
    <cellStyle name="40% - Accent4 10 23" xfId="6316" xr:uid="{00000000-0005-0000-0000-00001E590000}"/>
    <cellStyle name="40% - Accent4 10 24" xfId="6446" xr:uid="{00000000-0005-0000-0000-00001F590000}"/>
    <cellStyle name="40% - Accent4 10 25" xfId="6577" xr:uid="{00000000-0005-0000-0000-000020590000}"/>
    <cellStyle name="40% - Accent4 10 26" xfId="6707" xr:uid="{00000000-0005-0000-0000-000021590000}"/>
    <cellStyle name="40% - Accent4 10 27" xfId="6837" xr:uid="{00000000-0005-0000-0000-000022590000}"/>
    <cellStyle name="40% - Accent4 10 28" xfId="6967" xr:uid="{00000000-0005-0000-0000-000023590000}"/>
    <cellStyle name="40% - Accent4 10 29" xfId="7097" xr:uid="{00000000-0005-0000-0000-000024590000}"/>
    <cellStyle name="40% - Accent4 10 3" xfId="3814" xr:uid="{00000000-0005-0000-0000-000025590000}"/>
    <cellStyle name="40% - Accent4 10 3 2" xfId="10277" xr:uid="{00000000-0005-0000-0000-000026590000}"/>
    <cellStyle name="40% - Accent4 10 30" xfId="7241" xr:uid="{00000000-0005-0000-0000-000027590000}"/>
    <cellStyle name="40% - Accent4 10 31" xfId="7386" xr:uid="{00000000-0005-0000-0000-000028590000}"/>
    <cellStyle name="40% - Accent4 10 32" xfId="7530" xr:uid="{00000000-0005-0000-0000-000029590000}"/>
    <cellStyle name="40% - Accent4 10 33" xfId="7702" xr:uid="{00000000-0005-0000-0000-00002A590000}"/>
    <cellStyle name="40% - Accent4 10 34" xfId="7874" xr:uid="{00000000-0005-0000-0000-00002B590000}"/>
    <cellStyle name="40% - Accent4 10 35" xfId="8046" xr:uid="{00000000-0005-0000-0000-00002C590000}"/>
    <cellStyle name="40% - Accent4 10 36" xfId="8218" xr:uid="{00000000-0005-0000-0000-00002D590000}"/>
    <cellStyle name="40% - Accent4 10 37" xfId="8390" xr:uid="{00000000-0005-0000-0000-00002E590000}"/>
    <cellStyle name="40% - Accent4 10 38" xfId="8708" xr:uid="{00000000-0005-0000-0000-00002F590000}"/>
    <cellStyle name="40% - Accent4 10 4" xfId="3930" xr:uid="{00000000-0005-0000-0000-000030590000}"/>
    <cellStyle name="40% - Accent4 10 5" xfId="4046" xr:uid="{00000000-0005-0000-0000-000031590000}"/>
    <cellStyle name="40% - Accent4 10 6" xfId="4162" xr:uid="{00000000-0005-0000-0000-000032590000}"/>
    <cellStyle name="40% - Accent4 10 7" xfId="4278" xr:uid="{00000000-0005-0000-0000-000033590000}"/>
    <cellStyle name="40% - Accent4 10 8" xfId="4394" xr:uid="{00000000-0005-0000-0000-000034590000}"/>
    <cellStyle name="40% - Accent4 10 9" xfId="4510" xr:uid="{00000000-0005-0000-0000-000035590000}"/>
    <cellStyle name="40% - Accent4 11" xfId="3711" xr:uid="{00000000-0005-0000-0000-000036590000}"/>
    <cellStyle name="40% - Accent4 11 10" xfId="4770" xr:uid="{00000000-0005-0000-0000-000037590000}"/>
    <cellStyle name="40% - Accent4 11 11" xfId="4900" xr:uid="{00000000-0005-0000-0000-000038590000}"/>
    <cellStyle name="40% - Accent4 11 12" xfId="5030" xr:uid="{00000000-0005-0000-0000-000039590000}"/>
    <cellStyle name="40% - Accent4 11 13" xfId="5160" xr:uid="{00000000-0005-0000-0000-00003A590000}"/>
    <cellStyle name="40% - Accent4 11 14" xfId="5290" xr:uid="{00000000-0005-0000-0000-00003B590000}"/>
    <cellStyle name="40% - Accent4 11 15" xfId="5420" xr:uid="{00000000-0005-0000-0000-00003C590000}"/>
    <cellStyle name="40% - Accent4 11 16" xfId="5550" xr:uid="{00000000-0005-0000-0000-00003D590000}"/>
    <cellStyle name="40% - Accent4 11 17" xfId="5680" xr:uid="{00000000-0005-0000-0000-00003E590000}"/>
    <cellStyle name="40% - Accent4 11 18" xfId="5810" xr:uid="{00000000-0005-0000-0000-00003F590000}"/>
    <cellStyle name="40% - Accent4 11 19" xfId="5940" xr:uid="{00000000-0005-0000-0000-000040590000}"/>
    <cellStyle name="40% - Accent4 11 2" xfId="3828" xr:uid="{00000000-0005-0000-0000-000041590000}"/>
    <cellStyle name="40% - Accent4 11 2 2" xfId="9037" xr:uid="{00000000-0005-0000-0000-000042590000}"/>
    <cellStyle name="40% - Accent4 11 20" xfId="6070" xr:uid="{00000000-0005-0000-0000-000043590000}"/>
    <cellStyle name="40% - Accent4 11 21" xfId="6200" xr:uid="{00000000-0005-0000-0000-000044590000}"/>
    <cellStyle name="40% - Accent4 11 22" xfId="6330" xr:uid="{00000000-0005-0000-0000-000045590000}"/>
    <cellStyle name="40% - Accent4 11 23" xfId="6460" xr:uid="{00000000-0005-0000-0000-000046590000}"/>
    <cellStyle name="40% - Accent4 11 24" xfId="6591" xr:uid="{00000000-0005-0000-0000-000047590000}"/>
    <cellStyle name="40% - Accent4 11 25" xfId="6721" xr:uid="{00000000-0005-0000-0000-000048590000}"/>
    <cellStyle name="40% - Accent4 11 26" xfId="6851" xr:uid="{00000000-0005-0000-0000-000049590000}"/>
    <cellStyle name="40% - Accent4 11 27" xfId="6981" xr:uid="{00000000-0005-0000-0000-00004A590000}"/>
    <cellStyle name="40% - Accent4 11 28" xfId="7111" xr:uid="{00000000-0005-0000-0000-00004B590000}"/>
    <cellStyle name="40% - Accent4 11 29" xfId="7255" xr:uid="{00000000-0005-0000-0000-00004C590000}"/>
    <cellStyle name="40% - Accent4 11 3" xfId="3944" xr:uid="{00000000-0005-0000-0000-00004D590000}"/>
    <cellStyle name="40% - Accent4 11 3 2" xfId="10291" xr:uid="{00000000-0005-0000-0000-00004E590000}"/>
    <cellStyle name="40% - Accent4 11 30" xfId="7400" xr:uid="{00000000-0005-0000-0000-00004F590000}"/>
    <cellStyle name="40% - Accent4 11 31" xfId="7544" xr:uid="{00000000-0005-0000-0000-000050590000}"/>
    <cellStyle name="40% - Accent4 11 32" xfId="7716" xr:uid="{00000000-0005-0000-0000-000051590000}"/>
    <cellStyle name="40% - Accent4 11 33" xfId="7888" xr:uid="{00000000-0005-0000-0000-000052590000}"/>
    <cellStyle name="40% - Accent4 11 34" xfId="8060" xr:uid="{00000000-0005-0000-0000-000053590000}"/>
    <cellStyle name="40% - Accent4 11 35" xfId="8232" xr:uid="{00000000-0005-0000-0000-000054590000}"/>
    <cellStyle name="40% - Accent4 11 36" xfId="8404" xr:uid="{00000000-0005-0000-0000-000055590000}"/>
    <cellStyle name="40% - Accent4 11 37" xfId="8722" xr:uid="{00000000-0005-0000-0000-000056590000}"/>
    <cellStyle name="40% - Accent4 11 4" xfId="4060" xr:uid="{00000000-0005-0000-0000-000057590000}"/>
    <cellStyle name="40% - Accent4 11 5" xfId="4176" xr:uid="{00000000-0005-0000-0000-000058590000}"/>
    <cellStyle name="40% - Accent4 11 6" xfId="4292" xr:uid="{00000000-0005-0000-0000-000059590000}"/>
    <cellStyle name="40% - Accent4 11 7" xfId="4408" xr:uid="{00000000-0005-0000-0000-00005A590000}"/>
    <cellStyle name="40% - Accent4 11 8" xfId="4524" xr:uid="{00000000-0005-0000-0000-00005B590000}"/>
    <cellStyle name="40% - Accent4 11 9" xfId="4640" xr:uid="{00000000-0005-0000-0000-00005C590000}"/>
    <cellStyle name="40% - Accent4 12" xfId="4654" xr:uid="{00000000-0005-0000-0000-00005D590000}"/>
    <cellStyle name="40% - Accent4 12 10" xfId="5824" xr:uid="{00000000-0005-0000-0000-00005E590000}"/>
    <cellStyle name="40% - Accent4 12 11" xfId="5954" xr:uid="{00000000-0005-0000-0000-00005F590000}"/>
    <cellStyle name="40% - Accent4 12 12" xfId="6084" xr:uid="{00000000-0005-0000-0000-000060590000}"/>
    <cellStyle name="40% - Accent4 12 13" xfId="6214" xr:uid="{00000000-0005-0000-0000-000061590000}"/>
    <cellStyle name="40% - Accent4 12 14" xfId="6344" xr:uid="{00000000-0005-0000-0000-000062590000}"/>
    <cellStyle name="40% - Accent4 12 15" xfId="6474" xr:uid="{00000000-0005-0000-0000-000063590000}"/>
    <cellStyle name="40% - Accent4 12 16" xfId="6605" xr:uid="{00000000-0005-0000-0000-000064590000}"/>
    <cellStyle name="40% - Accent4 12 17" xfId="6735" xr:uid="{00000000-0005-0000-0000-000065590000}"/>
    <cellStyle name="40% - Accent4 12 18" xfId="6865" xr:uid="{00000000-0005-0000-0000-000066590000}"/>
    <cellStyle name="40% - Accent4 12 19" xfId="6995" xr:uid="{00000000-0005-0000-0000-000067590000}"/>
    <cellStyle name="40% - Accent4 12 2" xfId="4784" xr:uid="{00000000-0005-0000-0000-000068590000}"/>
    <cellStyle name="40% - Accent4 12 2 2" xfId="9051" xr:uid="{00000000-0005-0000-0000-000069590000}"/>
    <cellStyle name="40% - Accent4 12 20" xfId="7125" xr:uid="{00000000-0005-0000-0000-00006A590000}"/>
    <cellStyle name="40% - Accent4 12 21" xfId="7269" xr:uid="{00000000-0005-0000-0000-00006B590000}"/>
    <cellStyle name="40% - Accent4 12 22" xfId="7414" xr:uid="{00000000-0005-0000-0000-00006C590000}"/>
    <cellStyle name="40% - Accent4 12 23" xfId="7558" xr:uid="{00000000-0005-0000-0000-00006D590000}"/>
    <cellStyle name="40% - Accent4 12 24" xfId="7730" xr:uid="{00000000-0005-0000-0000-00006E590000}"/>
    <cellStyle name="40% - Accent4 12 25" xfId="7902" xr:uid="{00000000-0005-0000-0000-00006F590000}"/>
    <cellStyle name="40% - Accent4 12 26" xfId="8074" xr:uid="{00000000-0005-0000-0000-000070590000}"/>
    <cellStyle name="40% - Accent4 12 27" xfId="8246" xr:uid="{00000000-0005-0000-0000-000071590000}"/>
    <cellStyle name="40% - Accent4 12 28" xfId="8418" xr:uid="{00000000-0005-0000-0000-000072590000}"/>
    <cellStyle name="40% - Accent4 12 29" xfId="8736" xr:uid="{00000000-0005-0000-0000-000073590000}"/>
    <cellStyle name="40% - Accent4 12 3" xfId="4914" xr:uid="{00000000-0005-0000-0000-000074590000}"/>
    <cellStyle name="40% - Accent4 12 3 2" xfId="10305" xr:uid="{00000000-0005-0000-0000-000075590000}"/>
    <cellStyle name="40% - Accent4 12 4" xfId="5044" xr:uid="{00000000-0005-0000-0000-000076590000}"/>
    <cellStyle name="40% - Accent4 12 5" xfId="5174" xr:uid="{00000000-0005-0000-0000-000077590000}"/>
    <cellStyle name="40% - Accent4 12 6" xfId="5304" xr:uid="{00000000-0005-0000-0000-000078590000}"/>
    <cellStyle name="40% - Accent4 12 7" xfId="5434" xr:uid="{00000000-0005-0000-0000-000079590000}"/>
    <cellStyle name="40% - Accent4 12 8" xfId="5564" xr:uid="{00000000-0005-0000-0000-00007A590000}"/>
    <cellStyle name="40% - Accent4 12 9" xfId="5694" xr:uid="{00000000-0005-0000-0000-00007B590000}"/>
    <cellStyle name="40% - Accent4 13" xfId="7139" xr:uid="{00000000-0005-0000-0000-00007C590000}"/>
    <cellStyle name="40% - Accent4 13 10" xfId="8750" xr:uid="{00000000-0005-0000-0000-00007D590000}"/>
    <cellStyle name="40% - Accent4 13 2" xfId="7283" xr:uid="{00000000-0005-0000-0000-00007E590000}"/>
    <cellStyle name="40% - Accent4 13 2 2" xfId="9065" xr:uid="{00000000-0005-0000-0000-00007F590000}"/>
    <cellStyle name="40% - Accent4 13 3" xfId="7428" xr:uid="{00000000-0005-0000-0000-000080590000}"/>
    <cellStyle name="40% - Accent4 13 3 2" xfId="10319" xr:uid="{00000000-0005-0000-0000-000081590000}"/>
    <cellStyle name="40% - Accent4 13 4" xfId="7572" xr:uid="{00000000-0005-0000-0000-000082590000}"/>
    <cellStyle name="40% - Accent4 13 5" xfId="7744" xr:uid="{00000000-0005-0000-0000-000083590000}"/>
    <cellStyle name="40% - Accent4 13 6" xfId="7916" xr:uid="{00000000-0005-0000-0000-000084590000}"/>
    <cellStyle name="40% - Accent4 13 7" xfId="8088" xr:uid="{00000000-0005-0000-0000-000085590000}"/>
    <cellStyle name="40% - Accent4 13 8" xfId="8260" xr:uid="{00000000-0005-0000-0000-000086590000}"/>
    <cellStyle name="40% - Accent4 13 9" xfId="8432" xr:uid="{00000000-0005-0000-0000-000087590000}"/>
    <cellStyle name="40% - Accent4 14" xfId="7586" xr:uid="{00000000-0005-0000-0000-000088590000}"/>
    <cellStyle name="40% - Accent4 14 2" xfId="7758" xr:uid="{00000000-0005-0000-0000-000089590000}"/>
    <cellStyle name="40% - Accent4 14 2 2" xfId="9080" xr:uid="{00000000-0005-0000-0000-00008A590000}"/>
    <cellStyle name="40% - Accent4 14 3" xfId="7930" xr:uid="{00000000-0005-0000-0000-00008B590000}"/>
    <cellStyle name="40% - Accent4 14 3 2" xfId="10333" xr:uid="{00000000-0005-0000-0000-00008C590000}"/>
    <cellStyle name="40% - Accent4 14 4" xfId="8102" xr:uid="{00000000-0005-0000-0000-00008D590000}"/>
    <cellStyle name="40% - Accent4 14 5" xfId="8274" xr:uid="{00000000-0005-0000-0000-00008E590000}"/>
    <cellStyle name="40% - Accent4 14 6" xfId="8446" xr:uid="{00000000-0005-0000-0000-00008F590000}"/>
    <cellStyle name="40% - Accent4 14 7" xfId="8765" xr:uid="{00000000-0005-0000-0000-000090590000}"/>
    <cellStyle name="40% - Accent4 15" xfId="7600" xr:uid="{00000000-0005-0000-0000-000091590000}"/>
    <cellStyle name="40% - Accent4 15 2" xfId="7772" xr:uid="{00000000-0005-0000-0000-000092590000}"/>
    <cellStyle name="40% - Accent4 15 2 2" xfId="9094" xr:uid="{00000000-0005-0000-0000-000093590000}"/>
    <cellStyle name="40% - Accent4 15 3" xfId="7944" xr:uid="{00000000-0005-0000-0000-000094590000}"/>
    <cellStyle name="40% - Accent4 15 3 2" xfId="10347" xr:uid="{00000000-0005-0000-0000-000095590000}"/>
    <cellStyle name="40% - Accent4 15 4" xfId="8116" xr:uid="{00000000-0005-0000-0000-000096590000}"/>
    <cellStyle name="40% - Accent4 15 5" xfId="8288" xr:uid="{00000000-0005-0000-0000-000097590000}"/>
    <cellStyle name="40% - Accent4 15 6" xfId="8460" xr:uid="{00000000-0005-0000-0000-000098590000}"/>
    <cellStyle name="40% - Accent4 15 7" xfId="8779" xr:uid="{00000000-0005-0000-0000-000099590000}"/>
    <cellStyle name="40% - Accent4 16" xfId="8794" xr:uid="{00000000-0005-0000-0000-00009A590000}"/>
    <cellStyle name="40% - Accent4 17" xfId="8475" xr:uid="{00000000-0005-0000-0000-00009B590000}"/>
    <cellStyle name="40% - Accent4 17 2" xfId="9123" xr:uid="{00000000-0005-0000-0000-00009C590000}"/>
    <cellStyle name="40% - Accent4 18" xfId="9155" xr:uid="{00000000-0005-0000-0000-00009D590000}"/>
    <cellStyle name="40% - Accent4 18 10" xfId="9814" xr:uid="{00000000-0005-0000-0000-00009E590000}"/>
    <cellStyle name="40% - Accent4 18 10 2" xfId="36267" xr:uid="{00000000-0005-0000-0000-00009F590000}"/>
    <cellStyle name="40% - Accent4 18 11" xfId="9885" xr:uid="{00000000-0005-0000-0000-0000A0590000}"/>
    <cellStyle name="40% - Accent4 18 12" xfId="9956" xr:uid="{00000000-0005-0000-0000-0000A1590000}"/>
    <cellStyle name="40% - Accent4 18 13" xfId="10483" xr:uid="{00000000-0005-0000-0000-0000A2590000}"/>
    <cellStyle name="40% - Accent4 18 14" xfId="10741" xr:uid="{00000000-0005-0000-0000-0000A3590000}"/>
    <cellStyle name="40% - Accent4 18 15" xfId="10995" xr:uid="{00000000-0005-0000-0000-0000A4590000}"/>
    <cellStyle name="40% - Accent4 18 16" xfId="11249" xr:uid="{00000000-0005-0000-0000-0000A5590000}"/>
    <cellStyle name="40% - Accent4 18 17" xfId="11509" xr:uid="{00000000-0005-0000-0000-0000A6590000}"/>
    <cellStyle name="40% - Accent4 18 18" xfId="11763" xr:uid="{00000000-0005-0000-0000-0000A7590000}"/>
    <cellStyle name="40% - Accent4 18 19" xfId="12041" xr:uid="{00000000-0005-0000-0000-0000A8590000}"/>
    <cellStyle name="40% - Accent4 18 2" xfId="9225" xr:uid="{00000000-0005-0000-0000-0000A9590000}"/>
    <cellStyle name="40% - Accent4 18 2 10" xfId="12453" xr:uid="{00000000-0005-0000-0000-0000AA590000}"/>
    <cellStyle name="40% - Accent4 18 2 11" xfId="12735" xr:uid="{00000000-0005-0000-0000-0000AB590000}"/>
    <cellStyle name="40% - Accent4 18 2 12" xfId="13358" xr:uid="{00000000-0005-0000-0000-0000AC590000}"/>
    <cellStyle name="40% - Accent4 18 2 13" xfId="13965" xr:uid="{00000000-0005-0000-0000-0000AD590000}"/>
    <cellStyle name="40% - Accent4 18 2 14" xfId="14571" xr:uid="{00000000-0005-0000-0000-0000AE590000}"/>
    <cellStyle name="40% - Accent4 18 2 15" xfId="15177" xr:uid="{00000000-0005-0000-0000-0000AF590000}"/>
    <cellStyle name="40% - Accent4 18 2 16" xfId="17425" xr:uid="{00000000-0005-0000-0000-0000B0590000}"/>
    <cellStyle name="40% - Accent4 18 2 17" xfId="21900" xr:uid="{00000000-0005-0000-0000-0000B1590000}"/>
    <cellStyle name="40% - Accent4 18 2 18" xfId="26617" xr:uid="{00000000-0005-0000-0000-0000B2590000}"/>
    <cellStyle name="40% - Accent4 18 2 19" xfId="31330" xr:uid="{00000000-0005-0000-0000-0000B3590000}"/>
    <cellStyle name="40% - Accent4 18 2 2" xfId="10364" xr:uid="{00000000-0005-0000-0000-0000B4590000}"/>
    <cellStyle name="40% - Accent4 18 2 2 10" xfId="31626" xr:uid="{00000000-0005-0000-0000-0000B5590000}"/>
    <cellStyle name="40% - Accent4 18 2 2 2" xfId="13073" xr:uid="{00000000-0005-0000-0000-0000B6590000}"/>
    <cellStyle name="40% - Accent4 18 2 2 2 2" xfId="16664" xr:uid="{00000000-0005-0000-0000-0000B7590000}"/>
    <cellStyle name="40% - Accent4 18 2 2 2 2 2" xfId="21126" xr:uid="{00000000-0005-0000-0000-0000B8590000}"/>
    <cellStyle name="40% - Accent4 18 2 2 2 2 3" xfId="25558" xr:uid="{00000000-0005-0000-0000-0000B9590000}"/>
    <cellStyle name="40% - Accent4 18 2 2 2 2 4" xfId="30275" xr:uid="{00000000-0005-0000-0000-0000BA590000}"/>
    <cellStyle name="40% - Accent4 18 2 2 2 2 5" xfId="34988" xr:uid="{00000000-0005-0000-0000-0000BB590000}"/>
    <cellStyle name="40% - Accent4 18 2 2 2 3" xfId="18867" xr:uid="{00000000-0005-0000-0000-0000BC590000}"/>
    <cellStyle name="40% - Accent4 18 2 2 2 4" xfId="23342" xr:uid="{00000000-0005-0000-0000-0000BD590000}"/>
    <cellStyle name="40% - Accent4 18 2 2 2 5" xfId="28059" xr:uid="{00000000-0005-0000-0000-0000BE590000}"/>
    <cellStyle name="40% - Accent4 18 2 2 2 6" xfId="32772" xr:uid="{00000000-0005-0000-0000-0000BF590000}"/>
    <cellStyle name="40% - Accent4 18 2 2 3" xfId="13655" xr:uid="{00000000-0005-0000-0000-0000C0590000}"/>
    <cellStyle name="40% - Accent4 18 2 2 3 2" xfId="19980" xr:uid="{00000000-0005-0000-0000-0000C1590000}"/>
    <cellStyle name="40% - Accent4 18 2 2 3 3" xfId="24412" xr:uid="{00000000-0005-0000-0000-0000C2590000}"/>
    <cellStyle name="40% - Accent4 18 2 2 3 4" xfId="29129" xr:uid="{00000000-0005-0000-0000-0000C3590000}"/>
    <cellStyle name="40% - Accent4 18 2 2 3 5" xfId="33842" xr:uid="{00000000-0005-0000-0000-0000C4590000}"/>
    <cellStyle name="40% - Accent4 18 2 2 4" xfId="14261" xr:uid="{00000000-0005-0000-0000-0000C5590000}"/>
    <cellStyle name="40% - Accent4 18 2 2 5" xfId="14867" xr:uid="{00000000-0005-0000-0000-0000C6590000}"/>
    <cellStyle name="40% - Accent4 18 2 2 6" xfId="15473" xr:uid="{00000000-0005-0000-0000-0000C7590000}"/>
    <cellStyle name="40% - Accent4 18 2 2 7" xfId="17721" xr:uid="{00000000-0005-0000-0000-0000C8590000}"/>
    <cellStyle name="40% - Accent4 18 2 2 8" xfId="22196" xr:uid="{00000000-0005-0000-0000-0000C9590000}"/>
    <cellStyle name="40% - Accent4 18 2 2 9" xfId="26913" xr:uid="{00000000-0005-0000-0000-0000CA590000}"/>
    <cellStyle name="40% - Accent4 18 2 3" xfId="10624" xr:uid="{00000000-0005-0000-0000-0000CB590000}"/>
    <cellStyle name="40% - Accent4 18 2 3 2" xfId="16446" xr:uid="{00000000-0005-0000-0000-0000CC590000}"/>
    <cellStyle name="40% - Accent4 18 2 3 2 2" xfId="20908" xr:uid="{00000000-0005-0000-0000-0000CD590000}"/>
    <cellStyle name="40% - Accent4 18 2 3 2 3" xfId="25340" xr:uid="{00000000-0005-0000-0000-0000CE590000}"/>
    <cellStyle name="40% - Accent4 18 2 3 2 4" xfId="30057" xr:uid="{00000000-0005-0000-0000-0000CF590000}"/>
    <cellStyle name="40% - Accent4 18 2 3 2 5" xfId="34770" xr:uid="{00000000-0005-0000-0000-0000D0590000}"/>
    <cellStyle name="40% - Accent4 18 2 3 3" xfId="18649" xr:uid="{00000000-0005-0000-0000-0000D1590000}"/>
    <cellStyle name="40% - Accent4 18 2 3 4" xfId="23124" xr:uid="{00000000-0005-0000-0000-0000D2590000}"/>
    <cellStyle name="40% - Accent4 18 2 3 5" xfId="27841" xr:uid="{00000000-0005-0000-0000-0000D3590000}"/>
    <cellStyle name="40% - Accent4 18 2 3 6" xfId="32554" xr:uid="{00000000-0005-0000-0000-0000D4590000}"/>
    <cellStyle name="40% - Accent4 18 2 4" xfId="10882" xr:uid="{00000000-0005-0000-0000-0000D5590000}"/>
    <cellStyle name="40% - Accent4 18 2 4 2" xfId="19684" xr:uid="{00000000-0005-0000-0000-0000D6590000}"/>
    <cellStyle name="40% - Accent4 18 2 4 3" xfId="24116" xr:uid="{00000000-0005-0000-0000-0000D7590000}"/>
    <cellStyle name="40% - Accent4 18 2 4 4" xfId="28833" xr:uid="{00000000-0005-0000-0000-0000D8590000}"/>
    <cellStyle name="40% - Accent4 18 2 4 5" xfId="33546" xr:uid="{00000000-0005-0000-0000-0000D9590000}"/>
    <cellStyle name="40% - Accent4 18 2 5" xfId="11136" xr:uid="{00000000-0005-0000-0000-0000DA590000}"/>
    <cellStyle name="40% - Accent4 18 2 6" xfId="11390" xr:uid="{00000000-0005-0000-0000-0000DB590000}"/>
    <cellStyle name="40% - Accent4 18 2 7" xfId="11650" xr:uid="{00000000-0005-0000-0000-0000DC590000}"/>
    <cellStyle name="40% - Accent4 18 2 8" xfId="11912" xr:uid="{00000000-0005-0000-0000-0000DD590000}"/>
    <cellStyle name="40% - Accent4 18 2 9" xfId="12182" xr:uid="{00000000-0005-0000-0000-0000DE590000}"/>
    <cellStyle name="40% - Accent4 18 20" xfId="12312" xr:uid="{00000000-0005-0000-0000-0000DF590000}"/>
    <cellStyle name="40% - Accent4 18 21" xfId="12594" xr:uid="{00000000-0005-0000-0000-0000E0590000}"/>
    <cellStyle name="40% - Accent4 18 22" xfId="13217" xr:uid="{00000000-0005-0000-0000-0000E1590000}"/>
    <cellStyle name="40% - Accent4 18 23" xfId="13824" xr:uid="{00000000-0005-0000-0000-0000E2590000}"/>
    <cellStyle name="40% - Accent4 18 24" xfId="14430" xr:uid="{00000000-0005-0000-0000-0000E3590000}"/>
    <cellStyle name="40% - Accent4 18 25" xfId="15036" xr:uid="{00000000-0005-0000-0000-0000E4590000}"/>
    <cellStyle name="40% - Accent4 18 26" xfId="17284" xr:uid="{00000000-0005-0000-0000-0000E5590000}"/>
    <cellStyle name="40% - Accent4 18 27" xfId="21759" xr:uid="{00000000-0005-0000-0000-0000E6590000}"/>
    <cellStyle name="40% - Accent4 18 28" xfId="26476" xr:uid="{00000000-0005-0000-0000-0000E7590000}"/>
    <cellStyle name="40% - Accent4 18 29" xfId="31189" xr:uid="{00000000-0005-0000-0000-0000E8590000}"/>
    <cellStyle name="40% - Accent4 18 3" xfId="9307" xr:uid="{00000000-0005-0000-0000-0000E9590000}"/>
    <cellStyle name="40% - Accent4 18 3 10" xfId="31485" xr:uid="{00000000-0005-0000-0000-0000EA590000}"/>
    <cellStyle name="40% - Accent4 18 3 2" xfId="12932" xr:uid="{00000000-0005-0000-0000-0000EB590000}"/>
    <cellStyle name="40% - Accent4 18 3 2 2" xfId="16523" xr:uid="{00000000-0005-0000-0000-0000EC590000}"/>
    <cellStyle name="40% - Accent4 18 3 2 2 2" xfId="20985" xr:uid="{00000000-0005-0000-0000-0000ED590000}"/>
    <cellStyle name="40% - Accent4 18 3 2 2 3" xfId="25417" xr:uid="{00000000-0005-0000-0000-0000EE590000}"/>
    <cellStyle name="40% - Accent4 18 3 2 2 4" xfId="30134" xr:uid="{00000000-0005-0000-0000-0000EF590000}"/>
    <cellStyle name="40% - Accent4 18 3 2 2 5" xfId="34847" xr:uid="{00000000-0005-0000-0000-0000F0590000}"/>
    <cellStyle name="40% - Accent4 18 3 2 3" xfId="18726" xr:uid="{00000000-0005-0000-0000-0000F1590000}"/>
    <cellStyle name="40% - Accent4 18 3 2 4" xfId="23201" xr:uid="{00000000-0005-0000-0000-0000F2590000}"/>
    <cellStyle name="40% - Accent4 18 3 2 5" xfId="27918" xr:uid="{00000000-0005-0000-0000-0000F3590000}"/>
    <cellStyle name="40% - Accent4 18 3 2 6" xfId="32631" xr:uid="{00000000-0005-0000-0000-0000F4590000}"/>
    <cellStyle name="40% - Accent4 18 3 3" xfId="13514" xr:uid="{00000000-0005-0000-0000-0000F5590000}"/>
    <cellStyle name="40% - Accent4 18 3 3 2" xfId="19839" xr:uid="{00000000-0005-0000-0000-0000F6590000}"/>
    <cellStyle name="40% - Accent4 18 3 3 3" xfId="24271" xr:uid="{00000000-0005-0000-0000-0000F7590000}"/>
    <cellStyle name="40% - Accent4 18 3 3 4" xfId="28988" xr:uid="{00000000-0005-0000-0000-0000F8590000}"/>
    <cellStyle name="40% - Accent4 18 3 3 5" xfId="33701" xr:uid="{00000000-0005-0000-0000-0000F9590000}"/>
    <cellStyle name="40% - Accent4 18 3 4" xfId="14120" xr:uid="{00000000-0005-0000-0000-0000FA590000}"/>
    <cellStyle name="40% - Accent4 18 3 5" xfId="14726" xr:uid="{00000000-0005-0000-0000-0000FB590000}"/>
    <cellStyle name="40% - Accent4 18 3 6" xfId="15332" xr:uid="{00000000-0005-0000-0000-0000FC590000}"/>
    <cellStyle name="40% - Accent4 18 3 7" xfId="17580" xr:uid="{00000000-0005-0000-0000-0000FD590000}"/>
    <cellStyle name="40% - Accent4 18 3 8" xfId="22055" xr:uid="{00000000-0005-0000-0000-0000FE590000}"/>
    <cellStyle name="40% - Accent4 18 3 9" xfId="26772" xr:uid="{00000000-0005-0000-0000-0000FF590000}"/>
    <cellStyle name="40% - Accent4 18 4" xfId="9378" xr:uid="{00000000-0005-0000-0000-0000005A0000}"/>
    <cellStyle name="40% - Accent4 18 4 2" xfId="16903" xr:uid="{00000000-0005-0000-0000-0000015A0000}"/>
    <cellStyle name="40% - Accent4 18 4 2 2" xfId="21365" xr:uid="{00000000-0005-0000-0000-0000025A0000}"/>
    <cellStyle name="40% - Accent4 18 4 2 2 2" xfId="25797" xr:uid="{00000000-0005-0000-0000-0000035A0000}"/>
    <cellStyle name="40% - Accent4 18 4 2 2 3" xfId="30514" xr:uid="{00000000-0005-0000-0000-0000045A0000}"/>
    <cellStyle name="40% - Accent4 18 4 2 2 4" xfId="35227" xr:uid="{00000000-0005-0000-0000-0000055A0000}"/>
    <cellStyle name="40% - Accent4 18 4 2 3" xfId="19106" xr:uid="{00000000-0005-0000-0000-0000065A0000}"/>
    <cellStyle name="40% - Accent4 18 4 2 4" xfId="23581" xr:uid="{00000000-0005-0000-0000-0000075A0000}"/>
    <cellStyle name="40% - Accent4 18 4 2 5" xfId="28298" xr:uid="{00000000-0005-0000-0000-0000085A0000}"/>
    <cellStyle name="40% - Accent4 18 4 2 6" xfId="33011" xr:uid="{00000000-0005-0000-0000-0000095A0000}"/>
    <cellStyle name="40% - Accent4 18 4 3" xfId="15712" xr:uid="{00000000-0005-0000-0000-00000A5A0000}"/>
    <cellStyle name="40% - Accent4 18 4 3 2" xfId="20219" xr:uid="{00000000-0005-0000-0000-00000B5A0000}"/>
    <cellStyle name="40% - Accent4 18 4 3 3" xfId="24651" xr:uid="{00000000-0005-0000-0000-00000C5A0000}"/>
    <cellStyle name="40% - Accent4 18 4 3 4" xfId="29368" xr:uid="{00000000-0005-0000-0000-00000D5A0000}"/>
    <cellStyle name="40% - Accent4 18 4 3 5" xfId="34081" xr:uid="{00000000-0005-0000-0000-00000E5A0000}"/>
    <cellStyle name="40% - Accent4 18 4 4" xfId="17960" xr:uid="{00000000-0005-0000-0000-00000F5A0000}"/>
    <cellStyle name="40% - Accent4 18 4 5" xfId="22435" xr:uid="{00000000-0005-0000-0000-0000105A0000}"/>
    <cellStyle name="40% - Accent4 18 4 6" xfId="27152" xr:uid="{00000000-0005-0000-0000-0000115A0000}"/>
    <cellStyle name="40% - Accent4 18 4 7" xfId="31865" xr:uid="{00000000-0005-0000-0000-0000125A0000}"/>
    <cellStyle name="40% - Accent4 18 5" xfId="9452" xr:uid="{00000000-0005-0000-0000-0000135A0000}"/>
    <cellStyle name="40% - Accent4 18 5 2" xfId="17115" xr:uid="{00000000-0005-0000-0000-0000145A0000}"/>
    <cellStyle name="40% - Accent4 18 5 2 2" xfId="21576" xr:uid="{00000000-0005-0000-0000-0000155A0000}"/>
    <cellStyle name="40% - Accent4 18 5 2 2 2" xfId="26008" xr:uid="{00000000-0005-0000-0000-0000165A0000}"/>
    <cellStyle name="40% - Accent4 18 5 2 2 3" xfId="30725" xr:uid="{00000000-0005-0000-0000-0000175A0000}"/>
    <cellStyle name="40% - Accent4 18 5 2 2 4" xfId="35438" xr:uid="{00000000-0005-0000-0000-0000185A0000}"/>
    <cellStyle name="40% - Accent4 18 5 2 3" xfId="19317" xr:uid="{00000000-0005-0000-0000-0000195A0000}"/>
    <cellStyle name="40% - Accent4 18 5 2 4" xfId="23792" xr:uid="{00000000-0005-0000-0000-00001A5A0000}"/>
    <cellStyle name="40% - Accent4 18 5 2 5" xfId="28509" xr:uid="{00000000-0005-0000-0000-00001B5A0000}"/>
    <cellStyle name="40% - Accent4 18 5 2 6" xfId="33222" xr:uid="{00000000-0005-0000-0000-00001C5A0000}"/>
    <cellStyle name="40% - Accent4 18 5 3" xfId="15925" xr:uid="{00000000-0005-0000-0000-00001D5A0000}"/>
    <cellStyle name="40% - Accent4 18 5 3 2" xfId="20430" xr:uid="{00000000-0005-0000-0000-00001E5A0000}"/>
    <cellStyle name="40% - Accent4 18 5 3 3" xfId="24862" xr:uid="{00000000-0005-0000-0000-00001F5A0000}"/>
    <cellStyle name="40% - Accent4 18 5 3 4" xfId="29579" xr:uid="{00000000-0005-0000-0000-0000205A0000}"/>
    <cellStyle name="40% - Accent4 18 5 3 5" xfId="34292" xr:uid="{00000000-0005-0000-0000-0000215A0000}"/>
    <cellStyle name="40% - Accent4 18 5 4" xfId="18171" xr:uid="{00000000-0005-0000-0000-0000225A0000}"/>
    <cellStyle name="40% - Accent4 18 5 5" xfId="22646" xr:uid="{00000000-0005-0000-0000-0000235A0000}"/>
    <cellStyle name="40% - Accent4 18 5 6" xfId="27363" xr:uid="{00000000-0005-0000-0000-0000245A0000}"/>
    <cellStyle name="40% - Accent4 18 5 7" xfId="32076" xr:uid="{00000000-0005-0000-0000-0000255A0000}"/>
    <cellStyle name="40% - Accent4 18 6" xfId="9523" xr:uid="{00000000-0005-0000-0000-0000265A0000}"/>
    <cellStyle name="40% - Accent4 18 6 2" xfId="16206" xr:uid="{00000000-0005-0000-0000-0000275A0000}"/>
    <cellStyle name="40% - Accent4 18 6 2 2" xfId="20669" xr:uid="{00000000-0005-0000-0000-0000285A0000}"/>
    <cellStyle name="40% - Accent4 18 6 2 3" xfId="25101" xr:uid="{00000000-0005-0000-0000-0000295A0000}"/>
    <cellStyle name="40% - Accent4 18 6 2 4" xfId="29818" xr:uid="{00000000-0005-0000-0000-00002A5A0000}"/>
    <cellStyle name="40% - Accent4 18 6 2 5" xfId="34531" xr:uid="{00000000-0005-0000-0000-00002B5A0000}"/>
    <cellStyle name="40% - Accent4 18 6 3" xfId="18410" xr:uid="{00000000-0005-0000-0000-00002C5A0000}"/>
    <cellStyle name="40% - Accent4 18 6 4" xfId="22885" xr:uid="{00000000-0005-0000-0000-00002D5A0000}"/>
    <cellStyle name="40% - Accent4 18 6 5" xfId="27602" xr:uid="{00000000-0005-0000-0000-00002E5A0000}"/>
    <cellStyle name="40% - Accent4 18 6 6" xfId="32315" xr:uid="{00000000-0005-0000-0000-00002F5A0000}"/>
    <cellStyle name="40% - Accent4 18 7" xfId="9594" xr:uid="{00000000-0005-0000-0000-0000305A0000}"/>
    <cellStyle name="40% - Accent4 18 7 2" xfId="19543" xr:uid="{00000000-0005-0000-0000-0000315A0000}"/>
    <cellStyle name="40% - Accent4 18 7 3" xfId="23975" xr:uid="{00000000-0005-0000-0000-0000325A0000}"/>
    <cellStyle name="40% - Accent4 18 7 4" xfId="28692" xr:uid="{00000000-0005-0000-0000-0000335A0000}"/>
    <cellStyle name="40% - Accent4 18 7 5" xfId="33405" xr:uid="{00000000-0005-0000-0000-0000345A0000}"/>
    <cellStyle name="40% - Accent4 18 8" xfId="9665" xr:uid="{00000000-0005-0000-0000-0000355A0000}"/>
    <cellStyle name="40% - Accent4 18 8 2" xfId="26279" xr:uid="{00000000-0005-0000-0000-0000365A0000}"/>
    <cellStyle name="40% - Accent4 18 8 3" xfId="30992" xr:uid="{00000000-0005-0000-0000-0000375A0000}"/>
    <cellStyle name="40% - Accent4 18 8 4" xfId="35705" xr:uid="{00000000-0005-0000-0000-0000385A0000}"/>
    <cellStyle name="40% - Accent4 18 9" xfId="9743" xr:uid="{00000000-0005-0000-0000-0000395A0000}"/>
    <cellStyle name="40% - Accent4 18 9 2" xfId="35972" xr:uid="{00000000-0005-0000-0000-00003A5A0000}"/>
    <cellStyle name="40% - Accent4 19" xfId="9174" xr:uid="{00000000-0005-0000-0000-00003B5A0000}"/>
    <cellStyle name="40% - Accent4 19 10" xfId="9828" xr:uid="{00000000-0005-0000-0000-00003C5A0000}"/>
    <cellStyle name="40% - Accent4 19 10 2" xfId="36281" xr:uid="{00000000-0005-0000-0000-00003D5A0000}"/>
    <cellStyle name="40% - Accent4 19 11" xfId="9899" xr:uid="{00000000-0005-0000-0000-00003E5A0000}"/>
    <cellStyle name="40% - Accent4 19 12" xfId="9970" xr:uid="{00000000-0005-0000-0000-00003F5A0000}"/>
    <cellStyle name="40% - Accent4 19 13" xfId="10497" xr:uid="{00000000-0005-0000-0000-0000405A0000}"/>
    <cellStyle name="40% - Accent4 19 14" xfId="10755" xr:uid="{00000000-0005-0000-0000-0000415A0000}"/>
    <cellStyle name="40% - Accent4 19 15" xfId="11009" xr:uid="{00000000-0005-0000-0000-0000425A0000}"/>
    <cellStyle name="40% - Accent4 19 16" xfId="11263" xr:uid="{00000000-0005-0000-0000-0000435A0000}"/>
    <cellStyle name="40% - Accent4 19 17" xfId="11523" xr:uid="{00000000-0005-0000-0000-0000445A0000}"/>
    <cellStyle name="40% - Accent4 19 18" xfId="11777" xr:uid="{00000000-0005-0000-0000-0000455A0000}"/>
    <cellStyle name="40% - Accent4 19 19" xfId="12055" xr:uid="{00000000-0005-0000-0000-0000465A0000}"/>
    <cellStyle name="40% - Accent4 19 2" xfId="9239" xr:uid="{00000000-0005-0000-0000-0000475A0000}"/>
    <cellStyle name="40% - Accent4 19 2 10" xfId="12467" xr:uid="{00000000-0005-0000-0000-0000485A0000}"/>
    <cellStyle name="40% - Accent4 19 2 11" xfId="12749" xr:uid="{00000000-0005-0000-0000-0000495A0000}"/>
    <cellStyle name="40% - Accent4 19 2 12" xfId="13372" xr:uid="{00000000-0005-0000-0000-00004A5A0000}"/>
    <cellStyle name="40% - Accent4 19 2 13" xfId="13979" xr:uid="{00000000-0005-0000-0000-00004B5A0000}"/>
    <cellStyle name="40% - Accent4 19 2 14" xfId="14585" xr:uid="{00000000-0005-0000-0000-00004C5A0000}"/>
    <cellStyle name="40% - Accent4 19 2 15" xfId="15191" xr:uid="{00000000-0005-0000-0000-00004D5A0000}"/>
    <cellStyle name="40% - Accent4 19 2 16" xfId="17439" xr:uid="{00000000-0005-0000-0000-00004E5A0000}"/>
    <cellStyle name="40% - Accent4 19 2 17" xfId="21914" xr:uid="{00000000-0005-0000-0000-00004F5A0000}"/>
    <cellStyle name="40% - Accent4 19 2 18" xfId="26631" xr:uid="{00000000-0005-0000-0000-0000505A0000}"/>
    <cellStyle name="40% - Accent4 19 2 19" xfId="31344" xr:uid="{00000000-0005-0000-0000-0000515A0000}"/>
    <cellStyle name="40% - Accent4 19 2 2" xfId="10378" xr:uid="{00000000-0005-0000-0000-0000525A0000}"/>
    <cellStyle name="40% - Accent4 19 2 2 10" xfId="31640" xr:uid="{00000000-0005-0000-0000-0000535A0000}"/>
    <cellStyle name="40% - Accent4 19 2 2 2" xfId="13087" xr:uid="{00000000-0005-0000-0000-0000545A0000}"/>
    <cellStyle name="40% - Accent4 19 2 2 2 2" xfId="16678" xr:uid="{00000000-0005-0000-0000-0000555A0000}"/>
    <cellStyle name="40% - Accent4 19 2 2 2 2 2" xfId="21140" xr:uid="{00000000-0005-0000-0000-0000565A0000}"/>
    <cellStyle name="40% - Accent4 19 2 2 2 2 3" xfId="25572" xr:uid="{00000000-0005-0000-0000-0000575A0000}"/>
    <cellStyle name="40% - Accent4 19 2 2 2 2 4" xfId="30289" xr:uid="{00000000-0005-0000-0000-0000585A0000}"/>
    <cellStyle name="40% - Accent4 19 2 2 2 2 5" xfId="35002" xr:uid="{00000000-0005-0000-0000-0000595A0000}"/>
    <cellStyle name="40% - Accent4 19 2 2 2 3" xfId="18881" xr:uid="{00000000-0005-0000-0000-00005A5A0000}"/>
    <cellStyle name="40% - Accent4 19 2 2 2 4" xfId="23356" xr:uid="{00000000-0005-0000-0000-00005B5A0000}"/>
    <cellStyle name="40% - Accent4 19 2 2 2 5" xfId="28073" xr:uid="{00000000-0005-0000-0000-00005C5A0000}"/>
    <cellStyle name="40% - Accent4 19 2 2 2 6" xfId="32786" xr:uid="{00000000-0005-0000-0000-00005D5A0000}"/>
    <cellStyle name="40% - Accent4 19 2 2 3" xfId="13669" xr:uid="{00000000-0005-0000-0000-00005E5A0000}"/>
    <cellStyle name="40% - Accent4 19 2 2 3 2" xfId="19994" xr:uid="{00000000-0005-0000-0000-00005F5A0000}"/>
    <cellStyle name="40% - Accent4 19 2 2 3 3" xfId="24426" xr:uid="{00000000-0005-0000-0000-0000605A0000}"/>
    <cellStyle name="40% - Accent4 19 2 2 3 4" xfId="29143" xr:uid="{00000000-0005-0000-0000-0000615A0000}"/>
    <cellStyle name="40% - Accent4 19 2 2 3 5" xfId="33856" xr:uid="{00000000-0005-0000-0000-0000625A0000}"/>
    <cellStyle name="40% - Accent4 19 2 2 4" xfId="14275" xr:uid="{00000000-0005-0000-0000-0000635A0000}"/>
    <cellStyle name="40% - Accent4 19 2 2 5" xfId="14881" xr:uid="{00000000-0005-0000-0000-0000645A0000}"/>
    <cellStyle name="40% - Accent4 19 2 2 6" xfId="15487" xr:uid="{00000000-0005-0000-0000-0000655A0000}"/>
    <cellStyle name="40% - Accent4 19 2 2 7" xfId="17735" xr:uid="{00000000-0005-0000-0000-0000665A0000}"/>
    <cellStyle name="40% - Accent4 19 2 2 8" xfId="22210" xr:uid="{00000000-0005-0000-0000-0000675A0000}"/>
    <cellStyle name="40% - Accent4 19 2 2 9" xfId="26927" xr:uid="{00000000-0005-0000-0000-0000685A0000}"/>
    <cellStyle name="40% - Accent4 19 2 3" xfId="10638" xr:uid="{00000000-0005-0000-0000-0000695A0000}"/>
    <cellStyle name="40% - Accent4 19 2 3 2" xfId="16460" xr:uid="{00000000-0005-0000-0000-00006A5A0000}"/>
    <cellStyle name="40% - Accent4 19 2 3 2 2" xfId="20922" xr:uid="{00000000-0005-0000-0000-00006B5A0000}"/>
    <cellStyle name="40% - Accent4 19 2 3 2 3" xfId="25354" xr:uid="{00000000-0005-0000-0000-00006C5A0000}"/>
    <cellStyle name="40% - Accent4 19 2 3 2 4" xfId="30071" xr:uid="{00000000-0005-0000-0000-00006D5A0000}"/>
    <cellStyle name="40% - Accent4 19 2 3 2 5" xfId="34784" xr:uid="{00000000-0005-0000-0000-00006E5A0000}"/>
    <cellStyle name="40% - Accent4 19 2 3 3" xfId="18663" xr:uid="{00000000-0005-0000-0000-00006F5A0000}"/>
    <cellStyle name="40% - Accent4 19 2 3 4" xfId="23138" xr:uid="{00000000-0005-0000-0000-0000705A0000}"/>
    <cellStyle name="40% - Accent4 19 2 3 5" xfId="27855" xr:uid="{00000000-0005-0000-0000-0000715A0000}"/>
    <cellStyle name="40% - Accent4 19 2 3 6" xfId="32568" xr:uid="{00000000-0005-0000-0000-0000725A0000}"/>
    <cellStyle name="40% - Accent4 19 2 4" xfId="10896" xr:uid="{00000000-0005-0000-0000-0000735A0000}"/>
    <cellStyle name="40% - Accent4 19 2 4 2" xfId="19698" xr:uid="{00000000-0005-0000-0000-0000745A0000}"/>
    <cellStyle name="40% - Accent4 19 2 4 3" xfId="24130" xr:uid="{00000000-0005-0000-0000-0000755A0000}"/>
    <cellStyle name="40% - Accent4 19 2 4 4" xfId="28847" xr:uid="{00000000-0005-0000-0000-0000765A0000}"/>
    <cellStyle name="40% - Accent4 19 2 4 5" xfId="33560" xr:uid="{00000000-0005-0000-0000-0000775A0000}"/>
    <cellStyle name="40% - Accent4 19 2 5" xfId="11150" xr:uid="{00000000-0005-0000-0000-0000785A0000}"/>
    <cellStyle name="40% - Accent4 19 2 6" xfId="11404" xr:uid="{00000000-0005-0000-0000-0000795A0000}"/>
    <cellStyle name="40% - Accent4 19 2 7" xfId="11664" xr:uid="{00000000-0005-0000-0000-00007A5A0000}"/>
    <cellStyle name="40% - Accent4 19 2 8" xfId="11926" xr:uid="{00000000-0005-0000-0000-00007B5A0000}"/>
    <cellStyle name="40% - Accent4 19 2 9" xfId="12196" xr:uid="{00000000-0005-0000-0000-00007C5A0000}"/>
    <cellStyle name="40% - Accent4 19 20" xfId="12326" xr:uid="{00000000-0005-0000-0000-00007D5A0000}"/>
    <cellStyle name="40% - Accent4 19 21" xfId="12608" xr:uid="{00000000-0005-0000-0000-00007E5A0000}"/>
    <cellStyle name="40% - Accent4 19 22" xfId="13231" xr:uid="{00000000-0005-0000-0000-00007F5A0000}"/>
    <cellStyle name="40% - Accent4 19 23" xfId="13838" xr:uid="{00000000-0005-0000-0000-0000805A0000}"/>
    <cellStyle name="40% - Accent4 19 24" xfId="14444" xr:uid="{00000000-0005-0000-0000-0000815A0000}"/>
    <cellStyle name="40% - Accent4 19 25" xfId="15050" xr:uid="{00000000-0005-0000-0000-0000825A0000}"/>
    <cellStyle name="40% - Accent4 19 26" xfId="17298" xr:uid="{00000000-0005-0000-0000-0000835A0000}"/>
    <cellStyle name="40% - Accent4 19 27" xfId="21773" xr:uid="{00000000-0005-0000-0000-0000845A0000}"/>
    <cellStyle name="40% - Accent4 19 28" xfId="26490" xr:uid="{00000000-0005-0000-0000-0000855A0000}"/>
    <cellStyle name="40% - Accent4 19 29" xfId="31203" xr:uid="{00000000-0005-0000-0000-0000865A0000}"/>
    <cellStyle name="40% - Accent4 19 3" xfId="9321" xr:uid="{00000000-0005-0000-0000-0000875A0000}"/>
    <cellStyle name="40% - Accent4 19 3 10" xfId="31499" xr:uid="{00000000-0005-0000-0000-0000885A0000}"/>
    <cellStyle name="40% - Accent4 19 3 2" xfId="12946" xr:uid="{00000000-0005-0000-0000-0000895A0000}"/>
    <cellStyle name="40% - Accent4 19 3 2 2" xfId="16537" xr:uid="{00000000-0005-0000-0000-00008A5A0000}"/>
    <cellStyle name="40% - Accent4 19 3 2 2 2" xfId="20999" xr:uid="{00000000-0005-0000-0000-00008B5A0000}"/>
    <cellStyle name="40% - Accent4 19 3 2 2 3" xfId="25431" xr:uid="{00000000-0005-0000-0000-00008C5A0000}"/>
    <cellStyle name="40% - Accent4 19 3 2 2 4" xfId="30148" xr:uid="{00000000-0005-0000-0000-00008D5A0000}"/>
    <cellStyle name="40% - Accent4 19 3 2 2 5" xfId="34861" xr:uid="{00000000-0005-0000-0000-00008E5A0000}"/>
    <cellStyle name="40% - Accent4 19 3 2 3" xfId="18740" xr:uid="{00000000-0005-0000-0000-00008F5A0000}"/>
    <cellStyle name="40% - Accent4 19 3 2 4" xfId="23215" xr:uid="{00000000-0005-0000-0000-0000905A0000}"/>
    <cellStyle name="40% - Accent4 19 3 2 5" xfId="27932" xr:uid="{00000000-0005-0000-0000-0000915A0000}"/>
    <cellStyle name="40% - Accent4 19 3 2 6" xfId="32645" xr:uid="{00000000-0005-0000-0000-0000925A0000}"/>
    <cellStyle name="40% - Accent4 19 3 3" xfId="13528" xr:uid="{00000000-0005-0000-0000-0000935A0000}"/>
    <cellStyle name="40% - Accent4 19 3 3 2" xfId="19853" xr:uid="{00000000-0005-0000-0000-0000945A0000}"/>
    <cellStyle name="40% - Accent4 19 3 3 3" xfId="24285" xr:uid="{00000000-0005-0000-0000-0000955A0000}"/>
    <cellStyle name="40% - Accent4 19 3 3 4" xfId="29002" xr:uid="{00000000-0005-0000-0000-0000965A0000}"/>
    <cellStyle name="40% - Accent4 19 3 3 5" xfId="33715" xr:uid="{00000000-0005-0000-0000-0000975A0000}"/>
    <cellStyle name="40% - Accent4 19 3 4" xfId="14134" xr:uid="{00000000-0005-0000-0000-0000985A0000}"/>
    <cellStyle name="40% - Accent4 19 3 5" xfId="14740" xr:uid="{00000000-0005-0000-0000-0000995A0000}"/>
    <cellStyle name="40% - Accent4 19 3 6" xfId="15346" xr:uid="{00000000-0005-0000-0000-00009A5A0000}"/>
    <cellStyle name="40% - Accent4 19 3 7" xfId="17594" xr:uid="{00000000-0005-0000-0000-00009B5A0000}"/>
    <cellStyle name="40% - Accent4 19 3 8" xfId="22069" xr:uid="{00000000-0005-0000-0000-00009C5A0000}"/>
    <cellStyle name="40% - Accent4 19 3 9" xfId="26786" xr:uid="{00000000-0005-0000-0000-00009D5A0000}"/>
    <cellStyle name="40% - Accent4 19 4" xfId="9392" xr:uid="{00000000-0005-0000-0000-00009E5A0000}"/>
    <cellStyle name="40% - Accent4 19 4 2" xfId="16917" xr:uid="{00000000-0005-0000-0000-00009F5A0000}"/>
    <cellStyle name="40% - Accent4 19 4 2 2" xfId="21379" xr:uid="{00000000-0005-0000-0000-0000A05A0000}"/>
    <cellStyle name="40% - Accent4 19 4 2 2 2" xfId="25811" xr:uid="{00000000-0005-0000-0000-0000A15A0000}"/>
    <cellStyle name="40% - Accent4 19 4 2 2 3" xfId="30528" xr:uid="{00000000-0005-0000-0000-0000A25A0000}"/>
    <cellStyle name="40% - Accent4 19 4 2 2 4" xfId="35241" xr:uid="{00000000-0005-0000-0000-0000A35A0000}"/>
    <cellStyle name="40% - Accent4 19 4 2 3" xfId="19120" xr:uid="{00000000-0005-0000-0000-0000A45A0000}"/>
    <cellStyle name="40% - Accent4 19 4 2 4" xfId="23595" xr:uid="{00000000-0005-0000-0000-0000A55A0000}"/>
    <cellStyle name="40% - Accent4 19 4 2 5" xfId="28312" xr:uid="{00000000-0005-0000-0000-0000A65A0000}"/>
    <cellStyle name="40% - Accent4 19 4 2 6" xfId="33025" xr:uid="{00000000-0005-0000-0000-0000A75A0000}"/>
    <cellStyle name="40% - Accent4 19 4 3" xfId="15726" xr:uid="{00000000-0005-0000-0000-0000A85A0000}"/>
    <cellStyle name="40% - Accent4 19 4 3 2" xfId="20233" xr:uid="{00000000-0005-0000-0000-0000A95A0000}"/>
    <cellStyle name="40% - Accent4 19 4 3 3" xfId="24665" xr:uid="{00000000-0005-0000-0000-0000AA5A0000}"/>
    <cellStyle name="40% - Accent4 19 4 3 4" xfId="29382" xr:uid="{00000000-0005-0000-0000-0000AB5A0000}"/>
    <cellStyle name="40% - Accent4 19 4 3 5" xfId="34095" xr:uid="{00000000-0005-0000-0000-0000AC5A0000}"/>
    <cellStyle name="40% - Accent4 19 4 4" xfId="17974" xr:uid="{00000000-0005-0000-0000-0000AD5A0000}"/>
    <cellStyle name="40% - Accent4 19 4 5" xfId="22449" xr:uid="{00000000-0005-0000-0000-0000AE5A0000}"/>
    <cellStyle name="40% - Accent4 19 4 6" xfId="27166" xr:uid="{00000000-0005-0000-0000-0000AF5A0000}"/>
    <cellStyle name="40% - Accent4 19 4 7" xfId="31879" xr:uid="{00000000-0005-0000-0000-0000B05A0000}"/>
    <cellStyle name="40% - Accent4 19 5" xfId="9466" xr:uid="{00000000-0005-0000-0000-0000B15A0000}"/>
    <cellStyle name="40% - Accent4 19 5 2" xfId="17129" xr:uid="{00000000-0005-0000-0000-0000B25A0000}"/>
    <cellStyle name="40% - Accent4 19 5 2 2" xfId="21590" xr:uid="{00000000-0005-0000-0000-0000B35A0000}"/>
    <cellStyle name="40% - Accent4 19 5 2 2 2" xfId="26022" xr:uid="{00000000-0005-0000-0000-0000B45A0000}"/>
    <cellStyle name="40% - Accent4 19 5 2 2 3" xfId="30739" xr:uid="{00000000-0005-0000-0000-0000B55A0000}"/>
    <cellStyle name="40% - Accent4 19 5 2 2 4" xfId="35452" xr:uid="{00000000-0005-0000-0000-0000B65A0000}"/>
    <cellStyle name="40% - Accent4 19 5 2 3" xfId="19331" xr:uid="{00000000-0005-0000-0000-0000B75A0000}"/>
    <cellStyle name="40% - Accent4 19 5 2 4" xfId="23806" xr:uid="{00000000-0005-0000-0000-0000B85A0000}"/>
    <cellStyle name="40% - Accent4 19 5 2 5" xfId="28523" xr:uid="{00000000-0005-0000-0000-0000B95A0000}"/>
    <cellStyle name="40% - Accent4 19 5 2 6" xfId="33236" xr:uid="{00000000-0005-0000-0000-0000BA5A0000}"/>
    <cellStyle name="40% - Accent4 19 5 3" xfId="15939" xr:uid="{00000000-0005-0000-0000-0000BB5A0000}"/>
    <cellStyle name="40% - Accent4 19 5 3 2" xfId="20444" xr:uid="{00000000-0005-0000-0000-0000BC5A0000}"/>
    <cellStyle name="40% - Accent4 19 5 3 3" xfId="24876" xr:uid="{00000000-0005-0000-0000-0000BD5A0000}"/>
    <cellStyle name="40% - Accent4 19 5 3 4" xfId="29593" xr:uid="{00000000-0005-0000-0000-0000BE5A0000}"/>
    <cellStyle name="40% - Accent4 19 5 3 5" xfId="34306" xr:uid="{00000000-0005-0000-0000-0000BF5A0000}"/>
    <cellStyle name="40% - Accent4 19 5 4" xfId="18185" xr:uid="{00000000-0005-0000-0000-0000C05A0000}"/>
    <cellStyle name="40% - Accent4 19 5 5" xfId="22660" xr:uid="{00000000-0005-0000-0000-0000C15A0000}"/>
    <cellStyle name="40% - Accent4 19 5 6" xfId="27377" xr:uid="{00000000-0005-0000-0000-0000C25A0000}"/>
    <cellStyle name="40% - Accent4 19 5 7" xfId="32090" xr:uid="{00000000-0005-0000-0000-0000C35A0000}"/>
    <cellStyle name="40% - Accent4 19 6" xfId="9537" xr:uid="{00000000-0005-0000-0000-0000C45A0000}"/>
    <cellStyle name="40% - Accent4 19 6 2" xfId="16220" xr:uid="{00000000-0005-0000-0000-0000C55A0000}"/>
    <cellStyle name="40% - Accent4 19 6 2 2" xfId="20683" xr:uid="{00000000-0005-0000-0000-0000C65A0000}"/>
    <cellStyle name="40% - Accent4 19 6 2 3" xfId="25115" xr:uid="{00000000-0005-0000-0000-0000C75A0000}"/>
    <cellStyle name="40% - Accent4 19 6 2 4" xfId="29832" xr:uid="{00000000-0005-0000-0000-0000C85A0000}"/>
    <cellStyle name="40% - Accent4 19 6 2 5" xfId="34545" xr:uid="{00000000-0005-0000-0000-0000C95A0000}"/>
    <cellStyle name="40% - Accent4 19 6 3" xfId="18424" xr:uid="{00000000-0005-0000-0000-0000CA5A0000}"/>
    <cellStyle name="40% - Accent4 19 6 4" xfId="22899" xr:uid="{00000000-0005-0000-0000-0000CB5A0000}"/>
    <cellStyle name="40% - Accent4 19 6 5" xfId="27616" xr:uid="{00000000-0005-0000-0000-0000CC5A0000}"/>
    <cellStyle name="40% - Accent4 19 6 6" xfId="32329" xr:uid="{00000000-0005-0000-0000-0000CD5A0000}"/>
    <cellStyle name="40% - Accent4 19 7" xfId="9608" xr:uid="{00000000-0005-0000-0000-0000CE5A0000}"/>
    <cellStyle name="40% - Accent4 19 7 2" xfId="19557" xr:uid="{00000000-0005-0000-0000-0000CF5A0000}"/>
    <cellStyle name="40% - Accent4 19 7 3" xfId="23989" xr:uid="{00000000-0005-0000-0000-0000D05A0000}"/>
    <cellStyle name="40% - Accent4 19 7 4" xfId="28706" xr:uid="{00000000-0005-0000-0000-0000D15A0000}"/>
    <cellStyle name="40% - Accent4 19 7 5" xfId="33419" xr:uid="{00000000-0005-0000-0000-0000D25A0000}"/>
    <cellStyle name="40% - Accent4 19 8" xfId="9679" xr:uid="{00000000-0005-0000-0000-0000D35A0000}"/>
    <cellStyle name="40% - Accent4 19 8 2" xfId="26293" xr:uid="{00000000-0005-0000-0000-0000D45A0000}"/>
    <cellStyle name="40% - Accent4 19 8 3" xfId="31006" xr:uid="{00000000-0005-0000-0000-0000D55A0000}"/>
    <cellStyle name="40% - Accent4 19 8 4" xfId="35719" xr:uid="{00000000-0005-0000-0000-0000D65A0000}"/>
    <cellStyle name="40% - Accent4 19 9" xfId="9757" xr:uid="{00000000-0005-0000-0000-0000D75A0000}"/>
    <cellStyle name="40% - Accent4 19 9 2" xfId="35986" xr:uid="{00000000-0005-0000-0000-0000D85A0000}"/>
    <cellStyle name="40% - Accent4 2" xfId="81" xr:uid="{00000000-0005-0000-0000-0000D95A0000}"/>
    <cellStyle name="40% - Accent4 2 10" xfId="917" xr:uid="{00000000-0005-0000-0000-0000DA5A0000}"/>
    <cellStyle name="40% - Accent4 2 10 2" xfId="35902" xr:uid="{00000000-0005-0000-0000-0000DB5A0000}"/>
    <cellStyle name="40% - Accent4 2 11" xfId="989" xr:uid="{00000000-0005-0000-0000-0000DC5A0000}"/>
    <cellStyle name="40% - Accent4 2 11 2" xfId="36197" xr:uid="{00000000-0005-0000-0000-0000DD5A0000}"/>
    <cellStyle name="40% - Accent4 2 12" xfId="1061" xr:uid="{00000000-0005-0000-0000-0000DE5A0000}"/>
    <cellStyle name="40% - Accent4 2 13" xfId="1133" xr:uid="{00000000-0005-0000-0000-0000DF5A0000}"/>
    <cellStyle name="40% - Accent4 2 14" xfId="1205" xr:uid="{00000000-0005-0000-0000-0000E05A0000}"/>
    <cellStyle name="40% - Accent4 2 15" xfId="1277" xr:uid="{00000000-0005-0000-0000-0000E15A0000}"/>
    <cellStyle name="40% - Accent4 2 16" xfId="1349" xr:uid="{00000000-0005-0000-0000-0000E25A0000}"/>
    <cellStyle name="40% - Accent4 2 17" xfId="1424" xr:uid="{00000000-0005-0000-0000-0000E35A0000}"/>
    <cellStyle name="40% - Accent4 2 18" xfId="1498" xr:uid="{00000000-0005-0000-0000-0000E45A0000}"/>
    <cellStyle name="40% - Accent4 2 19" xfId="1573" xr:uid="{00000000-0005-0000-0000-0000E55A0000}"/>
    <cellStyle name="40% - Accent4 2 2" xfId="114" xr:uid="{00000000-0005-0000-0000-0000E65A0000}"/>
    <cellStyle name="40% - Accent4 2 2 10" xfId="429" xr:uid="{00000000-0005-0000-0000-0000E75A0000}"/>
    <cellStyle name="40% - Accent4 2 2 11" xfId="472" xr:uid="{00000000-0005-0000-0000-0000E85A0000}"/>
    <cellStyle name="40% - Accent4 2 2 12" xfId="515" xr:uid="{00000000-0005-0000-0000-0000E95A0000}"/>
    <cellStyle name="40% - Accent4 2 2 13" xfId="8640" xr:uid="{00000000-0005-0000-0000-0000EA5A0000}"/>
    <cellStyle name="40% - Accent4 2 2 2" xfId="282" xr:uid="{00000000-0005-0000-0000-0000EB5A0000}"/>
    <cellStyle name="40% - Accent4 2 2 2 2" xfId="8959" xr:uid="{00000000-0005-0000-0000-0000EC5A0000}"/>
    <cellStyle name="40% - Accent4 2 2 3" xfId="301" xr:uid="{00000000-0005-0000-0000-0000ED5A0000}"/>
    <cellStyle name="40% - Accent4 2 2 3 2" xfId="10230" xr:uid="{00000000-0005-0000-0000-0000EE5A0000}"/>
    <cellStyle name="40% - Accent4 2 2 4" xfId="316" xr:uid="{00000000-0005-0000-0000-0000EF5A0000}"/>
    <cellStyle name="40% - Accent4 2 2 5" xfId="330" xr:uid="{00000000-0005-0000-0000-0000F05A0000}"/>
    <cellStyle name="40% - Accent4 2 2 6" xfId="344" xr:uid="{00000000-0005-0000-0000-0000F15A0000}"/>
    <cellStyle name="40% - Accent4 2 2 7" xfId="358" xr:uid="{00000000-0005-0000-0000-0000F25A0000}"/>
    <cellStyle name="40% - Accent4 2 2 8" xfId="372" xr:uid="{00000000-0005-0000-0000-0000F35A0000}"/>
    <cellStyle name="40% - Accent4 2 2 9" xfId="386" xr:uid="{00000000-0005-0000-0000-0000F45A0000}"/>
    <cellStyle name="40% - Accent4 2 20" xfId="1647" xr:uid="{00000000-0005-0000-0000-0000F55A0000}"/>
    <cellStyle name="40% - Accent4 2 21" xfId="1721" xr:uid="{00000000-0005-0000-0000-0000F65A0000}"/>
    <cellStyle name="40% - Accent4 2 22" xfId="1795" xr:uid="{00000000-0005-0000-0000-0000F75A0000}"/>
    <cellStyle name="40% - Accent4 2 23" xfId="1870" xr:uid="{00000000-0005-0000-0000-0000F85A0000}"/>
    <cellStyle name="40% - Accent4 2 24" xfId="1944" xr:uid="{00000000-0005-0000-0000-0000F95A0000}"/>
    <cellStyle name="40% - Accent4 2 25" xfId="2018" xr:uid="{00000000-0005-0000-0000-0000FA5A0000}"/>
    <cellStyle name="40% - Accent4 2 26" xfId="2092" xr:uid="{00000000-0005-0000-0000-0000FB5A0000}"/>
    <cellStyle name="40% - Accent4 2 27" xfId="2166" xr:uid="{00000000-0005-0000-0000-0000FC5A0000}"/>
    <cellStyle name="40% - Accent4 2 28" xfId="2240" xr:uid="{00000000-0005-0000-0000-0000FD5A0000}"/>
    <cellStyle name="40% - Accent4 2 29" xfId="2314" xr:uid="{00000000-0005-0000-0000-0000FE5A0000}"/>
    <cellStyle name="40% - Accent4 2 3" xfId="142" xr:uid="{00000000-0005-0000-0000-0000FF5A0000}"/>
    <cellStyle name="40% - Accent4 2 3 2" xfId="8858" xr:uid="{00000000-0005-0000-0000-0000005B0000}"/>
    <cellStyle name="40% - Accent4 2 30" xfId="2388" xr:uid="{00000000-0005-0000-0000-0000015B0000}"/>
    <cellStyle name="40% - Accent4 2 31" xfId="2462" xr:uid="{00000000-0005-0000-0000-0000025B0000}"/>
    <cellStyle name="40% - Accent4 2 32" xfId="2536" xr:uid="{00000000-0005-0000-0000-0000035B0000}"/>
    <cellStyle name="40% - Accent4 2 33" xfId="2624" xr:uid="{00000000-0005-0000-0000-0000045B0000}"/>
    <cellStyle name="40% - Accent4 2 34" xfId="2712" xr:uid="{00000000-0005-0000-0000-0000055B0000}"/>
    <cellStyle name="40% - Accent4 2 35" xfId="2800" xr:uid="{00000000-0005-0000-0000-0000065B0000}"/>
    <cellStyle name="40% - Accent4 2 36" xfId="2888" xr:uid="{00000000-0005-0000-0000-0000075B0000}"/>
    <cellStyle name="40% - Accent4 2 37" xfId="2976" xr:uid="{00000000-0005-0000-0000-0000085B0000}"/>
    <cellStyle name="40% - Accent4 2 38" xfId="3064" xr:uid="{00000000-0005-0000-0000-0000095B0000}"/>
    <cellStyle name="40% - Accent4 2 39" xfId="3152" xr:uid="{00000000-0005-0000-0000-00000A5B0000}"/>
    <cellStyle name="40% - Accent4 2 4" xfId="184" xr:uid="{00000000-0005-0000-0000-00000B5B0000}"/>
    <cellStyle name="40% - Accent4 2 4 2" xfId="10158" xr:uid="{00000000-0005-0000-0000-00000C5B0000}"/>
    <cellStyle name="40% - Accent4 2 40" xfId="3240" xr:uid="{00000000-0005-0000-0000-00000D5B0000}"/>
    <cellStyle name="40% - Accent4 2 41" xfId="3328" xr:uid="{00000000-0005-0000-0000-00000E5B0000}"/>
    <cellStyle name="40% - Accent4 2 42" xfId="3416" xr:uid="{00000000-0005-0000-0000-00000F5B0000}"/>
    <cellStyle name="40% - Accent4 2 43" xfId="3504" xr:uid="{00000000-0005-0000-0000-0000105B0000}"/>
    <cellStyle name="40% - Accent4 2 44" xfId="3607" xr:uid="{00000000-0005-0000-0000-0000115B0000}"/>
    <cellStyle name="40% - Accent4 2 45" xfId="3726" xr:uid="{00000000-0005-0000-0000-0000125B0000}"/>
    <cellStyle name="40% - Accent4 2 46" xfId="3842" xr:uid="{00000000-0005-0000-0000-0000135B0000}"/>
    <cellStyle name="40% - Accent4 2 47" xfId="3958" xr:uid="{00000000-0005-0000-0000-0000145B0000}"/>
    <cellStyle name="40% - Accent4 2 48" xfId="4074" xr:uid="{00000000-0005-0000-0000-0000155B0000}"/>
    <cellStyle name="40% - Accent4 2 49" xfId="4190" xr:uid="{00000000-0005-0000-0000-0000165B0000}"/>
    <cellStyle name="40% - Accent4 2 5" xfId="557" xr:uid="{00000000-0005-0000-0000-0000175B0000}"/>
    <cellStyle name="40% - Accent4 2 5 10" xfId="12383" xr:uid="{00000000-0005-0000-0000-0000185B0000}"/>
    <cellStyle name="40% - Accent4 2 5 11" xfId="12665" xr:uid="{00000000-0005-0000-0000-0000195B0000}"/>
    <cellStyle name="40% - Accent4 2 5 12" xfId="13288" xr:uid="{00000000-0005-0000-0000-00001A5B0000}"/>
    <cellStyle name="40% - Accent4 2 5 13" xfId="13895" xr:uid="{00000000-0005-0000-0000-00001B5B0000}"/>
    <cellStyle name="40% - Accent4 2 5 14" xfId="14501" xr:uid="{00000000-0005-0000-0000-00001C5B0000}"/>
    <cellStyle name="40% - Accent4 2 5 15" xfId="15107" xr:uid="{00000000-0005-0000-0000-00001D5B0000}"/>
    <cellStyle name="40% - Accent4 2 5 16" xfId="17355" xr:uid="{00000000-0005-0000-0000-00001E5B0000}"/>
    <cellStyle name="40% - Accent4 2 5 17" xfId="21830" xr:uid="{00000000-0005-0000-0000-00001F5B0000}"/>
    <cellStyle name="40% - Accent4 2 5 18" xfId="26547" xr:uid="{00000000-0005-0000-0000-0000205B0000}"/>
    <cellStyle name="40% - Accent4 2 5 19" xfId="31260" xr:uid="{00000000-0005-0000-0000-0000215B0000}"/>
    <cellStyle name="40% - Accent4 2 5 2" xfId="10045" xr:uid="{00000000-0005-0000-0000-0000225B0000}"/>
    <cellStyle name="40% - Accent4 2 5 2 10" xfId="31556" xr:uid="{00000000-0005-0000-0000-0000235B0000}"/>
    <cellStyle name="40% - Accent4 2 5 2 2" xfId="13003" xr:uid="{00000000-0005-0000-0000-0000245B0000}"/>
    <cellStyle name="40% - Accent4 2 5 2 2 2" xfId="16594" xr:uid="{00000000-0005-0000-0000-0000255B0000}"/>
    <cellStyle name="40% - Accent4 2 5 2 2 2 2" xfId="21056" xr:uid="{00000000-0005-0000-0000-0000265B0000}"/>
    <cellStyle name="40% - Accent4 2 5 2 2 2 3" xfId="25488" xr:uid="{00000000-0005-0000-0000-0000275B0000}"/>
    <cellStyle name="40% - Accent4 2 5 2 2 2 4" xfId="30205" xr:uid="{00000000-0005-0000-0000-0000285B0000}"/>
    <cellStyle name="40% - Accent4 2 5 2 2 2 5" xfId="34918" xr:uid="{00000000-0005-0000-0000-0000295B0000}"/>
    <cellStyle name="40% - Accent4 2 5 2 2 3" xfId="18797" xr:uid="{00000000-0005-0000-0000-00002A5B0000}"/>
    <cellStyle name="40% - Accent4 2 5 2 2 4" xfId="23272" xr:uid="{00000000-0005-0000-0000-00002B5B0000}"/>
    <cellStyle name="40% - Accent4 2 5 2 2 5" xfId="27989" xr:uid="{00000000-0005-0000-0000-00002C5B0000}"/>
    <cellStyle name="40% - Accent4 2 5 2 2 6" xfId="32702" xr:uid="{00000000-0005-0000-0000-00002D5B0000}"/>
    <cellStyle name="40% - Accent4 2 5 2 3" xfId="13585" xr:uid="{00000000-0005-0000-0000-00002E5B0000}"/>
    <cellStyle name="40% - Accent4 2 5 2 3 2" xfId="19910" xr:uid="{00000000-0005-0000-0000-00002F5B0000}"/>
    <cellStyle name="40% - Accent4 2 5 2 3 3" xfId="24342" xr:uid="{00000000-0005-0000-0000-0000305B0000}"/>
    <cellStyle name="40% - Accent4 2 5 2 3 4" xfId="29059" xr:uid="{00000000-0005-0000-0000-0000315B0000}"/>
    <cellStyle name="40% - Accent4 2 5 2 3 5" xfId="33772" xr:uid="{00000000-0005-0000-0000-0000325B0000}"/>
    <cellStyle name="40% - Accent4 2 5 2 4" xfId="14191" xr:uid="{00000000-0005-0000-0000-0000335B0000}"/>
    <cellStyle name="40% - Accent4 2 5 2 5" xfId="14797" xr:uid="{00000000-0005-0000-0000-0000345B0000}"/>
    <cellStyle name="40% - Accent4 2 5 2 6" xfId="15403" xr:uid="{00000000-0005-0000-0000-0000355B0000}"/>
    <cellStyle name="40% - Accent4 2 5 2 7" xfId="17651" xr:uid="{00000000-0005-0000-0000-0000365B0000}"/>
    <cellStyle name="40% - Accent4 2 5 2 8" xfId="22126" xr:uid="{00000000-0005-0000-0000-0000375B0000}"/>
    <cellStyle name="40% - Accent4 2 5 2 9" xfId="26843" xr:uid="{00000000-0005-0000-0000-0000385B0000}"/>
    <cellStyle name="40% - Accent4 2 5 3" xfId="10554" xr:uid="{00000000-0005-0000-0000-0000395B0000}"/>
    <cellStyle name="40% - Accent4 2 5 3 2" xfId="16376" xr:uid="{00000000-0005-0000-0000-00003A5B0000}"/>
    <cellStyle name="40% - Accent4 2 5 3 2 2" xfId="20838" xr:uid="{00000000-0005-0000-0000-00003B5B0000}"/>
    <cellStyle name="40% - Accent4 2 5 3 2 3" xfId="25270" xr:uid="{00000000-0005-0000-0000-00003C5B0000}"/>
    <cellStyle name="40% - Accent4 2 5 3 2 4" xfId="29987" xr:uid="{00000000-0005-0000-0000-00003D5B0000}"/>
    <cellStyle name="40% - Accent4 2 5 3 2 5" xfId="34700" xr:uid="{00000000-0005-0000-0000-00003E5B0000}"/>
    <cellStyle name="40% - Accent4 2 5 3 3" xfId="18579" xr:uid="{00000000-0005-0000-0000-00003F5B0000}"/>
    <cellStyle name="40% - Accent4 2 5 3 4" xfId="23054" xr:uid="{00000000-0005-0000-0000-0000405B0000}"/>
    <cellStyle name="40% - Accent4 2 5 3 5" xfId="27771" xr:uid="{00000000-0005-0000-0000-0000415B0000}"/>
    <cellStyle name="40% - Accent4 2 5 3 6" xfId="32484" xr:uid="{00000000-0005-0000-0000-0000425B0000}"/>
    <cellStyle name="40% - Accent4 2 5 4" xfId="10812" xr:uid="{00000000-0005-0000-0000-0000435B0000}"/>
    <cellStyle name="40% - Accent4 2 5 4 2" xfId="19614" xr:uid="{00000000-0005-0000-0000-0000445B0000}"/>
    <cellStyle name="40% - Accent4 2 5 4 3" xfId="24046" xr:uid="{00000000-0005-0000-0000-0000455B0000}"/>
    <cellStyle name="40% - Accent4 2 5 4 4" xfId="28763" xr:uid="{00000000-0005-0000-0000-0000465B0000}"/>
    <cellStyle name="40% - Accent4 2 5 4 5" xfId="33476" xr:uid="{00000000-0005-0000-0000-0000475B0000}"/>
    <cellStyle name="40% - Accent4 2 5 5" xfId="11066" xr:uid="{00000000-0005-0000-0000-0000485B0000}"/>
    <cellStyle name="40% - Accent4 2 5 6" xfId="11320" xr:uid="{00000000-0005-0000-0000-0000495B0000}"/>
    <cellStyle name="40% - Accent4 2 5 7" xfId="11580" xr:uid="{00000000-0005-0000-0000-00004A5B0000}"/>
    <cellStyle name="40% - Accent4 2 5 8" xfId="11841" xr:uid="{00000000-0005-0000-0000-00004B5B0000}"/>
    <cellStyle name="40% - Accent4 2 5 9" xfId="12112" xr:uid="{00000000-0005-0000-0000-00004C5B0000}"/>
    <cellStyle name="40% - Accent4 2 50" xfId="4306" xr:uid="{00000000-0005-0000-0000-00004D5B0000}"/>
    <cellStyle name="40% - Accent4 2 51" xfId="4422" xr:uid="{00000000-0005-0000-0000-00004E5B0000}"/>
    <cellStyle name="40% - Accent4 2 52" xfId="4538" xr:uid="{00000000-0005-0000-0000-00004F5B0000}"/>
    <cellStyle name="40% - Accent4 2 53" xfId="4668" xr:uid="{00000000-0005-0000-0000-0000505B0000}"/>
    <cellStyle name="40% - Accent4 2 54" xfId="4798" xr:uid="{00000000-0005-0000-0000-0000515B0000}"/>
    <cellStyle name="40% - Accent4 2 55" xfId="4928" xr:uid="{00000000-0005-0000-0000-0000525B0000}"/>
    <cellStyle name="40% - Accent4 2 56" xfId="5058" xr:uid="{00000000-0005-0000-0000-0000535B0000}"/>
    <cellStyle name="40% - Accent4 2 57" xfId="5188" xr:uid="{00000000-0005-0000-0000-0000545B0000}"/>
    <cellStyle name="40% - Accent4 2 58" xfId="5318" xr:uid="{00000000-0005-0000-0000-0000555B0000}"/>
    <cellStyle name="40% - Accent4 2 59" xfId="5448" xr:uid="{00000000-0005-0000-0000-0000565B0000}"/>
    <cellStyle name="40% - Accent4 2 6" xfId="629" xr:uid="{00000000-0005-0000-0000-0000575B0000}"/>
    <cellStyle name="40% - Accent4 2 6 2" xfId="16833" xr:uid="{00000000-0005-0000-0000-0000585B0000}"/>
    <cellStyle name="40% - Accent4 2 6 2 2" xfId="21295" xr:uid="{00000000-0005-0000-0000-0000595B0000}"/>
    <cellStyle name="40% - Accent4 2 6 2 2 2" xfId="25727" xr:uid="{00000000-0005-0000-0000-00005A5B0000}"/>
    <cellStyle name="40% - Accent4 2 6 2 2 3" xfId="30444" xr:uid="{00000000-0005-0000-0000-00005B5B0000}"/>
    <cellStyle name="40% - Accent4 2 6 2 2 4" xfId="35157" xr:uid="{00000000-0005-0000-0000-00005C5B0000}"/>
    <cellStyle name="40% - Accent4 2 6 2 3" xfId="19036" xr:uid="{00000000-0005-0000-0000-00005D5B0000}"/>
    <cellStyle name="40% - Accent4 2 6 2 4" xfId="23511" xr:uid="{00000000-0005-0000-0000-00005E5B0000}"/>
    <cellStyle name="40% - Accent4 2 6 2 5" xfId="28228" xr:uid="{00000000-0005-0000-0000-00005F5B0000}"/>
    <cellStyle name="40% - Accent4 2 6 2 6" xfId="32941" xr:uid="{00000000-0005-0000-0000-0000605B0000}"/>
    <cellStyle name="40% - Accent4 2 6 3" xfId="15642" xr:uid="{00000000-0005-0000-0000-0000615B0000}"/>
    <cellStyle name="40% - Accent4 2 6 3 2" xfId="20149" xr:uid="{00000000-0005-0000-0000-0000625B0000}"/>
    <cellStyle name="40% - Accent4 2 6 3 3" xfId="24581" xr:uid="{00000000-0005-0000-0000-0000635B0000}"/>
    <cellStyle name="40% - Accent4 2 6 3 4" xfId="29298" xr:uid="{00000000-0005-0000-0000-0000645B0000}"/>
    <cellStyle name="40% - Accent4 2 6 3 5" xfId="34011" xr:uid="{00000000-0005-0000-0000-0000655B0000}"/>
    <cellStyle name="40% - Accent4 2 6 4" xfId="17890" xr:uid="{00000000-0005-0000-0000-0000665B0000}"/>
    <cellStyle name="40% - Accent4 2 6 5" xfId="22365" xr:uid="{00000000-0005-0000-0000-0000675B0000}"/>
    <cellStyle name="40% - Accent4 2 6 6" xfId="27082" xr:uid="{00000000-0005-0000-0000-0000685B0000}"/>
    <cellStyle name="40% - Accent4 2 6 7" xfId="31795" xr:uid="{00000000-0005-0000-0000-0000695B0000}"/>
    <cellStyle name="40% - Accent4 2 60" xfId="5578" xr:uid="{00000000-0005-0000-0000-00006A5B0000}"/>
    <cellStyle name="40% - Accent4 2 61" xfId="5708" xr:uid="{00000000-0005-0000-0000-00006B5B0000}"/>
    <cellStyle name="40% - Accent4 2 62" xfId="5838" xr:uid="{00000000-0005-0000-0000-00006C5B0000}"/>
    <cellStyle name="40% - Accent4 2 63" xfId="5968" xr:uid="{00000000-0005-0000-0000-00006D5B0000}"/>
    <cellStyle name="40% - Accent4 2 64" xfId="6098" xr:uid="{00000000-0005-0000-0000-00006E5B0000}"/>
    <cellStyle name="40% - Accent4 2 65" xfId="6228" xr:uid="{00000000-0005-0000-0000-00006F5B0000}"/>
    <cellStyle name="40% - Accent4 2 66" xfId="6358" xr:uid="{00000000-0005-0000-0000-0000705B0000}"/>
    <cellStyle name="40% - Accent4 2 67" xfId="6489" xr:uid="{00000000-0005-0000-0000-0000715B0000}"/>
    <cellStyle name="40% - Accent4 2 68" xfId="6619" xr:uid="{00000000-0005-0000-0000-0000725B0000}"/>
    <cellStyle name="40% - Accent4 2 69" xfId="6749" xr:uid="{00000000-0005-0000-0000-0000735B0000}"/>
    <cellStyle name="40% - Accent4 2 7" xfId="701" xr:uid="{00000000-0005-0000-0000-0000745B0000}"/>
    <cellStyle name="40% - Accent4 2 7 2" xfId="17044" xr:uid="{00000000-0005-0000-0000-0000755B0000}"/>
    <cellStyle name="40% - Accent4 2 7 2 2" xfId="21506" xr:uid="{00000000-0005-0000-0000-0000765B0000}"/>
    <cellStyle name="40% - Accent4 2 7 2 2 2" xfId="25938" xr:uid="{00000000-0005-0000-0000-0000775B0000}"/>
    <cellStyle name="40% - Accent4 2 7 2 2 3" xfId="30655" xr:uid="{00000000-0005-0000-0000-0000785B0000}"/>
    <cellStyle name="40% - Accent4 2 7 2 2 4" xfId="35368" xr:uid="{00000000-0005-0000-0000-0000795B0000}"/>
    <cellStyle name="40% - Accent4 2 7 2 3" xfId="19247" xr:uid="{00000000-0005-0000-0000-00007A5B0000}"/>
    <cellStyle name="40% - Accent4 2 7 2 4" xfId="23722" xr:uid="{00000000-0005-0000-0000-00007B5B0000}"/>
    <cellStyle name="40% - Accent4 2 7 2 5" xfId="28439" xr:uid="{00000000-0005-0000-0000-00007C5B0000}"/>
    <cellStyle name="40% - Accent4 2 7 2 6" xfId="33152" xr:uid="{00000000-0005-0000-0000-00007D5B0000}"/>
    <cellStyle name="40% - Accent4 2 7 3" xfId="15854" xr:uid="{00000000-0005-0000-0000-00007E5B0000}"/>
    <cellStyle name="40% - Accent4 2 7 3 2" xfId="20360" xr:uid="{00000000-0005-0000-0000-00007F5B0000}"/>
    <cellStyle name="40% - Accent4 2 7 3 3" xfId="24792" xr:uid="{00000000-0005-0000-0000-0000805B0000}"/>
    <cellStyle name="40% - Accent4 2 7 3 4" xfId="29509" xr:uid="{00000000-0005-0000-0000-0000815B0000}"/>
    <cellStyle name="40% - Accent4 2 7 3 5" xfId="34222" xr:uid="{00000000-0005-0000-0000-0000825B0000}"/>
    <cellStyle name="40% - Accent4 2 7 4" xfId="18101" xr:uid="{00000000-0005-0000-0000-0000835B0000}"/>
    <cellStyle name="40% - Accent4 2 7 5" xfId="22576" xr:uid="{00000000-0005-0000-0000-0000845B0000}"/>
    <cellStyle name="40% - Accent4 2 7 6" xfId="27293" xr:uid="{00000000-0005-0000-0000-0000855B0000}"/>
    <cellStyle name="40% - Accent4 2 7 7" xfId="32006" xr:uid="{00000000-0005-0000-0000-0000865B0000}"/>
    <cellStyle name="40% - Accent4 2 70" xfId="6879" xr:uid="{00000000-0005-0000-0000-0000875B0000}"/>
    <cellStyle name="40% - Accent4 2 71" xfId="7009" xr:uid="{00000000-0005-0000-0000-0000885B0000}"/>
    <cellStyle name="40% - Accent4 2 72" xfId="7153" xr:uid="{00000000-0005-0000-0000-0000895B0000}"/>
    <cellStyle name="40% - Accent4 2 73" xfId="7298" xr:uid="{00000000-0005-0000-0000-00008A5B0000}"/>
    <cellStyle name="40% - Accent4 2 74" xfId="7442" xr:uid="{00000000-0005-0000-0000-00008B5B0000}"/>
    <cellStyle name="40% - Accent4 2 75" xfId="7614" xr:uid="{00000000-0005-0000-0000-00008C5B0000}"/>
    <cellStyle name="40% - Accent4 2 76" xfId="7786" xr:uid="{00000000-0005-0000-0000-00008D5B0000}"/>
    <cellStyle name="40% - Accent4 2 77" xfId="7958" xr:uid="{00000000-0005-0000-0000-00008E5B0000}"/>
    <cellStyle name="40% - Accent4 2 78" xfId="8130" xr:uid="{00000000-0005-0000-0000-00008F5B0000}"/>
    <cellStyle name="40% - Accent4 2 79" xfId="8302" xr:uid="{00000000-0005-0000-0000-0000905B0000}"/>
    <cellStyle name="40% - Accent4 2 8" xfId="773" xr:uid="{00000000-0005-0000-0000-0000915B0000}"/>
    <cellStyle name="40% - Accent4 2 8 2" xfId="16096" xr:uid="{00000000-0005-0000-0000-0000925B0000}"/>
    <cellStyle name="40% - Accent4 2 8 2 2" xfId="20599" xr:uid="{00000000-0005-0000-0000-0000935B0000}"/>
    <cellStyle name="40% - Accent4 2 8 2 3" xfId="25031" xr:uid="{00000000-0005-0000-0000-0000945B0000}"/>
    <cellStyle name="40% - Accent4 2 8 2 4" xfId="29748" xr:uid="{00000000-0005-0000-0000-0000955B0000}"/>
    <cellStyle name="40% - Accent4 2 8 2 5" xfId="34461" xr:uid="{00000000-0005-0000-0000-0000965B0000}"/>
    <cellStyle name="40% - Accent4 2 8 3" xfId="18340" xr:uid="{00000000-0005-0000-0000-0000975B0000}"/>
    <cellStyle name="40% - Accent4 2 8 4" xfId="22815" xr:uid="{00000000-0005-0000-0000-0000985B0000}"/>
    <cellStyle name="40% - Accent4 2 8 5" xfId="27532" xr:uid="{00000000-0005-0000-0000-0000995B0000}"/>
    <cellStyle name="40% - Accent4 2 8 6" xfId="32245" xr:uid="{00000000-0005-0000-0000-00009A5B0000}"/>
    <cellStyle name="40% - Accent4 2 80" xfId="8539" xr:uid="{00000000-0005-0000-0000-00009B5B0000}"/>
    <cellStyle name="40% - Accent4 2 9" xfId="845" xr:uid="{00000000-0005-0000-0000-00009C5B0000}"/>
    <cellStyle name="40% - Accent4 2 9 2" xfId="26208" xr:uid="{00000000-0005-0000-0000-00009D5B0000}"/>
    <cellStyle name="40% - Accent4 2 9 3" xfId="30922" xr:uid="{00000000-0005-0000-0000-00009E5B0000}"/>
    <cellStyle name="40% - Accent4 2 9 4" xfId="35635" xr:uid="{00000000-0005-0000-0000-00009F5B0000}"/>
    <cellStyle name="40% - Accent4 20" xfId="9188" xr:uid="{00000000-0005-0000-0000-0000A05B0000}"/>
    <cellStyle name="40% - Accent4 20 10" xfId="9842" xr:uid="{00000000-0005-0000-0000-0000A15B0000}"/>
    <cellStyle name="40% - Accent4 20 10 2" xfId="36295" xr:uid="{00000000-0005-0000-0000-0000A25B0000}"/>
    <cellStyle name="40% - Accent4 20 11" xfId="9913" xr:uid="{00000000-0005-0000-0000-0000A35B0000}"/>
    <cellStyle name="40% - Accent4 20 12" xfId="9984" xr:uid="{00000000-0005-0000-0000-0000A45B0000}"/>
    <cellStyle name="40% - Accent4 20 13" xfId="10511" xr:uid="{00000000-0005-0000-0000-0000A55B0000}"/>
    <cellStyle name="40% - Accent4 20 14" xfId="10769" xr:uid="{00000000-0005-0000-0000-0000A65B0000}"/>
    <cellStyle name="40% - Accent4 20 15" xfId="11023" xr:uid="{00000000-0005-0000-0000-0000A75B0000}"/>
    <cellStyle name="40% - Accent4 20 16" xfId="11277" xr:uid="{00000000-0005-0000-0000-0000A85B0000}"/>
    <cellStyle name="40% - Accent4 20 17" xfId="11537" xr:uid="{00000000-0005-0000-0000-0000A95B0000}"/>
    <cellStyle name="40% - Accent4 20 18" xfId="11791" xr:uid="{00000000-0005-0000-0000-0000AA5B0000}"/>
    <cellStyle name="40% - Accent4 20 19" xfId="12069" xr:uid="{00000000-0005-0000-0000-0000AB5B0000}"/>
    <cellStyle name="40% - Accent4 20 2" xfId="9253" xr:uid="{00000000-0005-0000-0000-0000AC5B0000}"/>
    <cellStyle name="40% - Accent4 20 2 10" xfId="12481" xr:uid="{00000000-0005-0000-0000-0000AD5B0000}"/>
    <cellStyle name="40% - Accent4 20 2 11" xfId="12763" xr:uid="{00000000-0005-0000-0000-0000AE5B0000}"/>
    <cellStyle name="40% - Accent4 20 2 12" xfId="13386" xr:uid="{00000000-0005-0000-0000-0000AF5B0000}"/>
    <cellStyle name="40% - Accent4 20 2 13" xfId="13993" xr:uid="{00000000-0005-0000-0000-0000B05B0000}"/>
    <cellStyle name="40% - Accent4 20 2 14" xfId="14599" xr:uid="{00000000-0005-0000-0000-0000B15B0000}"/>
    <cellStyle name="40% - Accent4 20 2 15" xfId="15205" xr:uid="{00000000-0005-0000-0000-0000B25B0000}"/>
    <cellStyle name="40% - Accent4 20 2 16" xfId="17453" xr:uid="{00000000-0005-0000-0000-0000B35B0000}"/>
    <cellStyle name="40% - Accent4 20 2 17" xfId="21928" xr:uid="{00000000-0005-0000-0000-0000B45B0000}"/>
    <cellStyle name="40% - Accent4 20 2 18" xfId="26645" xr:uid="{00000000-0005-0000-0000-0000B55B0000}"/>
    <cellStyle name="40% - Accent4 20 2 19" xfId="31358" xr:uid="{00000000-0005-0000-0000-0000B65B0000}"/>
    <cellStyle name="40% - Accent4 20 2 2" xfId="10392" xr:uid="{00000000-0005-0000-0000-0000B75B0000}"/>
    <cellStyle name="40% - Accent4 20 2 2 10" xfId="31654" xr:uid="{00000000-0005-0000-0000-0000B85B0000}"/>
    <cellStyle name="40% - Accent4 20 2 2 2" xfId="13101" xr:uid="{00000000-0005-0000-0000-0000B95B0000}"/>
    <cellStyle name="40% - Accent4 20 2 2 2 2" xfId="16692" xr:uid="{00000000-0005-0000-0000-0000BA5B0000}"/>
    <cellStyle name="40% - Accent4 20 2 2 2 2 2" xfId="21154" xr:uid="{00000000-0005-0000-0000-0000BB5B0000}"/>
    <cellStyle name="40% - Accent4 20 2 2 2 2 3" xfId="25586" xr:uid="{00000000-0005-0000-0000-0000BC5B0000}"/>
    <cellStyle name="40% - Accent4 20 2 2 2 2 4" xfId="30303" xr:uid="{00000000-0005-0000-0000-0000BD5B0000}"/>
    <cellStyle name="40% - Accent4 20 2 2 2 2 5" xfId="35016" xr:uid="{00000000-0005-0000-0000-0000BE5B0000}"/>
    <cellStyle name="40% - Accent4 20 2 2 2 3" xfId="18895" xr:uid="{00000000-0005-0000-0000-0000BF5B0000}"/>
    <cellStyle name="40% - Accent4 20 2 2 2 4" xfId="23370" xr:uid="{00000000-0005-0000-0000-0000C05B0000}"/>
    <cellStyle name="40% - Accent4 20 2 2 2 5" xfId="28087" xr:uid="{00000000-0005-0000-0000-0000C15B0000}"/>
    <cellStyle name="40% - Accent4 20 2 2 2 6" xfId="32800" xr:uid="{00000000-0005-0000-0000-0000C25B0000}"/>
    <cellStyle name="40% - Accent4 20 2 2 3" xfId="13683" xr:uid="{00000000-0005-0000-0000-0000C35B0000}"/>
    <cellStyle name="40% - Accent4 20 2 2 3 2" xfId="20008" xr:uid="{00000000-0005-0000-0000-0000C45B0000}"/>
    <cellStyle name="40% - Accent4 20 2 2 3 3" xfId="24440" xr:uid="{00000000-0005-0000-0000-0000C55B0000}"/>
    <cellStyle name="40% - Accent4 20 2 2 3 4" xfId="29157" xr:uid="{00000000-0005-0000-0000-0000C65B0000}"/>
    <cellStyle name="40% - Accent4 20 2 2 3 5" xfId="33870" xr:uid="{00000000-0005-0000-0000-0000C75B0000}"/>
    <cellStyle name="40% - Accent4 20 2 2 4" xfId="14289" xr:uid="{00000000-0005-0000-0000-0000C85B0000}"/>
    <cellStyle name="40% - Accent4 20 2 2 5" xfId="14895" xr:uid="{00000000-0005-0000-0000-0000C95B0000}"/>
    <cellStyle name="40% - Accent4 20 2 2 6" xfId="15501" xr:uid="{00000000-0005-0000-0000-0000CA5B0000}"/>
    <cellStyle name="40% - Accent4 20 2 2 7" xfId="17749" xr:uid="{00000000-0005-0000-0000-0000CB5B0000}"/>
    <cellStyle name="40% - Accent4 20 2 2 8" xfId="22224" xr:uid="{00000000-0005-0000-0000-0000CC5B0000}"/>
    <cellStyle name="40% - Accent4 20 2 2 9" xfId="26941" xr:uid="{00000000-0005-0000-0000-0000CD5B0000}"/>
    <cellStyle name="40% - Accent4 20 2 3" xfId="10652" xr:uid="{00000000-0005-0000-0000-0000CE5B0000}"/>
    <cellStyle name="40% - Accent4 20 2 3 2" xfId="16474" xr:uid="{00000000-0005-0000-0000-0000CF5B0000}"/>
    <cellStyle name="40% - Accent4 20 2 3 2 2" xfId="20936" xr:uid="{00000000-0005-0000-0000-0000D05B0000}"/>
    <cellStyle name="40% - Accent4 20 2 3 2 3" xfId="25368" xr:uid="{00000000-0005-0000-0000-0000D15B0000}"/>
    <cellStyle name="40% - Accent4 20 2 3 2 4" xfId="30085" xr:uid="{00000000-0005-0000-0000-0000D25B0000}"/>
    <cellStyle name="40% - Accent4 20 2 3 2 5" xfId="34798" xr:uid="{00000000-0005-0000-0000-0000D35B0000}"/>
    <cellStyle name="40% - Accent4 20 2 3 3" xfId="18677" xr:uid="{00000000-0005-0000-0000-0000D45B0000}"/>
    <cellStyle name="40% - Accent4 20 2 3 4" xfId="23152" xr:uid="{00000000-0005-0000-0000-0000D55B0000}"/>
    <cellStyle name="40% - Accent4 20 2 3 5" xfId="27869" xr:uid="{00000000-0005-0000-0000-0000D65B0000}"/>
    <cellStyle name="40% - Accent4 20 2 3 6" xfId="32582" xr:uid="{00000000-0005-0000-0000-0000D75B0000}"/>
    <cellStyle name="40% - Accent4 20 2 4" xfId="10910" xr:uid="{00000000-0005-0000-0000-0000D85B0000}"/>
    <cellStyle name="40% - Accent4 20 2 4 2" xfId="19712" xr:uid="{00000000-0005-0000-0000-0000D95B0000}"/>
    <cellStyle name="40% - Accent4 20 2 4 3" xfId="24144" xr:uid="{00000000-0005-0000-0000-0000DA5B0000}"/>
    <cellStyle name="40% - Accent4 20 2 4 4" xfId="28861" xr:uid="{00000000-0005-0000-0000-0000DB5B0000}"/>
    <cellStyle name="40% - Accent4 20 2 4 5" xfId="33574" xr:uid="{00000000-0005-0000-0000-0000DC5B0000}"/>
    <cellStyle name="40% - Accent4 20 2 5" xfId="11164" xr:uid="{00000000-0005-0000-0000-0000DD5B0000}"/>
    <cellStyle name="40% - Accent4 20 2 6" xfId="11418" xr:uid="{00000000-0005-0000-0000-0000DE5B0000}"/>
    <cellStyle name="40% - Accent4 20 2 7" xfId="11678" xr:uid="{00000000-0005-0000-0000-0000DF5B0000}"/>
    <cellStyle name="40% - Accent4 20 2 8" xfId="11940" xr:uid="{00000000-0005-0000-0000-0000E05B0000}"/>
    <cellStyle name="40% - Accent4 20 2 9" xfId="12210" xr:uid="{00000000-0005-0000-0000-0000E15B0000}"/>
    <cellStyle name="40% - Accent4 20 20" xfId="12340" xr:uid="{00000000-0005-0000-0000-0000E25B0000}"/>
    <cellStyle name="40% - Accent4 20 21" xfId="12622" xr:uid="{00000000-0005-0000-0000-0000E35B0000}"/>
    <cellStyle name="40% - Accent4 20 22" xfId="13245" xr:uid="{00000000-0005-0000-0000-0000E45B0000}"/>
    <cellStyle name="40% - Accent4 20 23" xfId="13852" xr:uid="{00000000-0005-0000-0000-0000E55B0000}"/>
    <cellStyle name="40% - Accent4 20 24" xfId="14458" xr:uid="{00000000-0005-0000-0000-0000E65B0000}"/>
    <cellStyle name="40% - Accent4 20 25" xfId="15064" xr:uid="{00000000-0005-0000-0000-0000E75B0000}"/>
    <cellStyle name="40% - Accent4 20 26" xfId="17312" xr:uid="{00000000-0005-0000-0000-0000E85B0000}"/>
    <cellStyle name="40% - Accent4 20 27" xfId="21787" xr:uid="{00000000-0005-0000-0000-0000E95B0000}"/>
    <cellStyle name="40% - Accent4 20 28" xfId="26504" xr:uid="{00000000-0005-0000-0000-0000EA5B0000}"/>
    <cellStyle name="40% - Accent4 20 29" xfId="31217" xr:uid="{00000000-0005-0000-0000-0000EB5B0000}"/>
    <cellStyle name="40% - Accent4 20 3" xfId="9335" xr:uid="{00000000-0005-0000-0000-0000EC5B0000}"/>
    <cellStyle name="40% - Accent4 20 3 10" xfId="31513" xr:uid="{00000000-0005-0000-0000-0000ED5B0000}"/>
    <cellStyle name="40% - Accent4 20 3 2" xfId="12960" xr:uid="{00000000-0005-0000-0000-0000EE5B0000}"/>
    <cellStyle name="40% - Accent4 20 3 2 2" xfId="16551" xr:uid="{00000000-0005-0000-0000-0000EF5B0000}"/>
    <cellStyle name="40% - Accent4 20 3 2 2 2" xfId="21013" xr:uid="{00000000-0005-0000-0000-0000F05B0000}"/>
    <cellStyle name="40% - Accent4 20 3 2 2 3" xfId="25445" xr:uid="{00000000-0005-0000-0000-0000F15B0000}"/>
    <cellStyle name="40% - Accent4 20 3 2 2 4" xfId="30162" xr:uid="{00000000-0005-0000-0000-0000F25B0000}"/>
    <cellStyle name="40% - Accent4 20 3 2 2 5" xfId="34875" xr:uid="{00000000-0005-0000-0000-0000F35B0000}"/>
    <cellStyle name="40% - Accent4 20 3 2 3" xfId="18754" xr:uid="{00000000-0005-0000-0000-0000F45B0000}"/>
    <cellStyle name="40% - Accent4 20 3 2 4" xfId="23229" xr:uid="{00000000-0005-0000-0000-0000F55B0000}"/>
    <cellStyle name="40% - Accent4 20 3 2 5" xfId="27946" xr:uid="{00000000-0005-0000-0000-0000F65B0000}"/>
    <cellStyle name="40% - Accent4 20 3 2 6" xfId="32659" xr:uid="{00000000-0005-0000-0000-0000F75B0000}"/>
    <cellStyle name="40% - Accent4 20 3 3" xfId="13542" xr:uid="{00000000-0005-0000-0000-0000F85B0000}"/>
    <cellStyle name="40% - Accent4 20 3 3 2" xfId="19867" xr:uid="{00000000-0005-0000-0000-0000F95B0000}"/>
    <cellStyle name="40% - Accent4 20 3 3 3" xfId="24299" xr:uid="{00000000-0005-0000-0000-0000FA5B0000}"/>
    <cellStyle name="40% - Accent4 20 3 3 4" xfId="29016" xr:uid="{00000000-0005-0000-0000-0000FB5B0000}"/>
    <cellStyle name="40% - Accent4 20 3 3 5" xfId="33729" xr:uid="{00000000-0005-0000-0000-0000FC5B0000}"/>
    <cellStyle name="40% - Accent4 20 3 4" xfId="14148" xr:uid="{00000000-0005-0000-0000-0000FD5B0000}"/>
    <cellStyle name="40% - Accent4 20 3 5" xfId="14754" xr:uid="{00000000-0005-0000-0000-0000FE5B0000}"/>
    <cellStyle name="40% - Accent4 20 3 6" xfId="15360" xr:uid="{00000000-0005-0000-0000-0000FF5B0000}"/>
    <cellStyle name="40% - Accent4 20 3 7" xfId="17608" xr:uid="{00000000-0005-0000-0000-0000005C0000}"/>
    <cellStyle name="40% - Accent4 20 3 8" xfId="22083" xr:uid="{00000000-0005-0000-0000-0000015C0000}"/>
    <cellStyle name="40% - Accent4 20 3 9" xfId="26800" xr:uid="{00000000-0005-0000-0000-0000025C0000}"/>
    <cellStyle name="40% - Accent4 20 4" xfId="9406" xr:uid="{00000000-0005-0000-0000-0000035C0000}"/>
    <cellStyle name="40% - Accent4 20 4 2" xfId="16931" xr:uid="{00000000-0005-0000-0000-0000045C0000}"/>
    <cellStyle name="40% - Accent4 20 4 2 2" xfId="21393" xr:uid="{00000000-0005-0000-0000-0000055C0000}"/>
    <cellStyle name="40% - Accent4 20 4 2 2 2" xfId="25825" xr:uid="{00000000-0005-0000-0000-0000065C0000}"/>
    <cellStyle name="40% - Accent4 20 4 2 2 3" xfId="30542" xr:uid="{00000000-0005-0000-0000-0000075C0000}"/>
    <cellStyle name="40% - Accent4 20 4 2 2 4" xfId="35255" xr:uid="{00000000-0005-0000-0000-0000085C0000}"/>
    <cellStyle name="40% - Accent4 20 4 2 3" xfId="19134" xr:uid="{00000000-0005-0000-0000-0000095C0000}"/>
    <cellStyle name="40% - Accent4 20 4 2 4" xfId="23609" xr:uid="{00000000-0005-0000-0000-00000A5C0000}"/>
    <cellStyle name="40% - Accent4 20 4 2 5" xfId="28326" xr:uid="{00000000-0005-0000-0000-00000B5C0000}"/>
    <cellStyle name="40% - Accent4 20 4 2 6" xfId="33039" xr:uid="{00000000-0005-0000-0000-00000C5C0000}"/>
    <cellStyle name="40% - Accent4 20 4 3" xfId="15740" xr:uid="{00000000-0005-0000-0000-00000D5C0000}"/>
    <cellStyle name="40% - Accent4 20 4 3 2" xfId="20247" xr:uid="{00000000-0005-0000-0000-00000E5C0000}"/>
    <cellStyle name="40% - Accent4 20 4 3 3" xfId="24679" xr:uid="{00000000-0005-0000-0000-00000F5C0000}"/>
    <cellStyle name="40% - Accent4 20 4 3 4" xfId="29396" xr:uid="{00000000-0005-0000-0000-0000105C0000}"/>
    <cellStyle name="40% - Accent4 20 4 3 5" xfId="34109" xr:uid="{00000000-0005-0000-0000-0000115C0000}"/>
    <cellStyle name="40% - Accent4 20 4 4" xfId="17988" xr:uid="{00000000-0005-0000-0000-0000125C0000}"/>
    <cellStyle name="40% - Accent4 20 4 5" xfId="22463" xr:uid="{00000000-0005-0000-0000-0000135C0000}"/>
    <cellStyle name="40% - Accent4 20 4 6" xfId="27180" xr:uid="{00000000-0005-0000-0000-0000145C0000}"/>
    <cellStyle name="40% - Accent4 20 4 7" xfId="31893" xr:uid="{00000000-0005-0000-0000-0000155C0000}"/>
    <cellStyle name="40% - Accent4 20 5" xfId="9480" xr:uid="{00000000-0005-0000-0000-0000165C0000}"/>
    <cellStyle name="40% - Accent4 20 5 2" xfId="17143" xr:uid="{00000000-0005-0000-0000-0000175C0000}"/>
    <cellStyle name="40% - Accent4 20 5 2 2" xfId="21604" xr:uid="{00000000-0005-0000-0000-0000185C0000}"/>
    <cellStyle name="40% - Accent4 20 5 2 2 2" xfId="26036" xr:uid="{00000000-0005-0000-0000-0000195C0000}"/>
    <cellStyle name="40% - Accent4 20 5 2 2 3" xfId="30753" xr:uid="{00000000-0005-0000-0000-00001A5C0000}"/>
    <cellStyle name="40% - Accent4 20 5 2 2 4" xfId="35466" xr:uid="{00000000-0005-0000-0000-00001B5C0000}"/>
    <cellStyle name="40% - Accent4 20 5 2 3" xfId="19345" xr:uid="{00000000-0005-0000-0000-00001C5C0000}"/>
    <cellStyle name="40% - Accent4 20 5 2 4" xfId="23820" xr:uid="{00000000-0005-0000-0000-00001D5C0000}"/>
    <cellStyle name="40% - Accent4 20 5 2 5" xfId="28537" xr:uid="{00000000-0005-0000-0000-00001E5C0000}"/>
    <cellStyle name="40% - Accent4 20 5 2 6" xfId="33250" xr:uid="{00000000-0005-0000-0000-00001F5C0000}"/>
    <cellStyle name="40% - Accent4 20 5 3" xfId="15953" xr:uid="{00000000-0005-0000-0000-0000205C0000}"/>
    <cellStyle name="40% - Accent4 20 5 3 2" xfId="20458" xr:uid="{00000000-0005-0000-0000-0000215C0000}"/>
    <cellStyle name="40% - Accent4 20 5 3 3" xfId="24890" xr:uid="{00000000-0005-0000-0000-0000225C0000}"/>
    <cellStyle name="40% - Accent4 20 5 3 4" xfId="29607" xr:uid="{00000000-0005-0000-0000-0000235C0000}"/>
    <cellStyle name="40% - Accent4 20 5 3 5" xfId="34320" xr:uid="{00000000-0005-0000-0000-0000245C0000}"/>
    <cellStyle name="40% - Accent4 20 5 4" xfId="18199" xr:uid="{00000000-0005-0000-0000-0000255C0000}"/>
    <cellStyle name="40% - Accent4 20 5 5" xfId="22674" xr:uid="{00000000-0005-0000-0000-0000265C0000}"/>
    <cellStyle name="40% - Accent4 20 5 6" xfId="27391" xr:uid="{00000000-0005-0000-0000-0000275C0000}"/>
    <cellStyle name="40% - Accent4 20 5 7" xfId="32104" xr:uid="{00000000-0005-0000-0000-0000285C0000}"/>
    <cellStyle name="40% - Accent4 20 6" xfId="9551" xr:uid="{00000000-0005-0000-0000-0000295C0000}"/>
    <cellStyle name="40% - Accent4 20 6 2" xfId="16234" xr:uid="{00000000-0005-0000-0000-00002A5C0000}"/>
    <cellStyle name="40% - Accent4 20 6 2 2" xfId="20697" xr:uid="{00000000-0005-0000-0000-00002B5C0000}"/>
    <cellStyle name="40% - Accent4 20 6 2 3" xfId="25129" xr:uid="{00000000-0005-0000-0000-00002C5C0000}"/>
    <cellStyle name="40% - Accent4 20 6 2 4" xfId="29846" xr:uid="{00000000-0005-0000-0000-00002D5C0000}"/>
    <cellStyle name="40% - Accent4 20 6 2 5" xfId="34559" xr:uid="{00000000-0005-0000-0000-00002E5C0000}"/>
    <cellStyle name="40% - Accent4 20 6 3" xfId="18438" xr:uid="{00000000-0005-0000-0000-00002F5C0000}"/>
    <cellStyle name="40% - Accent4 20 6 4" xfId="22913" xr:uid="{00000000-0005-0000-0000-0000305C0000}"/>
    <cellStyle name="40% - Accent4 20 6 5" xfId="27630" xr:uid="{00000000-0005-0000-0000-0000315C0000}"/>
    <cellStyle name="40% - Accent4 20 6 6" xfId="32343" xr:uid="{00000000-0005-0000-0000-0000325C0000}"/>
    <cellStyle name="40% - Accent4 20 7" xfId="9622" xr:uid="{00000000-0005-0000-0000-0000335C0000}"/>
    <cellStyle name="40% - Accent4 20 7 2" xfId="19571" xr:uid="{00000000-0005-0000-0000-0000345C0000}"/>
    <cellStyle name="40% - Accent4 20 7 3" xfId="24003" xr:uid="{00000000-0005-0000-0000-0000355C0000}"/>
    <cellStyle name="40% - Accent4 20 7 4" xfId="28720" xr:uid="{00000000-0005-0000-0000-0000365C0000}"/>
    <cellStyle name="40% - Accent4 20 7 5" xfId="33433" xr:uid="{00000000-0005-0000-0000-0000375C0000}"/>
    <cellStyle name="40% - Accent4 20 8" xfId="9693" xr:uid="{00000000-0005-0000-0000-0000385C0000}"/>
    <cellStyle name="40% - Accent4 20 8 2" xfId="26307" xr:uid="{00000000-0005-0000-0000-0000395C0000}"/>
    <cellStyle name="40% - Accent4 20 8 3" xfId="31020" xr:uid="{00000000-0005-0000-0000-00003A5C0000}"/>
    <cellStyle name="40% - Accent4 20 8 4" xfId="35733" xr:uid="{00000000-0005-0000-0000-00003B5C0000}"/>
    <cellStyle name="40% - Accent4 20 9" xfId="9771" xr:uid="{00000000-0005-0000-0000-00003C5C0000}"/>
    <cellStyle name="40% - Accent4 20 9 2" xfId="36000" xr:uid="{00000000-0005-0000-0000-00003D5C0000}"/>
    <cellStyle name="40% - Accent4 21" xfId="9206" xr:uid="{00000000-0005-0000-0000-00003E5C0000}"/>
    <cellStyle name="40% - Accent4 21 10" xfId="9856" xr:uid="{00000000-0005-0000-0000-00003F5C0000}"/>
    <cellStyle name="40% - Accent4 21 10 2" xfId="36309" xr:uid="{00000000-0005-0000-0000-0000405C0000}"/>
    <cellStyle name="40% - Accent4 21 11" xfId="9927" xr:uid="{00000000-0005-0000-0000-0000415C0000}"/>
    <cellStyle name="40% - Accent4 21 12" xfId="9998" xr:uid="{00000000-0005-0000-0000-0000425C0000}"/>
    <cellStyle name="40% - Accent4 21 13" xfId="10525" xr:uid="{00000000-0005-0000-0000-0000435C0000}"/>
    <cellStyle name="40% - Accent4 21 14" xfId="10783" xr:uid="{00000000-0005-0000-0000-0000445C0000}"/>
    <cellStyle name="40% - Accent4 21 15" xfId="11037" xr:uid="{00000000-0005-0000-0000-0000455C0000}"/>
    <cellStyle name="40% - Accent4 21 16" xfId="11291" xr:uid="{00000000-0005-0000-0000-0000465C0000}"/>
    <cellStyle name="40% - Accent4 21 17" xfId="11551" xr:uid="{00000000-0005-0000-0000-0000475C0000}"/>
    <cellStyle name="40% - Accent4 21 18" xfId="11805" xr:uid="{00000000-0005-0000-0000-0000485C0000}"/>
    <cellStyle name="40% - Accent4 21 19" xfId="12083" xr:uid="{00000000-0005-0000-0000-0000495C0000}"/>
    <cellStyle name="40% - Accent4 21 2" xfId="9271" xr:uid="{00000000-0005-0000-0000-00004A5C0000}"/>
    <cellStyle name="40% - Accent4 21 2 10" xfId="12495" xr:uid="{00000000-0005-0000-0000-00004B5C0000}"/>
    <cellStyle name="40% - Accent4 21 2 11" xfId="12777" xr:uid="{00000000-0005-0000-0000-00004C5C0000}"/>
    <cellStyle name="40% - Accent4 21 2 12" xfId="13400" xr:uid="{00000000-0005-0000-0000-00004D5C0000}"/>
    <cellStyle name="40% - Accent4 21 2 13" xfId="14007" xr:uid="{00000000-0005-0000-0000-00004E5C0000}"/>
    <cellStyle name="40% - Accent4 21 2 14" xfId="14613" xr:uid="{00000000-0005-0000-0000-00004F5C0000}"/>
    <cellStyle name="40% - Accent4 21 2 15" xfId="15219" xr:uid="{00000000-0005-0000-0000-0000505C0000}"/>
    <cellStyle name="40% - Accent4 21 2 16" xfId="17467" xr:uid="{00000000-0005-0000-0000-0000515C0000}"/>
    <cellStyle name="40% - Accent4 21 2 17" xfId="21942" xr:uid="{00000000-0005-0000-0000-0000525C0000}"/>
    <cellStyle name="40% - Accent4 21 2 18" xfId="26659" xr:uid="{00000000-0005-0000-0000-0000535C0000}"/>
    <cellStyle name="40% - Accent4 21 2 19" xfId="31372" xr:uid="{00000000-0005-0000-0000-0000545C0000}"/>
    <cellStyle name="40% - Accent4 21 2 2" xfId="10406" xr:uid="{00000000-0005-0000-0000-0000555C0000}"/>
    <cellStyle name="40% - Accent4 21 2 2 10" xfId="31668" xr:uid="{00000000-0005-0000-0000-0000565C0000}"/>
    <cellStyle name="40% - Accent4 21 2 2 2" xfId="13115" xr:uid="{00000000-0005-0000-0000-0000575C0000}"/>
    <cellStyle name="40% - Accent4 21 2 2 2 2" xfId="16706" xr:uid="{00000000-0005-0000-0000-0000585C0000}"/>
    <cellStyle name="40% - Accent4 21 2 2 2 2 2" xfId="21168" xr:uid="{00000000-0005-0000-0000-0000595C0000}"/>
    <cellStyle name="40% - Accent4 21 2 2 2 2 3" xfId="25600" xr:uid="{00000000-0005-0000-0000-00005A5C0000}"/>
    <cellStyle name="40% - Accent4 21 2 2 2 2 4" xfId="30317" xr:uid="{00000000-0005-0000-0000-00005B5C0000}"/>
    <cellStyle name="40% - Accent4 21 2 2 2 2 5" xfId="35030" xr:uid="{00000000-0005-0000-0000-00005C5C0000}"/>
    <cellStyle name="40% - Accent4 21 2 2 2 3" xfId="18909" xr:uid="{00000000-0005-0000-0000-00005D5C0000}"/>
    <cellStyle name="40% - Accent4 21 2 2 2 4" xfId="23384" xr:uid="{00000000-0005-0000-0000-00005E5C0000}"/>
    <cellStyle name="40% - Accent4 21 2 2 2 5" xfId="28101" xr:uid="{00000000-0005-0000-0000-00005F5C0000}"/>
    <cellStyle name="40% - Accent4 21 2 2 2 6" xfId="32814" xr:uid="{00000000-0005-0000-0000-0000605C0000}"/>
    <cellStyle name="40% - Accent4 21 2 2 3" xfId="13697" xr:uid="{00000000-0005-0000-0000-0000615C0000}"/>
    <cellStyle name="40% - Accent4 21 2 2 3 2" xfId="20022" xr:uid="{00000000-0005-0000-0000-0000625C0000}"/>
    <cellStyle name="40% - Accent4 21 2 2 3 3" xfId="24454" xr:uid="{00000000-0005-0000-0000-0000635C0000}"/>
    <cellStyle name="40% - Accent4 21 2 2 3 4" xfId="29171" xr:uid="{00000000-0005-0000-0000-0000645C0000}"/>
    <cellStyle name="40% - Accent4 21 2 2 3 5" xfId="33884" xr:uid="{00000000-0005-0000-0000-0000655C0000}"/>
    <cellStyle name="40% - Accent4 21 2 2 4" xfId="14303" xr:uid="{00000000-0005-0000-0000-0000665C0000}"/>
    <cellStyle name="40% - Accent4 21 2 2 5" xfId="14909" xr:uid="{00000000-0005-0000-0000-0000675C0000}"/>
    <cellStyle name="40% - Accent4 21 2 2 6" xfId="15515" xr:uid="{00000000-0005-0000-0000-0000685C0000}"/>
    <cellStyle name="40% - Accent4 21 2 2 7" xfId="17763" xr:uid="{00000000-0005-0000-0000-0000695C0000}"/>
    <cellStyle name="40% - Accent4 21 2 2 8" xfId="22238" xr:uid="{00000000-0005-0000-0000-00006A5C0000}"/>
    <cellStyle name="40% - Accent4 21 2 2 9" xfId="26955" xr:uid="{00000000-0005-0000-0000-00006B5C0000}"/>
    <cellStyle name="40% - Accent4 21 2 3" xfId="10666" xr:uid="{00000000-0005-0000-0000-00006C5C0000}"/>
    <cellStyle name="40% - Accent4 21 2 3 2" xfId="16488" xr:uid="{00000000-0005-0000-0000-00006D5C0000}"/>
    <cellStyle name="40% - Accent4 21 2 3 2 2" xfId="20950" xr:uid="{00000000-0005-0000-0000-00006E5C0000}"/>
    <cellStyle name="40% - Accent4 21 2 3 2 3" xfId="25382" xr:uid="{00000000-0005-0000-0000-00006F5C0000}"/>
    <cellStyle name="40% - Accent4 21 2 3 2 4" xfId="30099" xr:uid="{00000000-0005-0000-0000-0000705C0000}"/>
    <cellStyle name="40% - Accent4 21 2 3 2 5" xfId="34812" xr:uid="{00000000-0005-0000-0000-0000715C0000}"/>
    <cellStyle name="40% - Accent4 21 2 3 3" xfId="18691" xr:uid="{00000000-0005-0000-0000-0000725C0000}"/>
    <cellStyle name="40% - Accent4 21 2 3 4" xfId="23166" xr:uid="{00000000-0005-0000-0000-0000735C0000}"/>
    <cellStyle name="40% - Accent4 21 2 3 5" xfId="27883" xr:uid="{00000000-0005-0000-0000-0000745C0000}"/>
    <cellStyle name="40% - Accent4 21 2 3 6" xfId="32596" xr:uid="{00000000-0005-0000-0000-0000755C0000}"/>
    <cellStyle name="40% - Accent4 21 2 4" xfId="10924" xr:uid="{00000000-0005-0000-0000-0000765C0000}"/>
    <cellStyle name="40% - Accent4 21 2 4 2" xfId="19726" xr:uid="{00000000-0005-0000-0000-0000775C0000}"/>
    <cellStyle name="40% - Accent4 21 2 4 3" xfId="24158" xr:uid="{00000000-0005-0000-0000-0000785C0000}"/>
    <cellStyle name="40% - Accent4 21 2 4 4" xfId="28875" xr:uid="{00000000-0005-0000-0000-0000795C0000}"/>
    <cellStyle name="40% - Accent4 21 2 4 5" xfId="33588" xr:uid="{00000000-0005-0000-0000-00007A5C0000}"/>
    <cellStyle name="40% - Accent4 21 2 5" xfId="11178" xr:uid="{00000000-0005-0000-0000-00007B5C0000}"/>
    <cellStyle name="40% - Accent4 21 2 6" xfId="11432" xr:uid="{00000000-0005-0000-0000-00007C5C0000}"/>
    <cellStyle name="40% - Accent4 21 2 7" xfId="11692" xr:uid="{00000000-0005-0000-0000-00007D5C0000}"/>
    <cellStyle name="40% - Accent4 21 2 8" xfId="11954" xr:uid="{00000000-0005-0000-0000-00007E5C0000}"/>
    <cellStyle name="40% - Accent4 21 2 9" xfId="12224" xr:uid="{00000000-0005-0000-0000-00007F5C0000}"/>
    <cellStyle name="40% - Accent4 21 20" xfId="12354" xr:uid="{00000000-0005-0000-0000-0000805C0000}"/>
    <cellStyle name="40% - Accent4 21 21" xfId="12636" xr:uid="{00000000-0005-0000-0000-0000815C0000}"/>
    <cellStyle name="40% - Accent4 21 22" xfId="13259" xr:uid="{00000000-0005-0000-0000-0000825C0000}"/>
    <cellStyle name="40% - Accent4 21 23" xfId="13866" xr:uid="{00000000-0005-0000-0000-0000835C0000}"/>
    <cellStyle name="40% - Accent4 21 24" xfId="14472" xr:uid="{00000000-0005-0000-0000-0000845C0000}"/>
    <cellStyle name="40% - Accent4 21 25" xfId="15078" xr:uid="{00000000-0005-0000-0000-0000855C0000}"/>
    <cellStyle name="40% - Accent4 21 26" xfId="17326" xr:uid="{00000000-0005-0000-0000-0000865C0000}"/>
    <cellStyle name="40% - Accent4 21 27" xfId="21801" xr:uid="{00000000-0005-0000-0000-0000875C0000}"/>
    <cellStyle name="40% - Accent4 21 28" xfId="26518" xr:uid="{00000000-0005-0000-0000-0000885C0000}"/>
    <cellStyle name="40% - Accent4 21 29" xfId="31231" xr:uid="{00000000-0005-0000-0000-0000895C0000}"/>
    <cellStyle name="40% - Accent4 21 3" xfId="9349" xr:uid="{00000000-0005-0000-0000-00008A5C0000}"/>
    <cellStyle name="40% - Accent4 21 3 10" xfId="31527" xr:uid="{00000000-0005-0000-0000-00008B5C0000}"/>
    <cellStyle name="40% - Accent4 21 3 2" xfId="12974" xr:uid="{00000000-0005-0000-0000-00008C5C0000}"/>
    <cellStyle name="40% - Accent4 21 3 2 2" xfId="16565" xr:uid="{00000000-0005-0000-0000-00008D5C0000}"/>
    <cellStyle name="40% - Accent4 21 3 2 2 2" xfId="21027" xr:uid="{00000000-0005-0000-0000-00008E5C0000}"/>
    <cellStyle name="40% - Accent4 21 3 2 2 3" xfId="25459" xr:uid="{00000000-0005-0000-0000-00008F5C0000}"/>
    <cellStyle name="40% - Accent4 21 3 2 2 4" xfId="30176" xr:uid="{00000000-0005-0000-0000-0000905C0000}"/>
    <cellStyle name="40% - Accent4 21 3 2 2 5" xfId="34889" xr:uid="{00000000-0005-0000-0000-0000915C0000}"/>
    <cellStyle name="40% - Accent4 21 3 2 3" xfId="18768" xr:uid="{00000000-0005-0000-0000-0000925C0000}"/>
    <cellStyle name="40% - Accent4 21 3 2 4" xfId="23243" xr:uid="{00000000-0005-0000-0000-0000935C0000}"/>
    <cellStyle name="40% - Accent4 21 3 2 5" xfId="27960" xr:uid="{00000000-0005-0000-0000-0000945C0000}"/>
    <cellStyle name="40% - Accent4 21 3 2 6" xfId="32673" xr:uid="{00000000-0005-0000-0000-0000955C0000}"/>
    <cellStyle name="40% - Accent4 21 3 3" xfId="13556" xr:uid="{00000000-0005-0000-0000-0000965C0000}"/>
    <cellStyle name="40% - Accent4 21 3 3 2" xfId="19881" xr:uid="{00000000-0005-0000-0000-0000975C0000}"/>
    <cellStyle name="40% - Accent4 21 3 3 3" xfId="24313" xr:uid="{00000000-0005-0000-0000-0000985C0000}"/>
    <cellStyle name="40% - Accent4 21 3 3 4" xfId="29030" xr:uid="{00000000-0005-0000-0000-0000995C0000}"/>
    <cellStyle name="40% - Accent4 21 3 3 5" xfId="33743" xr:uid="{00000000-0005-0000-0000-00009A5C0000}"/>
    <cellStyle name="40% - Accent4 21 3 4" xfId="14162" xr:uid="{00000000-0005-0000-0000-00009B5C0000}"/>
    <cellStyle name="40% - Accent4 21 3 5" xfId="14768" xr:uid="{00000000-0005-0000-0000-00009C5C0000}"/>
    <cellStyle name="40% - Accent4 21 3 6" xfId="15374" xr:uid="{00000000-0005-0000-0000-00009D5C0000}"/>
    <cellStyle name="40% - Accent4 21 3 7" xfId="17622" xr:uid="{00000000-0005-0000-0000-00009E5C0000}"/>
    <cellStyle name="40% - Accent4 21 3 8" xfId="22097" xr:uid="{00000000-0005-0000-0000-00009F5C0000}"/>
    <cellStyle name="40% - Accent4 21 3 9" xfId="26814" xr:uid="{00000000-0005-0000-0000-0000A05C0000}"/>
    <cellStyle name="40% - Accent4 21 4" xfId="9420" xr:uid="{00000000-0005-0000-0000-0000A15C0000}"/>
    <cellStyle name="40% - Accent4 21 4 2" xfId="16945" xr:uid="{00000000-0005-0000-0000-0000A25C0000}"/>
    <cellStyle name="40% - Accent4 21 4 2 2" xfId="21407" xr:uid="{00000000-0005-0000-0000-0000A35C0000}"/>
    <cellStyle name="40% - Accent4 21 4 2 2 2" xfId="25839" xr:uid="{00000000-0005-0000-0000-0000A45C0000}"/>
    <cellStyle name="40% - Accent4 21 4 2 2 3" xfId="30556" xr:uid="{00000000-0005-0000-0000-0000A55C0000}"/>
    <cellStyle name="40% - Accent4 21 4 2 2 4" xfId="35269" xr:uid="{00000000-0005-0000-0000-0000A65C0000}"/>
    <cellStyle name="40% - Accent4 21 4 2 3" xfId="19148" xr:uid="{00000000-0005-0000-0000-0000A75C0000}"/>
    <cellStyle name="40% - Accent4 21 4 2 4" xfId="23623" xr:uid="{00000000-0005-0000-0000-0000A85C0000}"/>
    <cellStyle name="40% - Accent4 21 4 2 5" xfId="28340" xr:uid="{00000000-0005-0000-0000-0000A95C0000}"/>
    <cellStyle name="40% - Accent4 21 4 2 6" xfId="33053" xr:uid="{00000000-0005-0000-0000-0000AA5C0000}"/>
    <cellStyle name="40% - Accent4 21 4 3" xfId="15754" xr:uid="{00000000-0005-0000-0000-0000AB5C0000}"/>
    <cellStyle name="40% - Accent4 21 4 3 2" xfId="20261" xr:uid="{00000000-0005-0000-0000-0000AC5C0000}"/>
    <cellStyle name="40% - Accent4 21 4 3 3" xfId="24693" xr:uid="{00000000-0005-0000-0000-0000AD5C0000}"/>
    <cellStyle name="40% - Accent4 21 4 3 4" xfId="29410" xr:uid="{00000000-0005-0000-0000-0000AE5C0000}"/>
    <cellStyle name="40% - Accent4 21 4 3 5" xfId="34123" xr:uid="{00000000-0005-0000-0000-0000AF5C0000}"/>
    <cellStyle name="40% - Accent4 21 4 4" xfId="18002" xr:uid="{00000000-0005-0000-0000-0000B05C0000}"/>
    <cellStyle name="40% - Accent4 21 4 5" xfId="22477" xr:uid="{00000000-0005-0000-0000-0000B15C0000}"/>
    <cellStyle name="40% - Accent4 21 4 6" xfId="27194" xr:uid="{00000000-0005-0000-0000-0000B25C0000}"/>
    <cellStyle name="40% - Accent4 21 4 7" xfId="31907" xr:uid="{00000000-0005-0000-0000-0000B35C0000}"/>
    <cellStyle name="40% - Accent4 21 5" xfId="9494" xr:uid="{00000000-0005-0000-0000-0000B45C0000}"/>
    <cellStyle name="40% - Accent4 21 5 2" xfId="17157" xr:uid="{00000000-0005-0000-0000-0000B55C0000}"/>
    <cellStyle name="40% - Accent4 21 5 2 2" xfId="21618" xr:uid="{00000000-0005-0000-0000-0000B65C0000}"/>
    <cellStyle name="40% - Accent4 21 5 2 2 2" xfId="26050" xr:uid="{00000000-0005-0000-0000-0000B75C0000}"/>
    <cellStyle name="40% - Accent4 21 5 2 2 3" xfId="30767" xr:uid="{00000000-0005-0000-0000-0000B85C0000}"/>
    <cellStyle name="40% - Accent4 21 5 2 2 4" xfId="35480" xr:uid="{00000000-0005-0000-0000-0000B95C0000}"/>
    <cellStyle name="40% - Accent4 21 5 2 3" xfId="19359" xr:uid="{00000000-0005-0000-0000-0000BA5C0000}"/>
    <cellStyle name="40% - Accent4 21 5 2 4" xfId="23834" xr:uid="{00000000-0005-0000-0000-0000BB5C0000}"/>
    <cellStyle name="40% - Accent4 21 5 2 5" xfId="28551" xr:uid="{00000000-0005-0000-0000-0000BC5C0000}"/>
    <cellStyle name="40% - Accent4 21 5 2 6" xfId="33264" xr:uid="{00000000-0005-0000-0000-0000BD5C0000}"/>
    <cellStyle name="40% - Accent4 21 5 3" xfId="15967" xr:uid="{00000000-0005-0000-0000-0000BE5C0000}"/>
    <cellStyle name="40% - Accent4 21 5 3 2" xfId="20472" xr:uid="{00000000-0005-0000-0000-0000BF5C0000}"/>
    <cellStyle name="40% - Accent4 21 5 3 3" xfId="24904" xr:uid="{00000000-0005-0000-0000-0000C05C0000}"/>
    <cellStyle name="40% - Accent4 21 5 3 4" xfId="29621" xr:uid="{00000000-0005-0000-0000-0000C15C0000}"/>
    <cellStyle name="40% - Accent4 21 5 3 5" xfId="34334" xr:uid="{00000000-0005-0000-0000-0000C25C0000}"/>
    <cellStyle name="40% - Accent4 21 5 4" xfId="18213" xr:uid="{00000000-0005-0000-0000-0000C35C0000}"/>
    <cellStyle name="40% - Accent4 21 5 5" xfId="22688" xr:uid="{00000000-0005-0000-0000-0000C45C0000}"/>
    <cellStyle name="40% - Accent4 21 5 6" xfId="27405" xr:uid="{00000000-0005-0000-0000-0000C55C0000}"/>
    <cellStyle name="40% - Accent4 21 5 7" xfId="32118" xr:uid="{00000000-0005-0000-0000-0000C65C0000}"/>
    <cellStyle name="40% - Accent4 21 6" xfId="9565" xr:uid="{00000000-0005-0000-0000-0000C75C0000}"/>
    <cellStyle name="40% - Accent4 21 6 2" xfId="16248" xr:uid="{00000000-0005-0000-0000-0000C85C0000}"/>
    <cellStyle name="40% - Accent4 21 6 2 2" xfId="20711" xr:uid="{00000000-0005-0000-0000-0000C95C0000}"/>
    <cellStyle name="40% - Accent4 21 6 2 3" xfId="25143" xr:uid="{00000000-0005-0000-0000-0000CA5C0000}"/>
    <cellStyle name="40% - Accent4 21 6 2 4" xfId="29860" xr:uid="{00000000-0005-0000-0000-0000CB5C0000}"/>
    <cellStyle name="40% - Accent4 21 6 2 5" xfId="34573" xr:uid="{00000000-0005-0000-0000-0000CC5C0000}"/>
    <cellStyle name="40% - Accent4 21 6 3" xfId="18452" xr:uid="{00000000-0005-0000-0000-0000CD5C0000}"/>
    <cellStyle name="40% - Accent4 21 6 4" xfId="22927" xr:uid="{00000000-0005-0000-0000-0000CE5C0000}"/>
    <cellStyle name="40% - Accent4 21 6 5" xfId="27644" xr:uid="{00000000-0005-0000-0000-0000CF5C0000}"/>
    <cellStyle name="40% - Accent4 21 6 6" xfId="32357" xr:uid="{00000000-0005-0000-0000-0000D05C0000}"/>
    <cellStyle name="40% - Accent4 21 7" xfId="9636" xr:uid="{00000000-0005-0000-0000-0000D15C0000}"/>
    <cellStyle name="40% - Accent4 21 7 2" xfId="19585" xr:uid="{00000000-0005-0000-0000-0000D25C0000}"/>
    <cellStyle name="40% - Accent4 21 7 3" xfId="24017" xr:uid="{00000000-0005-0000-0000-0000D35C0000}"/>
    <cellStyle name="40% - Accent4 21 7 4" xfId="28734" xr:uid="{00000000-0005-0000-0000-0000D45C0000}"/>
    <cellStyle name="40% - Accent4 21 7 5" xfId="33447" xr:uid="{00000000-0005-0000-0000-0000D55C0000}"/>
    <cellStyle name="40% - Accent4 21 8" xfId="9707" xr:uid="{00000000-0005-0000-0000-0000D65C0000}"/>
    <cellStyle name="40% - Accent4 21 8 2" xfId="26321" xr:uid="{00000000-0005-0000-0000-0000D75C0000}"/>
    <cellStyle name="40% - Accent4 21 8 3" xfId="31034" xr:uid="{00000000-0005-0000-0000-0000D85C0000}"/>
    <cellStyle name="40% - Accent4 21 8 4" xfId="35747" xr:uid="{00000000-0005-0000-0000-0000D95C0000}"/>
    <cellStyle name="40% - Accent4 21 9" xfId="9785" xr:uid="{00000000-0005-0000-0000-0000DA5C0000}"/>
    <cellStyle name="40% - Accent4 21 9 2" xfId="36014" xr:uid="{00000000-0005-0000-0000-0000DB5C0000}"/>
    <cellStyle name="40% - Accent4 22" xfId="9293" xr:uid="{00000000-0005-0000-0000-0000DC5C0000}"/>
    <cellStyle name="40% - Accent4 22 10" xfId="9942" xr:uid="{00000000-0005-0000-0000-0000DD5C0000}"/>
    <cellStyle name="40% - Accent4 22 10 2" xfId="36324" xr:uid="{00000000-0005-0000-0000-0000DE5C0000}"/>
    <cellStyle name="40% - Accent4 22 11" xfId="10013" xr:uid="{00000000-0005-0000-0000-0000DF5C0000}"/>
    <cellStyle name="40% - Accent4 22 12" xfId="10540" xr:uid="{00000000-0005-0000-0000-0000E05C0000}"/>
    <cellStyle name="40% - Accent4 22 13" xfId="10798" xr:uid="{00000000-0005-0000-0000-0000E15C0000}"/>
    <cellStyle name="40% - Accent4 22 14" xfId="11052" xr:uid="{00000000-0005-0000-0000-0000E25C0000}"/>
    <cellStyle name="40% - Accent4 22 15" xfId="11306" xr:uid="{00000000-0005-0000-0000-0000E35C0000}"/>
    <cellStyle name="40% - Accent4 22 16" xfId="11566" xr:uid="{00000000-0005-0000-0000-0000E45C0000}"/>
    <cellStyle name="40% - Accent4 22 17" xfId="11820" xr:uid="{00000000-0005-0000-0000-0000E55C0000}"/>
    <cellStyle name="40% - Accent4 22 18" xfId="12098" xr:uid="{00000000-0005-0000-0000-0000E65C0000}"/>
    <cellStyle name="40% - Accent4 22 19" xfId="12369" xr:uid="{00000000-0005-0000-0000-0000E75C0000}"/>
    <cellStyle name="40% - Accent4 22 2" xfId="9364" xr:uid="{00000000-0005-0000-0000-0000E85C0000}"/>
    <cellStyle name="40% - Accent4 22 2 10" xfId="12510" xr:uid="{00000000-0005-0000-0000-0000E95C0000}"/>
    <cellStyle name="40% - Accent4 22 2 11" xfId="12792" xr:uid="{00000000-0005-0000-0000-0000EA5C0000}"/>
    <cellStyle name="40% - Accent4 22 2 12" xfId="13415" xr:uid="{00000000-0005-0000-0000-0000EB5C0000}"/>
    <cellStyle name="40% - Accent4 22 2 13" xfId="14022" xr:uid="{00000000-0005-0000-0000-0000EC5C0000}"/>
    <cellStyle name="40% - Accent4 22 2 14" xfId="14628" xr:uid="{00000000-0005-0000-0000-0000ED5C0000}"/>
    <cellStyle name="40% - Accent4 22 2 15" xfId="15234" xr:uid="{00000000-0005-0000-0000-0000EE5C0000}"/>
    <cellStyle name="40% - Accent4 22 2 16" xfId="17482" xr:uid="{00000000-0005-0000-0000-0000EF5C0000}"/>
    <cellStyle name="40% - Accent4 22 2 17" xfId="21957" xr:uid="{00000000-0005-0000-0000-0000F05C0000}"/>
    <cellStyle name="40% - Accent4 22 2 18" xfId="26674" xr:uid="{00000000-0005-0000-0000-0000F15C0000}"/>
    <cellStyle name="40% - Accent4 22 2 19" xfId="31387" xr:uid="{00000000-0005-0000-0000-0000F25C0000}"/>
    <cellStyle name="40% - Accent4 22 2 2" xfId="10421" xr:uid="{00000000-0005-0000-0000-0000F35C0000}"/>
    <cellStyle name="40% - Accent4 22 2 2 10" xfId="31683" xr:uid="{00000000-0005-0000-0000-0000F45C0000}"/>
    <cellStyle name="40% - Accent4 22 2 2 2" xfId="13130" xr:uid="{00000000-0005-0000-0000-0000F55C0000}"/>
    <cellStyle name="40% - Accent4 22 2 2 2 2" xfId="16721" xr:uid="{00000000-0005-0000-0000-0000F65C0000}"/>
    <cellStyle name="40% - Accent4 22 2 2 2 2 2" xfId="21183" xr:uid="{00000000-0005-0000-0000-0000F75C0000}"/>
    <cellStyle name="40% - Accent4 22 2 2 2 2 3" xfId="25615" xr:uid="{00000000-0005-0000-0000-0000F85C0000}"/>
    <cellStyle name="40% - Accent4 22 2 2 2 2 4" xfId="30332" xr:uid="{00000000-0005-0000-0000-0000F95C0000}"/>
    <cellStyle name="40% - Accent4 22 2 2 2 2 5" xfId="35045" xr:uid="{00000000-0005-0000-0000-0000FA5C0000}"/>
    <cellStyle name="40% - Accent4 22 2 2 2 3" xfId="18924" xr:uid="{00000000-0005-0000-0000-0000FB5C0000}"/>
    <cellStyle name="40% - Accent4 22 2 2 2 4" xfId="23399" xr:uid="{00000000-0005-0000-0000-0000FC5C0000}"/>
    <cellStyle name="40% - Accent4 22 2 2 2 5" xfId="28116" xr:uid="{00000000-0005-0000-0000-0000FD5C0000}"/>
    <cellStyle name="40% - Accent4 22 2 2 2 6" xfId="32829" xr:uid="{00000000-0005-0000-0000-0000FE5C0000}"/>
    <cellStyle name="40% - Accent4 22 2 2 3" xfId="13712" xr:uid="{00000000-0005-0000-0000-0000FF5C0000}"/>
    <cellStyle name="40% - Accent4 22 2 2 3 2" xfId="20037" xr:uid="{00000000-0005-0000-0000-0000005D0000}"/>
    <cellStyle name="40% - Accent4 22 2 2 3 3" xfId="24469" xr:uid="{00000000-0005-0000-0000-0000015D0000}"/>
    <cellStyle name="40% - Accent4 22 2 2 3 4" xfId="29186" xr:uid="{00000000-0005-0000-0000-0000025D0000}"/>
    <cellStyle name="40% - Accent4 22 2 2 3 5" xfId="33899" xr:uid="{00000000-0005-0000-0000-0000035D0000}"/>
    <cellStyle name="40% - Accent4 22 2 2 4" xfId="14318" xr:uid="{00000000-0005-0000-0000-0000045D0000}"/>
    <cellStyle name="40% - Accent4 22 2 2 5" xfId="14924" xr:uid="{00000000-0005-0000-0000-0000055D0000}"/>
    <cellStyle name="40% - Accent4 22 2 2 6" xfId="15530" xr:uid="{00000000-0005-0000-0000-0000065D0000}"/>
    <cellStyle name="40% - Accent4 22 2 2 7" xfId="17778" xr:uid="{00000000-0005-0000-0000-0000075D0000}"/>
    <cellStyle name="40% - Accent4 22 2 2 8" xfId="22253" xr:uid="{00000000-0005-0000-0000-0000085D0000}"/>
    <cellStyle name="40% - Accent4 22 2 2 9" xfId="26970" xr:uid="{00000000-0005-0000-0000-0000095D0000}"/>
    <cellStyle name="40% - Accent4 22 2 3" xfId="10681" xr:uid="{00000000-0005-0000-0000-00000A5D0000}"/>
    <cellStyle name="40% - Accent4 22 2 3 2" xfId="16503" xr:uid="{00000000-0005-0000-0000-00000B5D0000}"/>
    <cellStyle name="40% - Accent4 22 2 3 2 2" xfId="20965" xr:uid="{00000000-0005-0000-0000-00000C5D0000}"/>
    <cellStyle name="40% - Accent4 22 2 3 2 3" xfId="25397" xr:uid="{00000000-0005-0000-0000-00000D5D0000}"/>
    <cellStyle name="40% - Accent4 22 2 3 2 4" xfId="30114" xr:uid="{00000000-0005-0000-0000-00000E5D0000}"/>
    <cellStyle name="40% - Accent4 22 2 3 2 5" xfId="34827" xr:uid="{00000000-0005-0000-0000-00000F5D0000}"/>
    <cellStyle name="40% - Accent4 22 2 3 3" xfId="18706" xr:uid="{00000000-0005-0000-0000-0000105D0000}"/>
    <cellStyle name="40% - Accent4 22 2 3 4" xfId="23181" xr:uid="{00000000-0005-0000-0000-0000115D0000}"/>
    <cellStyle name="40% - Accent4 22 2 3 5" xfId="27898" xr:uid="{00000000-0005-0000-0000-0000125D0000}"/>
    <cellStyle name="40% - Accent4 22 2 3 6" xfId="32611" xr:uid="{00000000-0005-0000-0000-0000135D0000}"/>
    <cellStyle name="40% - Accent4 22 2 4" xfId="10939" xr:uid="{00000000-0005-0000-0000-0000145D0000}"/>
    <cellStyle name="40% - Accent4 22 2 4 2" xfId="19741" xr:uid="{00000000-0005-0000-0000-0000155D0000}"/>
    <cellStyle name="40% - Accent4 22 2 4 3" xfId="24173" xr:uid="{00000000-0005-0000-0000-0000165D0000}"/>
    <cellStyle name="40% - Accent4 22 2 4 4" xfId="28890" xr:uid="{00000000-0005-0000-0000-0000175D0000}"/>
    <cellStyle name="40% - Accent4 22 2 4 5" xfId="33603" xr:uid="{00000000-0005-0000-0000-0000185D0000}"/>
    <cellStyle name="40% - Accent4 22 2 5" xfId="11193" xr:uid="{00000000-0005-0000-0000-0000195D0000}"/>
    <cellStyle name="40% - Accent4 22 2 6" xfId="11447" xr:uid="{00000000-0005-0000-0000-00001A5D0000}"/>
    <cellStyle name="40% - Accent4 22 2 7" xfId="11707" xr:uid="{00000000-0005-0000-0000-00001B5D0000}"/>
    <cellStyle name="40% - Accent4 22 2 8" xfId="11969" xr:uid="{00000000-0005-0000-0000-00001C5D0000}"/>
    <cellStyle name="40% - Accent4 22 2 9" xfId="12239" xr:uid="{00000000-0005-0000-0000-00001D5D0000}"/>
    <cellStyle name="40% - Accent4 22 20" xfId="12651" xr:uid="{00000000-0005-0000-0000-00001E5D0000}"/>
    <cellStyle name="40% - Accent4 22 21" xfId="13274" xr:uid="{00000000-0005-0000-0000-00001F5D0000}"/>
    <cellStyle name="40% - Accent4 22 22" xfId="13881" xr:uid="{00000000-0005-0000-0000-0000205D0000}"/>
    <cellStyle name="40% - Accent4 22 23" xfId="14487" xr:uid="{00000000-0005-0000-0000-0000215D0000}"/>
    <cellStyle name="40% - Accent4 22 24" xfId="15093" xr:uid="{00000000-0005-0000-0000-0000225D0000}"/>
    <cellStyle name="40% - Accent4 22 25" xfId="17341" xr:uid="{00000000-0005-0000-0000-0000235D0000}"/>
    <cellStyle name="40% - Accent4 22 26" xfId="21816" xr:uid="{00000000-0005-0000-0000-0000245D0000}"/>
    <cellStyle name="40% - Accent4 22 27" xfId="26533" xr:uid="{00000000-0005-0000-0000-0000255D0000}"/>
    <cellStyle name="40% - Accent4 22 28" xfId="31246" xr:uid="{00000000-0005-0000-0000-0000265D0000}"/>
    <cellStyle name="40% - Accent4 22 3" xfId="9438" xr:uid="{00000000-0005-0000-0000-0000275D0000}"/>
    <cellStyle name="40% - Accent4 22 3 10" xfId="31542" xr:uid="{00000000-0005-0000-0000-0000285D0000}"/>
    <cellStyle name="40% - Accent4 22 3 2" xfId="12989" xr:uid="{00000000-0005-0000-0000-0000295D0000}"/>
    <cellStyle name="40% - Accent4 22 3 2 2" xfId="16580" xr:uid="{00000000-0005-0000-0000-00002A5D0000}"/>
    <cellStyle name="40% - Accent4 22 3 2 2 2" xfId="21042" xr:uid="{00000000-0005-0000-0000-00002B5D0000}"/>
    <cellStyle name="40% - Accent4 22 3 2 2 3" xfId="25474" xr:uid="{00000000-0005-0000-0000-00002C5D0000}"/>
    <cellStyle name="40% - Accent4 22 3 2 2 4" xfId="30191" xr:uid="{00000000-0005-0000-0000-00002D5D0000}"/>
    <cellStyle name="40% - Accent4 22 3 2 2 5" xfId="34904" xr:uid="{00000000-0005-0000-0000-00002E5D0000}"/>
    <cellStyle name="40% - Accent4 22 3 2 3" xfId="18783" xr:uid="{00000000-0005-0000-0000-00002F5D0000}"/>
    <cellStyle name="40% - Accent4 22 3 2 4" xfId="23258" xr:uid="{00000000-0005-0000-0000-0000305D0000}"/>
    <cellStyle name="40% - Accent4 22 3 2 5" xfId="27975" xr:uid="{00000000-0005-0000-0000-0000315D0000}"/>
    <cellStyle name="40% - Accent4 22 3 2 6" xfId="32688" xr:uid="{00000000-0005-0000-0000-0000325D0000}"/>
    <cellStyle name="40% - Accent4 22 3 3" xfId="13571" xr:uid="{00000000-0005-0000-0000-0000335D0000}"/>
    <cellStyle name="40% - Accent4 22 3 3 2" xfId="19896" xr:uid="{00000000-0005-0000-0000-0000345D0000}"/>
    <cellStyle name="40% - Accent4 22 3 3 3" xfId="24328" xr:uid="{00000000-0005-0000-0000-0000355D0000}"/>
    <cellStyle name="40% - Accent4 22 3 3 4" xfId="29045" xr:uid="{00000000-0005-0000-0000-0000365D0000}"/>
    <cellStyle name="40% - Accent4 22 3 3 5" xfId="33758" xr:uid="{00000000-0005-0000-0000-0000375D0000}"/>
    <cellStyle name="40% - Accent4 22 3 4" xfId="14177" xr:uid="{00000000-0005-0000-0000-0000385D0000}"/>
    <cellStyle name="40% - Accent4 22 3 5" xfId="14783" xr:uid="{00000000-0005-0000-0000-0000395D0000}"/>
    <cellStyle name="40% - Accent4 22 3 6" xfId="15389" xr:uid="{00000000-0005-0000-0000-00003A5D0000}"/>
    <cellStyle name="40% - Accent4 22 3 7" xfId="17637" xr:uid="{00000000-0005-0000-0000-00003B5D0000}"/>
    <cellStyle name="40% - Accent4 22 3 8" xfId="22112" xr:uid="{00000000-0005-0000-0000-00003C5D0000}"/>
    <cellStyle name="40% - Accent4 22 3 9" xfId="26829" xr:uid="{00000000-0005-0000-0000-00003D5D0000}"/>
    <cellStyle name="40% - Accent4 22 4" xfId="9509" xr:uid="{00000000-0005-0000-0000-00003E5D0000}"/>
    <cellStyle name="40% - Accent4 22 4 2" xfId="16960" xr:uid="{00000000-0005-0000-0000-00003F5D0000}"/>
    <cellStyle name="40% - Accent4 22 4 2 2" xfId="21422" xr:uid="{00000000-0005-0000-0000-0000405D0000}"/>
    <cellStyle name="40% - Accent4 22 4 2 2 2" xfId="25854" xr:uid="{00000000-0005-0000-0000-0000415D0000}"/>
    <cellStyle name="40% - Accent4 22 4 2 2 3" xfId="30571" xr:uid="{00000000-0005-0000-0000-0000425D0000}"/>
    <cellStyle name="40% - Accent4 22 4 2 2 4" xfId="35284" xr:uid="{00000000-0005-0000-0000-0000435D0000}"/>
    <cellStyle name="40% - Accent4 22 4 2 3" xfId="19163" xr:uid="{00000000-0005-0000-0000-0000445D0000}"/>
    <cellStyle name="40% - Accent4 22 4 2 4" xfId="23638" xr:uid="{00000000-0005-0000-0000-0000455D0000}"/>
    <cellStyle name="40% - Accent4 22 4 2 5" xfId="28355" xr:uid="{00000000-0005-0000-0000-0000465D0000}"/>
    <cellStyle name="40% - Accent4 22 4 2 6" xfId="33068" xr:uid="{00000000-0005-0000-0000-0000475D0000}"/>
    <cellStyle name="40% - Accent4 22 4 3" xfId="15769" xr:uid="{00000000-0005-0000-0000-0000485D0000}"/>
    <cellStyle name="40% - Accent4 22 4 3 2" xfId="20276" xr:uid="{00000000-0005-0000-0000-0000495D0000}"/>
    <cellStyle name="40% - Accent4 22 4 3 3" xfId="24708" xr:uid="{00000000-0005-0000-0000-00004A5D0000}"/>
    <cellStyle name="40% - Accent4 22 4 3 4" xfId="29425" xr:uid="{00000000-0005-0000-0000-00004B5D0000}"/>
    <cellStyle name="40% - Accent4 22 4 3 5" xfId="34138" xr:uid="{00000000-0005-0000-0000-00004C5D0000}"/>
    <cellStyle name="40% - Accent4 22 4 4" xfId="18017" xr:uid="{00000000-0005-0000-0000-00004D5D0000}"/>
    <cellStyle name="40% - Accent4 22 4 5" xfId="22492" xr:uid="{00000000-0005-0000-0000-00004E5D0000}"/>
    <cellStyle name="40% - Accent4 22 4 6" xfId="27209" xr:uid="{00000000-0005-0000-0000-00004F5D0000}"/>
    <cellStyle name="40% - Accent4 22 4 7" xfId="31922" xr:uid="{00000000-0005-0000-0000-0000505D0000}"/>
    <cellStyle name="40% - Accent4 22 5" xfId="9580" xr:uid="{00000000-0005-0000-0000-0000515D0000}"/>
    <cellStyle name="40% - Accent4 22 5 2" xfId="17172" xr:uid="{00000000-0005-0000-0000-0000525D0000}"/>
    <cellStyle name="40% - Accent4 22 5 2 2" xfId="21633" xr:uid="{00000000-0005-0000-0000-0000535D0000}"/>
    <cellStyle name="40% - Accent4 22 5 2 2 2" xfId="26065" xr:uid="{00000000-0005-0000-0000-0000545D0000}"/>
    <cellStyle name="40% - Accent4 22 5 2 2 3" xfId="30782" xr:uid="{00000000-0005-0000-0000-0000555D0000}"/>
    <cellStyle name="40% - Accent4 22 5 2 2 4" xfId="35495" xr:uid="{00000000-0005-0000-0000-0000565D0000}"/>
    <cellStyle name="40% - Accent4 22 5 2 3" xfId="19374" xr:uid="{00000000-0005-0000-0000-0000575D0000}"/>
    <cellStyle name="40% - Accent4 22 5 2 4" xfId="23849" xr:uid="{00000000-0005-0000-0000-0000585D0000}"/>
    <cellStyle name="40% - Accent4 22 5 2 5" xfId="28566" xr:uid="{00000000-0005-0000-0000-0000595D0000}"/>
    <cellStyle name="40% - Accent4 22 5 2 6" xfId="33279" xr:uid="{00000000-0005-0000-0000-00005A5D0000}"/>
    <cellStyle name="40% - Accent4 22 5 3" xfId="15982" xr:uid="{00000000-0005-0000-0000-00005B5D0000}"/>
    <cellStyle name="40% - Accent4 22 5 3 2" xfId="20487" xr:uid="{00000000-0005-0000-0000-00005C5D0000}"/>
    <cellStyle name="40% - Accent4 22 5 3 3" xfId="24919" xr:uid="{00000000-0005-0000-0000-00005D5D0000}"/>
    <cellStyle name="40% - Accent4 22 5 3 4" xfId="29636" xr:uid="{00000000-0005-0000-0000-00005E5D0000}"/>
    <cellStyle name="40% - Accent4 22 5 3 5" xfId="34349" xr:uid="{00000000-0005-0000-0000-00005F5D0000}"/>
    <cellStyle name="40% - Accent4 22 5 4" xfId="18228" xr:uid="{00000000-0005-0000-0000-0000605D0000}"/>
    <cellStyle name="40% - Accent4 22 5 5" xfId="22703" xr:uid="{00000000-0005-0000-0000-0000615D0000}"/>
    <cellStyle name="40% - Accent4 22 5 6" xfId="27420" xr:uid="{00000000-0005-0000-0000-0000625D0000}"/>
    <cellStyle name="40% - Accent4 22 5 7" xfId="32133" xr:uid="{00000000-0005-0000-0000-0000635D0000}"/>
    <cellStyle name="40% - Accent4 22 6" xfId="9651" xr:uid="{00000000-0005-0000-0000-0000645D0000}"/>
    <cellStyle name="40% - Accent4 22 6 2" xfId="16263" xr:uid="{00000000-0005-0000-0000-0000655D0000}"/>
    <cellStyle name="40% - Accent4 22 6 2 2" xfId="20726" xr:uid="{00000000-0005-0000-0000-0000665D0000}"/>
    <cellStyle name="40% - Accent4 22 6 2 3" xfId="25158" xr:uid="{00000000-0005-0000-0000-0000675D0000}"/>
    <cellStyle name="40% - Accent4 22 6 2 4" xfId="29875" xr:uid="{00000000-0005-0000-0000-0000685D0000}"/>
    <cellStyle name="40% - Accent4 22 6 2 5" xfId="34588" xr:uid="{00000000-0005-0000-0000-0000695D0000}"/>
    <cellStyle name="40% - Accent4 22 6 3" xfId="18467" xr:uid="{00000000-0005-0000-0000-00006A5D0000}"/>
    <cellStyle name="40% - Accent4 22 6 4" xfId="22942" xr:uid="{00000000-0005-0000-0000-00006B5D0000}"/>
    <cellStyle name="40% - Accent4 22 6 5" xfId="27659" xr:uid="{00000000-0005-0000-0000-00006C5D0000}"/>
    <cellStyle name="40% - Accent4 22 6 6" xfId="32372" xr:uid="{00000000-0005-0000-0000-00006D5D0000}"/>
    <cellStyle name="40% - Accent4 22 7" xfId="9722" xr:uid="{00000000-0005-0000-0000-00006E5D0000}"/>
    <cellStyle name="40% - Accent4 22 7 2" xfId="19600" xr:uid="{00000000-0005-0000-0000-00006F5D0000}"/>
    <cellStyle name="40% - Accent4 22 7 3" xfId="24032" xr:uid="{00000000-0005-0000-0000-0000705D0000}"/>
    <cellStyle name="40% - Accent4 22 7 4" xfId="28749" xr:uid="{00000000-0005-0000-0000-0000715D0000}"/>
    <cellStyle name="40% - Accent4 22 7 5" xfId="33462" xr:uid="{00000000-0005-0000-0000-0000725D0000}"/>
    <cellStyle name="40% - Accent4 22 8" xfId="9800" xr:uid="{00000000-0005-0000-0000-0000735D0000}"/>
    <cellStyle name="40% - Accent4 22 8 2" xfId="26336" xr:uid="{00000000-0005-0000-0000-0000745D0000}"/>
    <cellStyle name="40% - Accent4 22 8 3" xfId="31049" xr:uid="{00000000-0005-0000-0000-0000755D0000}"/>
    <cellStyle name="40% - Accent4 22 8 4" xfId="35762" xr:uid="{00000000-0005-0000-0000-0000765D0000}"/>
    <cellStyle name="40% - Accent4 22 9" xfId="9871" xr:uid="{00000000-0005-0000-0000-0000775D0000}"/>
    <cellStyle name="40% - Accent4 22 9 2" xfId="36029" xr:uid="{00000000-0005-0000-0000-0000785D0000}"/>
    <cellStyle name="40% - Accent4 23" xfId="10099" xr:uid="{00000000-0005-0000-0000-0000795D0000}"/>
    <cellStyle name="40% - Accent4 24" xfId="10435" xr:uid="{00000000-0005-0000-0000-00007A5D0000}"/>
    <cellStyle name="40% - Accent4 24 10" xfId="12806" xr:uid="{00000000-0005-0000-0000-00007B5D0000}"/>
    <cellStyle name="40% - Accent4 24 11" xfId="13429" xr:uid="{00000000-0005-0000-0000-00007C5D0000}"/>
    <cellStyle name="40% - Accent4 24 12" xfId="14036" xr:uid="{00000000-0005-0000-0000-00007D5D0000}"/>
    <cellStyle name="40% - Accent4 24 13" xfId="14642" xr:uid="{00000000-0005-0000-0000-00007E5D0000}"/>
    <cellStyle name="40% - Accent4 24 14" xfId="15248" xr:uid="{00000000-0005-0000-0000-00007F5D0000}"/>
    <cellStyle name="40% - Accent4 24 15" xfId="17496" xr:uid="{00000000-0005-0000-0000-0000805D0000}"/>
    <cellStyle name="40% - Accent4 24 16" xfId="21971" xr:uid="{00000000-0005-0000-0000-0000815D0000}"/>
    <cellStyle name="40% - Accent4 24 17" xfId="26688" xr:uid="{00000000-0005-0000-0000-0000825D0000}"/>
    <cellStyle name="40% - Accent4 24 18" xfId="31401" xr:uid="{00000000-0005-0000-0000-0000835D0000}"/>
    <cellStyle name="40% - Accent4 24 2" xfId="10695" xr:uid="{00000000-0005-0000-0000-0000845D0000}"/>
    <cellStyle name="40% - Accent4 24 2 10" xfId="31697" xr:uid="{00000000-0005-0000-0000-0000855D0000}"/>
    <cellStyle name="40% - Accent4 24 2 2" xfId="13144" xr:uid="{00000000-0005-0000-0000-0000865D0000}"/>
    <cellStyle name="40% - Accent4 24 2 2 2" xfId="16735" xr:uid="{00000000-0005-0000-0000-0000875D0000}"/>
    <cellStyle name="40% - Accent4 24 2 2 2 2" xfId="21197" xr:uid="{00000000-0005-0000-0000-0000885D0000}"/>
    <cellStyle name="40% - Accent4 24 2 2 2 3" xfId="25629" xr:uid="{00000000-0005-0000-0000-0000895D0000}"/>
    <cellStyle name="40% - Accent4 24 2 2 2 4" xfId="30346" xr:uid="{00000000-0005-0000-0000-00008A5D0000}"/>
    <cellStyle name="40% - Accent4 24 2 2 2 5" xfId="35059" xr:uid="{00000000-0005-0000-0000-00008B5D0000}"/>
    <cellStyle name="40% - Accent4 24 2 2 3" xfId="18938" xr:uid="{00000000-0005-0000-0000-00008C5D0000}"/>
    <cellStyle name="40% - Accent4 24 2 2 4" xfId="23413" xr:uid="{00000000-0005-0000-0000-00008D5D0000}"/>
    <cellStyle name="40% - Accent4 24 2 2 5" xfId="28130" xr:uid="{00000000-0005-0000-0000-00008E5D0000}"/>
    <cellStyle name="40% - Accent4 24 2 2 6" xfId="32843" xr:uid="{00000000-0005-0000-0000-00008F5D0000}"/>
    <cellStyle name="40% - Accent4 24 2 3" xfId="13726" xr:uid="{00000000-0005-0000-0000-0000905D0000}"/>
    <cellStyle name="40% - Accent4 24 2 3 2" xfId="20051" xr:uid="{00000000-0005-0000-0000-0000915D0000}"/>
    <cellStyle name="40% - Accent4 24 2 3 3" xfId="24483" xr:uid="{00000000-0005-0000-0000-0000925D0000}"/>
    <cellStyle name="40% - Accent4 24 2 3 4" xfId="29200" xr:uid="{00000000-0005-0000-0000-0000935D0000}"/>
    <cellStyle name="40% - Accent4 24 2 3 5" xfId="33913" xr:uid="{00000000-0005-0000-0000-0000945D0000}"/>
    <cellStyle name="40% - Accent4 24 2 4" xfId="14332" xr:uid="{00000000-0005-0000-0000-0000955D0000}"/>
    <cellStyle name="40% - Accent4 24 2 5" xfId="14938" xr:uid="{00000000-0005-0000-0000-0000965D0000}"/>
    <cellStyle name="40% - Accent4 24 2 6" xfId="15544" xr:uid="{00000000-0005-0000-0000-0000975D0000}"/>
    <cellStyle name="40% - Accent4 24 2 7" xfId="17792" xr:uid="{00000000-0005-0000-0000-0000985D0000}"/>
    <cellStyle name="40% - Accent4 24 2 8" xfId="22267" xr:uid="{00000000-0005-0000-0000-0000995D0000}"/>
    <cellStyle name="40% - Accent4 24 2 9" xfId="26984" xr:uid="{00000000-0005-0000-0000-00009A5D0000}"/>
    <cellStyle name="40% - Accent4 24 3" xfId="10953" xr:uid="{00000000-0005-0000-0000-00009B5D0000}"/>
    <cellStyle name="40% - Accent4 24 3 2" xfId="16974" xr:uid="{00000000-0005-0000-0000-00009C5D0000}"/>
    <cellStyle name="40% - Accent4 24 3 2 2" xfId="21436" xr:uid="{00000000-0005-0000-0000-00009D5D0000}"/>
    <cellStyle name="40% - Accent4 24 3 2 2 2" xfId="25868" xr:uid="{00000000-0005-0000-0000-00009E5D0000}"/>
    <cellStyle name="40% - Accent4 24 3 2 2 3" xfId="30585" xr:uid="{00000000-0005-0000-0000-00009F5D0000}"/>
    <cellStyle name="40% - Accent4 24 3 2 2 4" xfId="35298" xr:uid="{00000000-0005-0000-0000-0000A05D0000}"/>
    <cellStyle name="40% - Accent4 24 3 2 3" xfId="19177" xr:uid="{00000000-0005-0000-0000-0000A15D0000}"/>
    <cellStyle name="40% - Accent4 24 3 2 4" xfId="23652" xr:uid="{00000000-0005-0000-0000-0000A25D0000}"/>
    <cellStyle name="40% - Accent4 24 3 2 5" xfId="28369" xr:uid="{00000000-0005-0000-0000-0000A35D0000}"/>
    <cellStyle name="40% - Accent4 24 3 2 6" xfId="33082" xr:uid="{00000000-0005-0000-0000-0000A45D0000}"/>
    <cellStyle name="40% - Accent4 24 3 3" xfId="15783" xr:uid="{00000000-0005-0000-0000-0000A55D0000}"/>
    <cellStyle name="40% - Accent4 24 3 3 2" xfId="20290" xr:uid="{00000000-0005-0000-0000-0000A65D0000}"/>
    <cellStyle name="40% - Accent4 24 3 3 3" xfId="24722" xr:uid="{00000000-0005-0000-0000-0000A75D0000}"/>
    <cellStyle name="40% - Accent4 24 3 3 4" xfId="29439" xr:uid="{00000000-0005-0000-0000-0000A85D0000}"/>
    <cellStyle name="40% - Accent4 24 3 3 5" xfId="34152" xr:uid="{00000000-0005-0000-0000-0000A95D0000}"/>
    <cellStyle name="40% - Accent4 24 3 4" xfId="18031" xr:uid="{00000000-0005-0000-0000-0000AA5D0000}"/>
    <cellStyle name="40% - Accent4 24 3 5" xfId="22506" xr:uid="{00000000-0005-0000-0000-0000AB5D0000}"/>
    <cellStyle name="40% - Accent4 24 3 6" xfId="27223" xr:uid="{00000000-0005-0000-0000-0000AC5D0000}"/>
    <cellStyle name="40% - Accent4 24 3 7" xfId="31936" xr:uid="{00000000-0005-0000-0000-0000AD5D0000}"/>
    <cellStyle name="40% - Accent4 24 4" xfId="11207" xr:uid="{00000000-0005-0000-0000-0000AE5D0000}"/>
    <cellStyle name="40% - Accent4 24 4 2" xfId="17186" xr:uid="{00000000-0005-0000-0000-0000AF5D0000}"/>
    <cellStyle name="40% - Accent4 24 4 2 2" xfId="21647" xr:uid="{00000000-0005-0000-0000-0000B05D0000}"/>
    <cellStyle name="40% - Accent4 24 4 2 2 2" xfId="26079" xr:uid="{00000000-0005-0000-0000-0000B15D0000}"/>
    <cellStyle name="40% - Accent4 24 4 2 2 3" xfId="30796" xr:uid="{00000000-0005-0000-0000-0000B25D0000}"/>
    <cellStyle name="40% - Accent4 24 4 2 2 4" xfId="35509" xr:uid="{00000000-0005-0000-0000-0000B35D0000}"/>
    <cellStyle name="40% - Accent4 24 4 2 3" xfId="19388" xr:uid="{00000000-0005-0000-0000-0000B45D0000}"/>
    <cellStyle name="40% - Accent4 24 4 2 4" xfId="23863" xr:uid="{00000000-0005-0000-0000-0000B55D0000}"/>
    <cellStyle name="40% - Accent4 24 4 2 5" xfId="28580" xr:uid="{00000000-0005-0000-0000-0000B65D0000}"/>
    <cellStyle name="40% - Accent4 24 4 2 6" xfId="33293" xr:uid="{00000000-0005-0000-0000-0000B75D0000}"/>
    <cellStyle name="40% - Accent4 24 4 3" xfId="15996" xr:uid="{00000000-0005-0000-0000-0000B85D0000}"/>
    <cellStyle name="40% - Accent4 24 4 3 2" xfId="20501" xr:uid="{00000000-0005-0000-0000-0000B95D0000}"/>
    <cellStyle name="40% - Accent4 24 4 3 3" xfId="24933" xr:uid="{00000000-0005-0000-0000-0000BA5D0000}"/>
    <cellStyle name="40% - Accent4 24 4 3 4" xfId="29650" xr:uid="{00000000-0005-0000-0000-0000BB5D0000}"/>
    <cellStyle name="40% - Accent4 24 4 3 5" xfId="34363" xr:uid="{00000000-0005-0000-0000-0000BC5D0000}"/>
    <cellStyle name="40% - Accent4 24 4 4" xfId="18242" xr:uid="{00000000-0005-0000-0000-0000BD5D0000}"/>
    <cellStyle name="40% - Accent4 24 4 5" xfId="22717" xr:uid="{00000000-0005-0000-0000-0000BE5D0000}"/>
    <cellStyle name="40% - Accent4 24 4 6" xfId="27434" xr:uid="{00000000-0005-0000-0000-0000BF5D0000}"/>
    <cellStyle name="40% - Accent4 24 4 7" xfId="32147" xr:uid="{00000000-0005-0000-0000-0000C05D0000}"/>
    <cellStyle name="40% - Accent4 24 5" xfId="11461" xr:uid="{00000000-0005-0000-0000-0000C15D0000}"/>
    <cellStyle name="40% - Accent4 24 5 2" xfId="16277" xr:uid="{00000000-0005-0000-0000-0000C25D0000}"/>
    <cellStyle name="40% - Accent4 24 5 2 2" xfId="20740" xr:uid="{00000000-0005-0000-0000-0000C35D0000}"/>
    <cellStyle name="40% - Accent4 24 5 2 3" xfId="25172" xr:uid="{00000000-0005-0000-0000-0000C45D0000}"/>
    <cellStyle name="40% - Accent4 24 5 2 4" xfId="29889" xr:uid="{00000000-0005-0000-0000-0000C55D0000}"/>
    <cellStyle name="40% - Accent4 24 5 2 5" xfId="34602" xr:uid="{00000000-0005-0000-0000-0000C65D0000}"/>
    <cellStyle name="40% - Accent4 24 5 3" xfId="18481" xr:uid="{00000000-0005-0000-0000-0000C75D0000}"/>
    <cellStyle name="40% - Accent4 24 5 4" xfId="22956" xr:uid="{00000000-0005-0000-0000-0000C85D0000}"/>
    <cellStyle name="40% - Accent4 24 5 5" xfId="27673" xr:uid="{00000000-0005-0000-0000-0000C95D0000}"/>
    <cellStyle name="40% - Accent4 24 5 6" xfId="32386" xr:uid="{00000000-0005-0000-0000-0000CA5D0000}"/>
    <cellStyle name="40% - Accent4 24 6" xfId="11721" xr:uid="{00000000-0005-0000-0000-0000CB5D0000}"/>
    <cellStyle name="40% - Accent4 24 6 2" xfId="19755" xr:uid="{00000000-0005-0000-0000-0000CC5D0000}"/>
    <cellStyle name="40% - Accent4 24 6 3" xfId="24187" xr:uid="{00000000-0005-0000-0000-0000CD5D0000}"/>
    <cellStyle name="40% - Accent4 24 6 4" xfId="28904" xr:uid="{00000000-0005-0000-0000-0000CE5D0000}"/>
    <cellStyle name="40% - Accent4 24 6 5" xfId="33617" xr:uid="{00000000-0005-0000-0000-0000CF5D0000}"/>
    <cellStyle name="40% - Accent4 24 7" xfId="11983" xr:uid="{00000000-0005-0000-0000-0000D05D0000}"/>
    <cellStyle name="40% - Accent4 24 7 2" xfId="26350" xr:uid="{00000000-0005-0000-0000-0000D15D0000}"/>
    <cellStyle name="40% - Accent4 24 7 3" xfId="31063" xr:uid="{00000000-0005-0000-0000-0000D25D0000}"/>
    <cellStyle name="40% - Accent4 24 7 4" xfId="35776" xr:uid="{00000000-0005-0000-0000-0000D35D0000}"/>
    <cellStyle name="40% - Accent4 24 8" xfId="12253" xr:uid="{00000000-0005-0000-0000-0000D45D0000}"/>
    <cellStyle name="40% - Accent4 24 8 2" xfId="36043" xr:uid="{00000000-0005-0000-0000-0000D55D0000}"/>
    <cellStyle name="40% - Accent4 24 9" xfId="12524" xr:uid="{00000000-0005-0000-0000-0000D65D0000}"/>
    <cellStyle name="40% - Accent4 24 9 2" xfId="36338" xr:uid="{00000000-0005-0000-0000-0000D75D0000}"/>
    <cellStyle name="40% - Accent4 25" xfId="10449" xr:uid="{00000000-0005-0000-0000-0000D85D0000}"/>
    <cellStyle name="40% - Accent4 25 10" xfId="12820" xr:uid="{00000000-0005-0000-0000-0000D95D0000}"/>
    <cellStyle name="40% - Accent4 25 11" xfId="13443" xr:uid="{00000000-0005-0000-0000-0000DA5D0000}"/>
    <cellStyle name="40% - Accent4 25 12" xfId="14050" xr:uid="{00000000-0005-0000-0000-0000DB5D0000}"/>
    <cellStyle name="40% - Accent4 25 13" xfId="14656" xr:uid="{00000000-0005-0000-0000-0000DC5D0000}"/>
    <cellStyle name="40% - Accent4 25 14" xfId="15262" xr:uid="{00000000-0005-0000-0000-0000DD5D0000}"/>
    <cellStyle name="40% - Accent4 25 15" xfId="17510" xr:uid="{00000000-0005-0000-0000-0000DE5D0000}"/>
    <cellStyle name="40% - Accent4 25 16" xfId="21985" xr:uid="{00000000-0005-0000-0000-0000DF5D0000}"/>
    <cellStyle name="40% - Accent4 25 17" xfId="26702" xr:uid="{00000000-0005-0000-0000-0000E05D0000}"/>
    <cellStyle name="40% - Accent4 25 18" xfId="31415" xr:uid="{00000000-0005-0000-0000-0000E15D0000}"/>
    <cellStyle name="40% - Accent4 25 2" xfId="10709" xr:uid="{00000000-0005-0000-0000-0000E25D0000}"/>
    <cellStyle name="40% - Accent4 25 2 10" xfId="31711" xr:uid="{00000000-0005-0000-0000-0000E35D0000}"/>
    <cellStyle name="40% - Accent4 25 2 2" xfId="13158" xr:uid="{00000000-0005-0000-0000-0000E45D0000}"/>
    <cellStyle name="40% - Accent4 25 2 2 2" xfId="16749" xr:uid="{00000000-0005-0000-0000-0000E55D0000}"/>
    <cellStyle name="40% - Accent4 25 2 2 2 2" xfId="21211" xr:uid="{00000000-0005-0000-0000-0000E65D0000}"/>
    <cellStyle name="40% - Accent4 25 2 2 2 3" xfId="25643" xr:uid="{00000000-0005-0000-0000-0000E75D0000}"/>
    <cellStyle name="40% - Accent4 25 2 2 2 4" xfId="30360" xr:uid="{00000000-0005-0000-0000-0000E85D0000}"/>
    <cellStyle name="40% - Accent4 25 2 2 2 5" xfId="35073" xr:uid="{00000000-0005-0000-0000-0000E95D0000}"/>
    <cellStyle name="40% - Accent4 25 2 2 3" xfId="18952" xr:uid="{00000000-0005-0000-0000-0000EA5D0000}"/>
    <cellStyle name="40% - Accent4 25 2 2 4" xfId="23427" xr:uid="{00000000-0005-0000-0000-0000EB5D0000}"/>
    <cellStyle name="40% - Accent4 25 2 2 5" xfId="28144" xr:uid="{00000000-0005-0000-0000-0000EC5D0000}"/>
    <cellStyle name="40% - Accent4 25 2 2 6" xfId="32857" xr:uid="{00000000-0005-0000-0000-0000ED5D0000}"/>
    <cellStyle name="40% - Accent4 25 2 3" xfId="13740" xr:uid="{00000000-0005-0000-0000-0000EE5D0000}"/>
    <cellStyle name="40% - Accent4 25 2 3 2" xfId="20065" xr:uid="{00000000-0005-0000-0000-0000EF5D0000}"/>
    <cellStyle name="40% - Accent4 25 2 3 3" xfId="24497" xr:uid="{00000000-0005-0000-0000-0000F05D0000}"/>
    <cellStyle name="40% - Accent4 25 2 3 4" xfId="29214" xr:uid="{00000000-0005-0000-0000-0000F15D0000}"/>
    <cellStyle name="40% - Accent4 25 2 3 5" xfId="33927" xr:uid="{00000000-0005-0000-0000-0000F25D0000}"/>
    <cellStyle name="40% - Accent4 25 2 4" xfId="14346" xr:uid="{00000000-0005-0000-0000-0000F35D0000}"/>
    <cellStyle name="40% - Accent4 25 2 5" xfId="14952" xr:uid="{00000000-0005-0000-0000-0000F45D0000}"/>
    <cellStyle name="40% - Accent4 25 2 6" xfId="15558" xr:uid="{00000000-0005-0000-0000-0000F55D0000}"/>
    <cellStyle name="40% - Accent4 25 2 7" xfId="17806" xr:uid="{00000000-0005-0000-0000-0000F65D0000}"/>
    <cellStyle name="40% - Accent4 25 2 8" xfId="22281" xr:uid="{00000000-0005-0000-0000-0000F75D0000}"/>
    <cellStyle name="40% - Accent4 25 2 9" xfId="26998" xr:uid="{00000000-0005-0000-0000-0000F85D0000}"/>
    <cellStyle name="40% - Accent4 25 3" xfId="10967" xr:uid="{00000000-0005-0000-0000-0000F95D0000}"/>
    <cellStyle name="40% - Accent4 25 3 2" xfId="16988" xr:uid="{00000000-0005-0000-0000-0000FA5D0000}"/>
    <cellStyle name="40% - Accent4 25 3 2 2" xfId="21450" xr:uid="{00000000-0005-0000-0000-0000FB5D0000}"/>
    <cellStyle name="40% - Accent4 25 3 2 2 2" xfId="25882" xr:uid="{00000000-0005-0000-0000-0000FC5D0000}"/>
    <cellStyle name="40% - Accent4 25 3 2 2 3" xfId="30599" xr:uid="{00000000-0005-0000-0000-0000FD5D0000}"/>
    <cellStyle name="40% - Accent4 25 3 2 2 4" xfId="35312" xr:uid="{00000000-0005-0000-0000-0000FE5D0000}"/>
    <cellStyle name="40% - Accent4 25 3 2 3" xfId="19191" xr:uid="{00000000-0005-0000-0000-0000FF5D0000}"/>
    <cellStyle name="40% - Accent4 25 3 2 4" xfId="23666" xr:uid="{00000000-0005-0000-0000-0000005E0000}"/>
    <cellStyle name="40% - Accent4 25 3 2 5" xfId="28383" xr:uid="{00000000-0005-0000-0000-0000015E0000}"/>
    <cellStyle name="40% - Accent4 25 3 2 6" xfId="33096" xr:uid="{00000000-0005-0000-0000-0000025E0000}"/>
    <cellStyle name="40% - Accent4 25 3 3" xfId="15797" xr:uid="{00000000-0005-0000-0000-0000035E0000}"/>
    <cellStyle name="40% - Accent4 25 3 3 2" xfId="20304" xr:uid="{00000000-0005-0000-0000-0000045E0000}"/>
    <cellStyle name="40% - Accent4 25 3 3 3" xfId="24736" xr:uid="{00000000-0005-0000-0000-0000055E0000}"/>
    <cellStyle name="40% - Accent4 25 3 3 4" xfId="29453" xr:uid="{00000000-0005-0000-0000-0000065E0000}"/>
    <cellStyle name="40% - Accent4 25 3 3 5" xfId="34166" xr:uid="{00000000-0005-0000-0000-0000075E0000}"/>
    <cellStyle name="40% - Accent4 25 3 4" xfId="18045" xr:uid="{00000000-0005-0000-0000-0000085E0000}"/>
    <cellStyle name="40% - Accent4 25 3 5" xfId="22520" xr:uid="{00000000-0005-0000-0000-0000095E0000}"/>
    <cellStyle name="40% - Accent4 25 3 6" xfId="27237" xr:uid="{00000000-0005-0000-0000-00000A5E0000}"/>
    <cellStyle name="40% - Accent4 25 3 7" xfId="31950" xr:uid="{00000000-0005-0000-0000-00000B5E0000}"/>
    <cellStyle name="40% - Accent4 25 4" xfId="11221" xr:uid="{00000000-0005-0000-0000-00000C5E0000}"/>
    <cellStyle name="40% - Accent4 25 4 2" xfId="17200" xr:uid="{00000000-0005-0000-0000-00000D5E0000}"/>
    <cellStyle name="40% - Accent4 25 4 2 2" xfId="21661" xr:uid="{00000000-0005-0000-0000-00000E5E0000}"/>
    <cellStyle name="40% - Accent4 25 4 2 2 2" xfId="26093" xr:uid="{00000000-0005-0000-0000-00000F5E0000}"/>
    <cellStyle name="40% - Accent4 25 4 2 2 3" xfId="30810" xr:uid="{00000000-0005-0000-0000-0000105E0000}"/>
    <cellStyle name="40% - Accent4 25 4 2 2 4" xfId="35523" xr:uid="{00000000-0005-0000-0000-0000115E0000}"/>
    <cellStyle name="40% - Accent4 25 4 2 3" xfId="19402" xr:uid="{00000000-0005-0000-0000-0000125E0000}"/>
    <cellStyle name="40% - Accent4 25 4 2 4" xfId="23877" xr:uid="{00000000-0005-0000-0000-0000135E0000}"/>
    <cellStyle name="40% - Accent4 25 4 2 5" xfId="28594" xr:uid="{00000000-0005-0000-0000-0000145E0000}"/>
    <cellStyle name="40% - Accent4 25 4 2 6" xfId="33307" xr:uid="{00000000-0005-0000-0000-0000155E0000}"/>
    <cellStyle name="40% - Accent4 25 4 3" xfId="16010" xr:uid="{00000000-0005-0000-0000-0000165E0000}"/>
    <cellStyle name="40% - Accent4 25 4 3 2" xfId="20515" xr:uid="{00000000-0005-0000-0000-0000175E0000}"/>
    <cellStyle name="40% - Accent4 25 4 3 3" xfId="24947" xr:uid="{00000000-0005-0000-0000-0000185E0000}"/>
    <cellStyle name="40% - Accent4 25 4 3 4" xfId="29664" xr:uid="{00000000-0005-0000-0000-0000195E0000}"/>
    <cellStyle name="40% - Accent4 25 4 3 5" xfId="34377" xr:uid="{00000000-0005-0000-0000-00001A5E0000}"/>
    <cellStyle name="40% - Accent4 25 4 4" xfId="18256" xr:uid="{00000000-0005-0000-0000-00001B5E0000}"/>
    <cellStyle name="40% - Accent4 25 4 5" xfId="22731" xr:uid="{00000000-0005-0000-0000-00001C5E0000}"/>
    <cellStyle name="40% - Accent4 25 4 6" xfId="27448" xr:uid="{00000000-0005-0000-0000-00001D5E0000}"/>
    <cellStyle name="40% - Accent4 25 4 7" xfId="32161" xr:uid="{00000000-0005-0000-0000-00001E5E0000}"/>
    <cellStyle name="40% - Accent4 25 5" xfId="11475" xr:uid="{00000000-0005-0000-0000-00001F5E0000}"/>
    <cellStyle name="40% - Accent4 25 5 2" xfId="16291" xr:uid="{00000000-0005-0000-0000-0000205E0000}"/>
    <cellStyle name="40% - Accent4 25 5 2 2" xfId="20754" xr:uid="{00000000-0005-0000-0000-0000215E0000}"/>
    <cellStyle name="40% - Accent4 25 5 2 3" xfId="25186" xr:uid="{00000000-0005-0000-0000-0000225E0000}"/>
    <cellStyle name="40% - Accent4 25 5 2 4" xfId="29903" xr:uid="{00000000-0005-0000-0000-0000235E0000}"/>
    <cellStyle name="40% - Accent4 25 5 2 5" xfId="34616" xr:uid="{00000000-0005-0000-0000-0000245E0000}"/>
    <cellStyle name="40% - Accent4 25 5 3" xfId="18495" xr:uid="{00000000-0005-0000-0000-0000255E0000}"/>
    <cellStyle name="40% - Accent4 25 5 4" xfId="22970" xr:uid="{00000000-0005-0000-0000-0000265E0000}"/>
    <cellStyle name="40% - Accent4 25 5 5" xfId="27687" xr:uid="{00000000-0005-0000-0000-0000275E0000}"/>
    <cellStyle name="40% - Accent4 25 5 6" xfId="32400" xr:uid="{00000000-0005-0000-0000-0000285E0000}"/>
    <cellStyle name="40% - Accent4 25 6" xfId="11735" xr:uid="{00000000-0005-0000-0000-0000295E0000}"/>
    <cellStyle name="40% - Accent4 25 6 2" xfId="19769" xr:uid="{00000000-0005-0000-0000-00002A5E0000}"/>
    <cellStyle name="40% - Accent4 25 6 3" xfId="24201" xr:uid="{00000000-0005-0000-0000-00002B5E0000}"/>
    <cellStyle name="40% - Accent4 25 6 4" xfId="28918" xr:uid="{00000000-0005-0000-0000-00002C5E0000}"/>
    <cellStyle name="40% - Accent4 25 6 5" xfId="33631" xr:uid="{00000000-0005-0000-0000-00002D5E0000}"/>
    <cellStyle name="40% - Accent4 25 7" xfId="11997" xr:uid="{00000000-0005-0000-0000-00002E5E0000}"/>
    <cellStyle name="40% - Accent4 25 7 2" xfId="26364" xr:uid="{00000000-0005-0000-0000-00002F5E0000}"/>
    <cellStyle name="40% - Accent4 25 7 3" xfId="31077" xr:uid="{00000000-0005-0000-0000-0000305E0000}"/>
    <cellStyle name="40% - Accent4 25 7 4" xfId="35790" xr:uid="{00000000-0005-0000-0000-0000315E0000}"/>
    <cellStyle name="40% - Accent4 25 8" xfId="12267" xr:uid="{00000000-0005-0000-0000-0000325E0000}"/>
    <cellStyle name="40% - Accent4 25 8 2" xfId="36057" xr:uid="{00000000-0005-0000-0000-0000335E0000}"/>
    <cellStyle name="40% - Accent4 25 9" xfId="12538" xr:uid="{00000000-0005-0000-0000-0000345E0000}"/>
    <cellStyle name="40% - Accent4 25 9 2" xfId="36352" xr:uid="{00000000-0005-0000-0000-0000355E0000}"/>
    <cellStyle name="40% - Accent4 26" xfId="10463" xr:uid="{00000000-0005-0000-0000-0000365E0000}"/>
    <cellStyle name="40% - Accent4 26 10" xfId="12834" xr:uid="{00000000-0005-0000-0000-0000375E0000}"/>
    <cellStyle name="40% - Accent4 26 11" xfId="13457" xr:uid="{00000000-0005-0000-0000-0000385E0000}"/>
    <cellStyle name="40% - Accent4 26 12" xfId="14064" xr:uid="{00000000-0005-0000-0000-0000395E0000}"/>
    <cellStyle name="40% - Accent4 26 13" xfId="14670" xr:uid="{00000000-0005-0000-0000-00003A5E0000}"/>
    <cellStyle name="40% - Accent4 26 14" xfId="15276" xr:uid="{00000000-0005-0000-0000-00003B5E0000}"/>
    <cellStyle name="40% - Accent4 26 15" xfId="17524" xr:uid="{00000000-0005-0000-0000-00003C5E0000}"/>
    <cellStyle name="40% - Accent4 26 16" xfId="21999" xr:uid="{00000000-0005-0000-0000-00003D5E0000}"/>
    <cellStyle name="40% - Accent4 26 17" xfId="26716" xr:uid="{00000000-0005-0000-0000-00003E5E0000}"/>
    <cellStyle name="40% - Accent4 26 18" xfId="31429" xr:uid="{00000000-0005-0000-0000-00003F5E0000}"/>
    <cellStyle name="40% - Accent4 26 2" xfId="10723" xr:uid="{00000000-0005-0000-0000-0000405E0000}"/>
    <cellStyle name="40% - Accent4 26 2 10" xfId="31725" xr:uid="{00000000-0005-0000-0000-0000415E0000}"/>
    <cellStyle name="40% - Accent4 26 2 2" xfId="13172" xr:uid="{00000000-0005-0000-0000-0000425E0000}"/>
    <cellStyle name="40% - Accent4 26 2 2 2" xfId="16763" xr:uid="{00000000-0005-0000-0000-0000435E0000}"/>
    <cellStyle name="40% - Accent4 26 2 2 2 2" xfId="21225" xr:uid="{00000000-0005-0000-0000-0000445E0000}"/>
    <cellStyle name="40% - Accent4 26 2 2 2 3" xfId="25657" xr:uid="{00000000-0005-0000-0000-0000455E0000}"/>
    <cellStyle name="40% - Accent4 26 2 2 2 4" xfId="30374" xr:uid="{00000000-0005-0000-0000-0000465E0000}"/>
    <cellStyle name="40% - Accent4 26 2 2 2 5" xfId="35087" xr:uid="{00000000-0005-0000-0000-0000475E0000}"/>
    <cellStyle name="40% - Accent4 26 2 2 3" xfId="18966" xr:uid="{00000000-0005-0000-0000-0000485E0000}"/>
    <cellStyle name="40% - Accent4 26 2 2 4" xfId="23441" xr:uid="{00000000-0005-0000-0000-0000495E0000}"/>
    <cellStyle name="40% - Accent4 26 2 2 5" xfId="28158" xr:uid="{00000000-0005-0000-0000-00004A5E0000}"/>
    <cellStyle name="40% - Accent4 26 2 2 6" xfId="32871" xr:uid="{00000000-0005-0000-0000-00004B5E0000}"/>
    <cellStyle name="40% - Accent4 26 2 3" xfId="13754" xr:uid="{00000000-0005-0000-0000-00004C5E0000}"/>
    <cellStyle name="40% - Accent4 26 2 3 2" xfId="20079" xr:uid="{00000000-0005-0000-0000-00004D5E0000}"/>
    <cellStyle name="40% - Accent4 26 2 3 3" xfId="24511" xr:uid="{00000000-0005-0000-0000-00004E5E0000}"/>
    <cellStyle name="40% - Accent4 26 2 3 4" xfId="29228" xr:uid="{00000000-0005-0000-0000-00004F5E0000}"/>
    <cellStyle name="40% - Accent4 26 2 3 5" xfId="33941" xr:uid="{00000000-0005-0000-0000-0000505E0000}"/>
    <cellStyle name="40% - Accent4 26 2 4" xfId="14360" xr:uid="{00000000-0005-0000-0000-0000515E0000}"/>
    <cellStyle name="40% - Accent4 26 2 5" xfId="14966" xr:uid="{00000000-0005-0000-0000-0000525E0000}"/>
    <cellStyle name="40% - Accent4 26 2 6" xfId="15572" xr:uid="{00000000-0005-0000-0000-0000535E0000}"/>
    <cellStyle name="40% - Accent4 26 2 7" xfId="17820" xr:uid="{00000000-0005-0000-0000-0000545E0000}"/>
    <cellStyle name="40% - Accent4 26 2 8" xfId="22295" xr:uid="{00000000-0005-0000-0000-0000555E0000}"/>
    <cellStyle name="40% - Accent4 26 2 9" xfId="27012" xr:uid="{00000000-0005-0000-0000-0000565E0000}"/>
    <cellStyle name="40% - Accent4 26 3" xfId="10981" xr:uid="{00000000-0005-0000-0000-0000575E0000}"/>
    <cellStyle name="40% - Accent4 26 3 2" xfId="17002" xr:uid="{00000000-0005-0000-0000-0000585E0000}"/>
    <cellStyle name="40% - Accent4 26 3 2 2" xfId="21464" xr:uid="{00000000-0005-0000-0000-0000595E0000}"/>
    <cellStyle name="40% - Accent4 26 3 2 2 2" xfId="25896" xr:uid="{00000000-0005-0000-0000-00005A5E0000}"/>
    <cellStyle name="40% - Accent4 26 3 2 2 3" xfId="30613" xr:uid="{00000000-0005-0000-0000-00005B5E0000}"/>
    <cellStyle name="40% - Accent4 26 3 2 2 4" xfId="35326" xr:uid="{00000000-0005-0000-0000-00005C5E0000}"/>
    <cellStyle name="40% - Accent4 26 3 2 3" xfId="19205" xr:uid="{00000000-0005-0000-0000-00005D5E0000}"/>
    <cellStyle name="40% - Accent4 26 3 2 4" xfId="23680" xr:uid="{00000000-0005-0000-0000-00005E5E0000}"/>
    <cellStyle name="40% - Accent4 26 3 2 5" xfId="28397" xr:uid="{00000000-0005-0000-0000-00005F5E0000}"/>
    <cellStyle name="40% - Accent4 26 3 2 6" xfId="33110" xr:uid="{00000000-0005-0000-0000-0000605E0000}"/>
    <cellStyle name="40% - Accent4 26 3 3" xfId="15811" xr:uid="{00000000-0005-0000-0000-0000615E0000}"/>
    <cellStyle name="40% - Accent4 26 3 3 2" xfId="20318" xr:uid="{00000000-0005-0000-0000-0000625E0000}"/>
    <cellStyle name="40% - Accent4 26 3 3 3" xfId="24750" xr:uid="{00000000-0005-0000-0000-0000635E0000}"/>
    <cellStyle name="40% - Accent4 26 3 3 4" xfId="29467" xr:uid="{00000000-0005-0000-0000-0000645E0000}"/>
    <cellStyle name="40% - Accent4 26 3 3 5" xfId="34180" xr:uid="{00000000-0005-0000-0000-0000655E0000}"/>
    <cellStyle name="40% - Accent4 26 3 4" xfId="18059" xr:uid="{00000000-0005-0000-0000-0000665E0000}"/>
    <cellStyle name="40% - Accent4 26 3 5" xfId="22534" xr:uid="{00000000-0005-0000-0000-0000675E0000}"/>
    <cellStyle name="40% - Accent4 26 3 6" xfId="27251" xr:uid="{00000000-0005-0000-0000-0000685E0000}"/>
    <cellStyle name="40% - Accent4 26 3 7" xfId="31964" xr:uid="{00000000-0005-0000-0000-0000695E0000}"/>
    <cellStyle name="40% - Accent4 26 4" xfId="11235" xr:uid="{00000000-0005-0000-0000-00006A5E0000}"/>
    <cellStyle name="40% - Accent4 26 4 2" xfId="17214" xr:uid="{00000000-0005-0000-0000-00006B5E0000}"/>
    <cellStyle name="40% - Accent4 26 4 2 2" xfId="21675" xr:uid="{00000000-0005-0000-0000-00006C5E0000}"/>
    <cellStyle name="40% - Accent4 26 4 2 2 2" xfId="26107" xr:uid="{00000000-0005-0000-0000-00006D5E0000}"/>
    <cellStyle name="40% - Accent4 26 4 2 2 3" xfId="30824" xr:uid="{00000000-0005-0000-0000-00006E5E0000}"/>
    <cellStyle name="40% - Accent4 26 4 2 2 4" xfId="35537" xr:uid="{00000000-0005-0000-0000-00006F5E0000}"/>
    <cellStyle name="40% - Accent4 26 4 2 3" xfId="19416" xr:uid="{00000000-0005-0000-0000-0000705E0000}"/>
    <cellStyle name="40% - Accent4 26 4 2 4" xfId="23891" xr:uid="{00000000-0005-0000-0000-0000715E0000}"/>
    <cellStyle name="40% - Accent4 26 4 2 5" xfId="28608" xr:uid="{00000000-0005-0000-0000-0000725E0000}"/>
    <cellStyle name="40% - Accent4 26 4 2 6" xfId="33321" xr:uid="{00000000-0005-0000-0000-0000735E0000}"/>
    <cellStyle name="40% - Accent4 26 4 3" xfId="16024" xr:uid="{00000000-0005-0000-0000-0000745E0000}"/>
    <cellStyle name="40% - Accent4 26 4 3 2" xfId="20529" xr:uid="{00000000-0005-0000-0000-0000755E0000}"/>
    <cellStyle name="40% - Accent4 26 4 3 3" xfId="24961" xr:uid="{00000000-0005-0000-0000-0000765E0000}"/>
    <cellStyle name="40% - Accent4 26 4 3 4" xfId="29678" xr:uid="{00000000-0005-0000-0000-0000775E0000}"/>
    <cellStyle name="40% - Accent4 26 4 3 5" xfId="34391" xr:uid="{00000000-0005-0000-0000-0000785E0000}"/>
    <cellStyle name="40% - Accent4 26 4 4" xfId="18270" xr:uid="{00000000-0005-0000-0000-0000795E0000}"/>
    <cellStyle name="40% - Accent4 26 4 5" xfId="22745" xr:uid="{00000000-0005-0000-0000-00007A5E0000}"/>
    <cellStyle name="40% - Accent4 26 4 6" xfId="27462" xr:uid="{00000000-0005-0000-0000-00007B5E0000}"/>
    <cellStyle name="40% - Accent4 26 4 7" xfId="32175" xr:uid="{00000000-0005-0000-0000-00007C5E0000}"/>
    <cellStyle name="40% - Accent4 26 5" xfId="11489" xr:uid="{00000000-0005-0000-0000-00007D5E0000}"/>
    <cellStyle name="40% - Accent4 26 5 2" xfId="16305" xr:uid="{00000000-0005-0000-0000-00007E5E0000}"/>
    <cellStyle name="40% - Accent4 26 5 2 2" xfId="20768" xr:uid="{00000000-0005-0000-0000-00007F5E0000}"/>
    <cellStyle name="40% - Accent4 26 5 2 3" xfId="25200" xr:uid="{00000000-0005-0000-0000-0000805E0000}"/>
    <cellStyle name="40% - Accent4 26 5 2 4" xfId="29917" xr:uid="{00000000-0005-0000-0000-0000815E0000}"/>
    <cellStyle name="40% - Accent4 26 5 2 5" xfId="34630" xr:uid="{00000000-0005-0000-0000-0000825E0000}"/>
    <cellStyle name="40% - Accent4 26 5 3" xfId="18509" xr:uid="{00000000-0005-0000-0000-0000835E0000}"/>
    <cellStyle name="40% - Accent4 26 5 4" xfId="22984" xr:uid="{00000000-0005-0000-0000-0000845E0000}"/>
    <cellStyle name="40% - Accent4 26 5 5" xfId="27701" xr:uid="{00000000-0005-0000-0000-0000855E0000}"/>
    <cellStyle name="40% - Accent4 26 5 6" xfId="32414" xr:uid="{00000000-0005-0000-0000-0000865E0000}"/>
    <cellStyle name="40% - Accent4 26 6" xfId="11749" xr:uid="{00000000-0005-0000-0000-0000875E0000}"/>
    <cellStyle name="40% - Accent4 26 6 2" xfId="19783" xr:uid="{00000000-0005-0000-0000-0000885E0000}"/>
    <cellStyle name="40% - Accent4 26 6 3" xfId="24215" xr:uid="{00000000-0005-0000-0000-0000895E0000}"/>
    <cellStyle name="40% - Accent4 26 6 4" xfId="28932" xr:uid="{00000000-0005-0000-0000-00008A5E0000}"/>
    <cellStyle name="40% - Accent4 26 6 5" xfId="33645" xr:uid="{00000000-0005-0000-0000-00008B5E0000}"/>
    <cellStyle name="40% - Accent4 26 7" xfId="12011" xr:uid="{00000000-0005-0000-0000-00008C5E0000}"/>
    <cellStyle name="40% - Accent4 26 7 2" xfId="26378" xr:uid="{00000000-0005-0000-0000-00008D5E0000}"/>
    <cellStyle name="40% - Accent4 26 7 3" xfId="31091" xr:uid="{00000000-0005-0000-0000-00008E5E0000}"/>
    <cellStyle name="40% - Accent4 26 7 4" xfId="35804" xr:uid="{00000000-0005-0000-0000-00008F5E0000}"/>
    <cellStyle name="40% - Accent4 26 8" xfId="12281" xr:uid="{00000000-0005-0000-0000-0000905E0000}"/>
    <cellStyle name="40% - Accent4 26 8 2" xfId="36071" xr:uid="{00000000-0005-0000-0000-0000915E0000}"/>
    <cellStyle name="40% - Accent4 26 9" xfId="12552" xr:uid="{00000000-0005-0000-0000-0000925E0000}"/>
    <cellStyle name="40% - Accent4 26 9 2" xfId="36366" xr:uid="{00000000-0005-0000-0000-0000935E0000}"/>
    <cellStyle name="40% - Accent4 27" xfId="12295" xr:uid="{00000000-0005-0000-0000-0000945E0000}"/>
    <cellStyle name="40% - Accent4 27 10" xfId="26730" xr:uid="{00000000-0005-0000-0000-0000955E0000}"/>
    <cellStyle name="40% - Accent4 27 11" xfId="31443" xr:uid="{00000000-0005-0000-0000-0000965E0000}"/>
    <cellStyle name="40% - Accent4 27 2" xfId="12566" xr:uid="{00000000-0005-0000-0000-0000975E0000}"/>
    <cellStyle name="40% - Accent4 27 2 10" xfId="31739" xr:uid="{00000000-0005-0000-0000-0000985E0000}"/>
    <cellStyle name="40% - Accent4 27 2 2" xfId="13186" xr:uid="{00000000-0005-0000-0000-0000995E0000}"/>
    <cellStyle name="40% - Accent4 27 2 2 2" xfId="16777" xr:uid="{00000000-0005-0000-0000-00009A5E0000}"/>
    <cellStyle name="40% - Accent4 27 2 2 2 2" xfId="21239" xr:uid="{00000000-0005-0000-0000-00009B5E0000}"/>
    <cellStyle name="40% - Accent4 27 2 2 2 3" xfId="25671" xr:uid="{00000000-0005-0000-0000-00009C5E0000}"/>
    <cellStyle name="40% - Accent4 27 2 2 2 4" xfId="30388" xr:uid="{00000000-0005-0000-0000-00009D5E0000}"/>
    <cellStyle name="40% - Accent4 27 2 2 2 5" xfId="35101" xr:uid="{00000000-0005-0000-0000-00009E5E0000}"/>
    <cellStyle name="40% - Accent4 27 2 2 3" xfId="18980" xr:uid="{00000000-0005-0000-0000-00009F5E0000}"/>
    <cellStyle name="40% - Accent4 27 2 2 4" xfId="23455" xr:uid="{00000000-0005-0000-0000-0000A05E0000}"/>
    <cellStyle name="40% - Accent4 27 2 2 5" xfId="28172" xr:uid="{00000000-0005-0000-0000-0000A15E0000}"/>
    <cellStyle name="40% - Accent4 27 2 2 6" xfId="32885" xr:uid="{00000000-0005-0000-0000-0000A25E0000}"/>
    <cellStyle name="40% - Accent4 27 2 3" xfId="13768" xr:uid="{00000000-0005-0000-0000-0000A35E0000}"/>
    <cellStyle name="40% - Accent4 27 2 3 2" xfId="20093" xr:uid="{00000000-0005-0000-0000-0000A45E0000}"/>
    <cellStyle name="40% - Accent4 27 2 3 3" xfId="24525" xr:uid="{00000000-0005-0000-0000-0000A55E0000}"/>
    <cellStyle name="40% - Accent4 27 2 3 4" xfId="29242" xr:uid="{00000000-0005-0000-0000-0000A65E0000}"/>
    <cellStyle name="40% - Accent4 27 2 3 5" xfId="33955" xr:uid="{00000000-0005-0000-0000-0000A75E0000}"/>
    <cellStyle name="40% - Accent4 27 2 4" xfId="14374" xr:uid="{00000000-0005-0000-0000-0000A85E0000}"/>
    <cellStyle name="40% - Accent4 27 2 5" xfId="14980" xr:uid="{00000000-0005-0000-0000-0000A95E0000}"/>
    <cellStyle name="40% - Accent4 27 2 6" xfId="15586" xr:uid="{00000000-0005-0000-0000-0000AA5E0000}"/>
    <cellStyle name="40% - Accent4 27 2 7" xfId="17834" xr:uid="{00000000-0005-0000-0000-0000AB5E0000}"/>
    <cellStyle name="40% - Accent4 27 2 8" xfId="22309" xr:uid="{00000000-0005-0000-0000-0000AC5E0000}"/>
    <cellStyle name="40% - Accent4 27 2 9" xfId="27026" xr:uid="{00000000-0005-0000-0000-0000AD5E0000}"/>
    <cellStyle name="40% - Accent4 27 3" xfId="12848" xr:uid="{00000000-0005-0000-0000-0000AE5E0000}"/>
    <cellStyle name="40% - Accent4 27 3 2" xfId="17016" xr:uid="{00000000-0005-0000-0000-0000AF5E0000}"/>
    <cellStyle name="40% - Accent4 27 3 2 2" xfId="21478" xr:uid="{00000000-0005-0000-0000-0000B05E0000}"/>
    <cellStyle name="40% - Accent4 27 3 2 2 2" xfId="25910" xr:uid="{00000000-0005-0000-0000-0000B15E0000}"/>
    <cellStyle name="40% - Accent4 27 3 2 2 3" xfId="30627" xr:uid="{00000000-0005-0000-0000-0000B25E0000}"/>
    <cellStyle name="40% - Accent4 27 3 2 2 4" xfId="35340" xr:uid="{00000000-0005-0000-0000-0000B35E0000}"/>
    <cellStyle name="40% - Accent4 27 3 2 3" xfId="19219" xr:uid="{00000000-0005-0000-0000-0000B45E0000}"/>
    <cellStyle name="40% - Accent4 27 3 2 4" xfId="23694" xr:uid="{00000000-0005-0000-0000-0000B55E0000}"/>
    <cellStyle name="40% - Accent4 27 3 2 5" xfId="28411" xr:uid="{00000000-0005-0000-0000-0000B65E0000}"/>
    <cellStyle name="40% - Accent4 27 3 2 6" xfId="33124" xr:uid="{00000000-0005-0000-0000-0000B75E0000}"/>
    <cellStyle name="40% - Accent4 27 3 3" xfId="15826" xr:uid="{00000000-0005-0000-0000-0000B85E0000}"/>
    <cellStyle name="40% - Accent4 27 3 3 2" xfId="20332" xr:uid="{00000000-0005-0000-0000-0000B95E0000}"/>
    <cellStyle name="40% - Accent4 27 3 3 3" xfId="24764" xr:uid="{00000000-0005-0000-0000-0000BA5E0000}"/>
    <cellStyle name="40% - Accent4 27 3 3 4" xfId="29481" xr:uid="{00000000-0005-0000-0000-0000BB5E0000}"/>
    <cellStyle name="40% - Accent4 27 3 3 5" xfId="34194" xr:uid="{00000000-0005-0000-0000-0000BC5E0000}"/>
    <cellStyle name="40% - Accent4 27 3 4" xfId="18073" xr:uid="{00000000-0005-0000-0000-0000BD5E0000}"/>
    <cellStyle name="40% - Accent4 27 3 5" xfId="22548" xr:uid="{00000000-0005-0000-0000-0000BE5E0000}"/>
    <cellStyle name="40% - Accent4 27 3 6" xfId="27265" xr:uid="{00000000-0005-0000-0000-0000BF5E0000}"/>
    <cellStyle name="40% - Accent4 27 3 7" xfId="31978" xr:uid="{00000000-0005-0000-0000-0000C05E0000}"/>
    <cellStyle name="40% - Accent4 27 4" xfId="13471" xr:uid="{00000000-0005-0000-0000-0000C15E0000}"/>
    <cellStyle name="40% - Accent4 27 4 2" xfId="17228" xr:uid="{00000000-0005-0000-0000-0000C25E0000}"/>
    <cellStyle name="40% - Accent4 27 4 2 2" xfId="21689" xr:uid="{00000000-0005-0000-0000-0000C35E0000}"/>
    <cellStyle name="40% - Accent4 27 4 2 2 2" xfId="26121" xr:uid="{00000000-0005-0000-0000-0000C45E0000}"/>
    <cellStyle name="40% - Accent4 27 4 2 2 3" xfId="30838" xr:uid="{00000000-0005-0000-0000-0000C55E0000}"/>
    <cellStyle name="40% - Accent4 27 4 2 2 4" xfId="35551" xr:uid="{00000000-0005-0000-0000-0000C65E0000}"/>
    <cellStyle name="40% - Accent4 27 4 2 3" xfId="19430" xr:uid="{00000000-0005-0000-0000-0000C75E0000}"/>
    <cellStyle name="40% - Accent4 27 4 2 4" xfId="23905" xr:uid="{00000000-0005-0000-0000-0000C85E0000}"/>
    <cellStyle name="40% - Accent4 27 4 2 5" xfId="28622" xr:uid="{00000000-0005-0000-0000-0000C95E0000}"/>
    <cellStyle name="40% - Accent4 27 4 2 6" xfId="33335" xr:uid="{00000000-0005-0000-0000-0000CA5E0000}"/>
    <cellStyle name="40% - Accent4 27 4 3" xfId="16038" xr:uid="{00000000-0005-0000-0000-0000CB5E0000}"/>
    <cellStyle name="40% - Accent4 27 4 3 2" xfId="20543" xr:uid="{00000000-0005-0000-0000-0000CC5E0000}"/>
    <cellStyle name="40% - Accent4 27 4 3 3" xfId="24975" xr:uid="{00000000-0005-0000-0000-0000CD5E0000}"/>
    <cellStyle name="40% - Accent4 27 4 3 4" xfId="29692" xr:uid="{00000000-0005-0000-0000-0000CE5E0000}"/>
    <cellStyle name="40% - Accent4 27 4 3 5" xfId="34405" xr:uid="{00000000-0005-0000-0000-0000CF5E0000}"/>
    <cellStyle name="40% - Accent4 27 4 4" xfId="18284" xr:uid="{00000000-0005-0000-0000-0000D05E0000}"/>
    <cellStyle name="40% - Accent4 27 4 5" xfId="22759" xr:uid="{00000000-0005-0000-0000-0000D15E0000}"/>
    <cellStyle name="40% - Accent4 27 4 6" xfId="27476" xr:uid="{00000000-0005-0000-0000-0000D25E0000}"/>
    <cellStyle name="40% - Accent4 27 4 7" xfId="32189" xr:uid="{00000000-0005-0000-0000-0000D35E0000}"/>
    <cellStyle name="40% - Accent4 27 5" xfId="14078" xr:uid="{00000000-0005-0000-0000-0000D45E0000}"/>
    <cellStyle name="40% - Accent4 27 5 2" xfId="16320" xr:uid="{00000000-0005-0000-0000-0000D55E0000}"/>
    <cellStyle name="40% - Accent4 27 5 2 2" xfId="20782" xr:uid="{00000000-0005-0000-0000-0000D65E0000}"/>
    <cellStyle name="40% - Accent4 27 5 2 3" xfId="25214" xr:uid="{00000000-0005-0000-0000-0000D75E0000}"/>
    <cellStyle name="40% - Accent4 27 5 2 4" xfId="29931" xr:uid="{00000000-0005-0000-0000-0000D85E0000}"/>
    <cellStyle name="40% - Accent4 27 5 2 5" xfId="34644" xr:uid="{00000000-0005-0000-0000-0000D95E0000}"/>
    <cellStyle name="40% - Accent4 27 5 3" xfId="18523" xr:uid="{00000000-0005-0000-0000-0000DA5E0000}"/>
    <cellStyle name="40% - Accent4 27 5 4" xfId="22998" xr:uid="{00000000-0005-0000-0000-0000DB5E0000}"/>
    <cellStyle name="40% - Accent4 27 5 5" xfId="27715" xr:uid="{00000000-0005-0000-0000-0000DC5E0000}"/>
    <cellStyle name="40% - Accent4 27 5 6" xfId="32428" xr:uid="{00000000-0005-0000-0000-0000DD5E0000}"/>
    <cellStyle name="40% - Accent4 27 6" xfId="14684" xr:uid="{00000000-0005-0000-0000-0000DE5E0000}"/>
    <cellStyle name="40% - Accent4 27 6 2" xfId="19797" xr:uid="{00000000-0005-0000-0000-0000DF5E0000}"/>
    <cellStyle name="40% - Accent4 27 6 3" xfId="24229" xr:uid="{00000000-0005-0000-0000-0000E05E0000}"/>
    <cellStyle name="40% - Accent4 27 6 4" xfId="28946" xr:uid="{00000000-0005-0000-0000-0000E15E0000}"/>
    <cellStyle name="40% - Accent4 27 6 5" xfId="33659" xr:uid="{00000000-0005-0000-0000-0000E25E0000}"/>
    <cellStyle name="40% - Accent4 27 7" xfId="15290" xr:uid="{00000000-0005-0000-0000-0000E35E0000}"/>
    <cellStyle name="40% - Accent4 27 7 2" xfId="26392" xr:uid="{00000000-0005-0000-0000-0000E45E0000}"/>
    <cellStyle name="40% - Accent4 27 7 3" xfId="31105" xr:uid="{00000000-0005-0000-0000-0000E55E0000}"/>
    <cellStyle name="40% - Accent4 27 7 4" xfId="35818" xr:uid="{00000000-0005-0000-0000-0000E65E0000}"/>
    <cellStyle name="40% - Accent4 27 8" xfId="17538" xr:uid="{00000000-0005-0000-0000-0000E75E0000}"/>
    <cellStyle name="40% - Accent4 27 8 2" xfId="36085" xr:uid="{00000000-0005-0000-0000-0000E85E0000}"/>
    <cellStyle name="40% - Accent4 27 9" xfId="22013" xr:uid="{00000000-0005-0000-0000-0000E95E0000}"/>
    <cellStyle name="40% - Accent4 27 9 2" xfId="36380" xr:uid="{00000000-0005-0000-0000-0000EA5E0000}"/>
    <cellStyle name="40% - Accent4 28" xfId="12580" xr:uid="{00000000-0005-0000-0000-0000EB5E0000}"/>
    <cellStyle name="40% - Accent4 28 10" xfId="26744" xr:uid="{00000000-0005-0000-0000-0000EC5E0000}"/>
    <cellStyle name="40% - Accent4 28 11" xfId="31457" xr:uid="{00000000-0005-0000-0000-0000ED5E0000}"/>
    <cellStyle name="40% - Accent4 28 2" xfId="13203" xr:uid="{00000000-0005-0000-0000-0000EE5E0000}"/>
    <cellStyle name="40% - Accent4 28 2 2" xfId="13782" xr:uid="{00000000-0005-0000-0000-0000EF5E0000}"/>
    <cellStyle name="40% - Accent4 28 2 2 2" xfId="16791" xr:uid="{00000000-0005-0000-0000-0000F05E0000}"/>
    <cellStyle name="40% - Accent4 28 2 2 2 2" xfId="21253" xr:uid="{00000000-0005-0000-0000-0000F15E0000}"/>
    <cellStyle name="40% - Accent4 28 2 2 2 3" xfId="25685" xr:uid="{00000000-0005-0000-0000-0000F25E0000}"/>
    <cellStyle name="40% - Accent4 28 2 2 2 4" xfId="30402" xr:uid="{00000000-0005-0000-0000-0000F35E0000}"/>
    <cellStyle name="40% - Accent4 28 2 2 2 5" xfId="35115" xr:uid="{00000000-0005-0000-0000-0000F45E0000}"/>
    <cellStyle name="40% - Accent4 28 2 2 3" xfId="18994" xr:uid="{00000000-0005-0000-0000-0000F55E0000}"/>
    <cellStyle name="40% - Accent4 28 2 2 4" xfId="23469" xr:uid="{00000000-0005-0000-0000-0000F65E0000}"/>
    <cellStyle name="40% - Accent4 28 2 2 5" xfId="28186" xr:uid="{00000000-0005-0000-0000-0000F75E0000}"/>
    <cellStyle name="40% - Accent4 28 2 2 6" xfId="32899" xr:uid="{00000000-0005-0000-0000-0000F85E0000}"/>
    <cellStyle name="40% - Accent4 28 2 3" xfId="14388" xr:uid="{00000000-0005-0000-0000-0000F95E0000}"/>
    <cellStyle name="40% - Accent4 28 2 3 2" xfId="20107" xr:uid="{00000000-0005-0000-0000-0000FA5E0000}"/>
    <cellStyle name="40% - Accent4 28 2 3 3" xfId="24539" xr:uid="{00000000-0005-0000-0000-0000FB5E0000}"/>
    <cellStyle name="40% - Accent4 28 2 3 4" xfId="29256" xr:uid="{00000000-0005-0000-0000-0000FC5E0000}"/>
    <cellStyle name="40% - Accent4 28 2 3 5" xfId="33969" xr:uid="{00000000-0005-0000-0000-0000FD5E0000}"/>
    <cellStyle name="40% - Accent4 28 2 4" xfId="14994" xr:uid="{00000000-0005-0000-0000-0000FE5E0000}"/>
    <cellStyle name="40% - Accent4 28 2 5" xfId="15600" xr:uid="{00000000-0005-0000-0000-0000FF5E0000}"/>
    <cellStyle name="40% - Accent4 28 2 6" xfId="17848" xr:uid="{00000000-0005-0000-0000-0000005F0000}"/>
    <cellStyle name="40% - Accent4 28 2 7" xfId="22323" xr:uid="{00000000-0005-0000-0000-0000015F0000}"/>
    <cellStyle name="40% - Accent4 28 2 8" xfId="27040" xr:uid="{00000000-0005-0000-0000-0000025F0000}"/>
    <cellStyle name="40% - Accent4 28 2 9" xfId="31753" xr:uid="{00000000-0005-0000-0000-0000035F0000}"/>
    <cellStyle name="40% - Accent4 28 3" xfId="12862" xr:uid="{00000000-0005-0000-0000-0000045F0000}"/>
    <cellStyle name="40% - Accent4 28 3 2" xfId="17030" xr:uid="{00000000-0005-0000-0000-0000055F0000}"/>
    <cellStyle name="40% - Accent4 28 3 2 2" xfId="21492" xr:uid="{00000000-0005-0000-0000-0000065F0000}"/>
    <cellStyle name="40% - Accent4 28 3 2 2 2" xfId="25924" xr:uid="{00000000-0005-0000-0000-0000075F0000}"/>
    <cellStyle name="40% - Accent4 28 3 2 2 3" xfId="30641" xr:uid="{00000000-0005-0000-0000-0000085F0000}"/>
    <cellStyle name="40% - Accent4 28 3 2 2 4" xfId="35354" xr:uid="{00000000-0005-0000-0000-0000095F0000}"/>
    <cellStyle name="40% - Accent4 28 3 2 3" xfId="19233" xr:uid="{00000000-0005-0000-0000-00000A5F0000}"/>
    <cellStyle name="40% - Accent4 28 3 2 4" xfId="23708" xr:uid="{00000000-0005-0000-0000-00000B5F0000}"/>
    <cellStyle name="40% - Accent4 28 3 2 5" xfId="28425" xr:uid="{00000000-0005-0000-0000-00000C5F0000}"/>
    <cellStyle name="40% - Accent4 28 3 2 6" xfId="33138" xr:uid="{00000000-0005-0000-0000-00000D5F0000}"/>
    <cellStyle name="40% - Accent4 28 3 3" xfId="15840" xr:uid="{00000000-0005-0000-0000-00000E5F0000}"/>
    <cellStyle name="40% - Accent4 28 3 3 2" xfId="20346" xr:uid="{00000000-0005-0000-0000-00000F5F0000}"/>
    <cellStyle name="40% - Accent4 28 3 3 3" xfId="24778" xr:uid="{00000000-0005-0000-0000-0000105F0000}"/>
    <cellStyle name="40% - Accent4 28 3 3 4" xfId="29495" xr:uid="{00000000-0005-0000-0000-0000115F0000}"/>
    <cellStyle name="40% - Accent4 28 3 3 5" xfId="34208" xr:uid="{00000000-0005-0000-0000-0000125F0000}"/>
    <cellStyle name="40% - Accent4 28 3 4" xfId="18087" xr:uid="{00000000-0005-0000-0000-0000135F0000}"/>
    <cellStyle name="40% - Accent4 28 3 5" xfId="22562" xr:uid="{00000000-0005-0000-0000-0000145F0000}"/>
    <cellStyle name="40% - Accent4 28 3 6" xfId="27279" xr:uid="{00000000-0005-0000-0000-0000155F0000}"/>
    <cellStyle name="40% - Accent4 28 3 7" xfId="31992" xr:uid="{00000000-0005-0000-0000-0000165F0000}"/>
    <cellStyle name="40% - Accent4 28 4" xfId="13485" xr:uid="{00000000-0005-0000-0000-0000175F0000}"/>
    <cellStyle name="40% - Accent4 28 4 2" xfId="17242" xr:uid="{00000000-0005-0000-0000-0000185F0000}"/>
    <cellStyle name="40% - Accent4 28 4 2 2" xfId="21703" xr:uid="{00000000-0005-0000-0000-0000195F0000}"/>
    <cellStyle name="40% - Accent4 28 4 2 2 2" xfId="26135" xr:uid="{00000000-0005-0000-0000-00001A5F0000}"/>
    <cellStyle name="40% - Accent4 28 4 2 2 3" xfId="30852" xr:uid="{00000000-0005-0000-0000-00001B5F0000}"/>
    <cellStyle name="40% - Accent4 28 4 2 2 4" xfId="35565" xr:uid="{00000000-0005-0000-0000-00001C5F0000}"/>
    <cellStyle name="40% - Accent4 28 4 2 3" xfId="19444" xr:uid="{00000000-0005-0000-0000-00001D5F0000}"/>
    <cellStyle name="40% - Accent4 28 4 2 4" xfId="23919" xr:uid="{00000000-0005-0000-0000-00001E5F0000}"/>
    <cellStyle name="40% - Accent4 28 4 2 5" xfId="28636" xr:uid="{00000000-0005-0000-0000-00001F5F0000}"/>
    <cellStyle name="40% - Accent4 28 4 2 6" xfId="33349" xr:uid="{00000000-0005-0000-0000-0000205F0000}"/>
    <cellStyle name="40% - Accent4 28 4 3" xfId="16052" xr:uid="{00000000-0005-0000-0000-0000215F0000}"/>
    <cellStyle name="40% - Accent4 28 4 3 2" xfId="20557" xr:uid="{00000000-0005-0000-0000-0000225F0000}"/>
    <cellStyle name="40% - Accent4 28 4 3 3" xfId="24989" xr:uid="{00000000-0005-0000-0000-0000235F0000}"/>
    <cellStyle name="40% - Accent4 28 4 3 4" xfId="29706" xr:uid="{00000000-0005-0000-0000-0000245F0000}"/>
    <cellStyle name="40% - Accent4 28 4 3 5" xfId="34419" xr:uid="{00000000-0005-0000-0000-0000255F0000}"/>
    <cellStyle name="40% - Accent4 28 4 4" xfId="18298" xr:uid="{00000000-0005-0000-0000-0000265F0000}"/>
    <cellStyle name="40% - Accent4 28 4 5" xfId="22773" xr:uid="{00000000-0005-0000-0000-0000275F0000}"/>
    <cellStyle name="40% - Accent4 28 4 6" xfId="27490" xr:uid="{00000000-0005-0000-0000-0000285F0000}"/>
    <cellStyle name="40% - Accent4 28 4 7" xfId="32203" xr:uid="{00000000-0005-0000-0000-0000295F0000}"/>
    <cellStyle name="40% - Accent4 28 5" xfId="14092" xr:uid="{00000000-0005-0000-0000-00002A5F0000}"/>
    <cellStyle name="40% - Accent4 28 5 2" xfId="16334" xr:uid="{00000000-0005-0000-0000-00002B5F0000}"/>
    <cellStyle name="40% - Accent4 28 5 2 2" xfId="20796" xr:uid="{00000000-0005-0000-0000-00002C5F0000}"/>
    <cellStyle name="40% - Accent4 28 5 2 3" xfId="25228" xr:uid="{00000000-0005-0000-0000-00002D5F0000}"/>
    <cellStyle name="40% - Accent4 28 5 2 4" xfId="29945" xr:uid="{00000000-0005-0000-0000-00002E5F0000}"/>
    <cellStyle name="40% - Accent4 28 5 2 5" xfId="34658" xr:uid="{00000000-0005-0000-0000-00002F5F0000}"/>
    <cellStyle name="40% - Accent4 28 5 3" xfId="18537" xr:uid="{00000000-0005-0000-0000-0000305F0000}"/>
    <cellStyle name="40% - Accent4 28 5 4" xfId="23012" xr:uid="{00000000-0005-0000-0000-0000315F0000}"/>
    <cellStyle name="40% - Accent4 28 5 5" xfId="27729" xr:uid="{00000000-0005-0000-0000-0000325F0000}"/>
    <cellStyle name="40% - Accent4 28 5 6" xfId="32442" xr:uid="{00000000-0005-0000-0000-0000335F0000}"/>
    <cellStyle name="40% - Accent4 28 6" xfId="14698" xr:uid="{00000000-0005-0000-0000-0000345F0000}"/>
    <cellStyle name="40% - Accent4 28 6 2" xfId="19811" xr:uid="{00000000-0005-0000-0000-0000355F0000}"/>
    <cellStyle name="40% - Accent4 28 6 3" xfId="24243" xr:uid="{00000000-0005-0000-0000-0000365F0000}"/>
    <cellStyle name="40% - Accent4 28 6 4" xfId="28960" xr:uid="{00000000-0005-0000-0000-0000375F0000}"/>
    <cellStyle name="40% - Accent4 28 6 5" xfId="33673" xr:uid="{00000000-0005-0000-0000-0000385F0000}"/>
    <cellStyle name="40% - Accent4 28 7" xfId="15304" xr:uid="{00000000-0005-0000-0000-0000395F0000}"/>
    <cellStyle name="40% - Accent4 28 7 2" xfId="26406" xr:uid="{00000000-0005-0000-0000-00003A5F0000}"/>
    <cellStyle name="40% - Accent4 28 7 3" xfId="31119" xr:uid="{00000000-0005-0000-0000-00003B5F0000}"/>
    <cellStyle name="40% - Accent4 28 7 4" xfId="35832" xr:uid="{00000000-0005-0000-0000-00003C5F0000}"/>
    <cellStyle name="40% - Accent4 28 8" xfId="17552" xr:uid="{00000000-0005-0000-0000-00003D5F0000}"/>
    <cellStyle name="40% - Accent4 28 8 2" xfId="36099" xr:uid="{00000000-0005-0000-0000-00003E5F0000}"/>
    <cellStyle name="40% - Accent4 28 9" xfId="22027" xr:uid="{00000000-0005-0000-0000-00003F5F0000}"/>
    <cellStyle name="40% - Accent4 28 9 2" xfId="36394" xr:uid="{00000000-0005-0000-0000-0000405F0000}"/>
    <cellStyle name="40% - Accent4 29" xfId="12891" xr:uid="{00000000-0005-0000-0000-0000415F0000}"/>
    <cellStyle name="40% - Accent4 29 2" xfId="16066" xr:uid="{00000000-0005-0000-0000-0000425F0000}"/>
    <cellStyle name="40% - Accent4 29 2 2" xfId="17256" xr:uid="{00000000-0005-0000-0000-0000435F0000}"/>
    <cellStyle name="40% - Accent4 29 2 2 2" xfId="21717" xr:uid="{00000000-0005-0000-0000-0000445F0000}"/>
    <cellStyle name="40% - Accent4 29 2 2 2 2" xfId="26149" xr:uid="{00000000-0005-0000-0000-0000455F0000}"/>
    <cellStyle name="40% - Accent4 29 2 2 2 3" xfId="30866" xr:uid="{00000000-0005-0000-0000-0000465F0000}"/>
    <cellStyle name="40% - Accent4 29 2 2 2 4" xfId="35579" xr:uid="{00000000-0005-0000-0000-0000475F0000}"/>
    <cellStyle name="40% - Accent4 29 2 2 3" xfId="19458" xr:uid="{00000000-0005-0000-0000-0000485F0000}"/>
    <cellStyle name="40% - Accent4 29 2 2 4" xfId="23933" xr:uid="{00000000-0005-0000-0000-0000495F0000}"/>
    <cellStyle name="40% - Accent4 29 2 2 5" xfId="28650" xr:uid="{00000000-0005-0000-0000-00004A5F0000}"/>
    <cellStyle name="40% - Accent4 29 2 2 6" xfId="33363" xr:uid="{00000000-0005-0000-0000-00004B5F0000}"/>
    <cellStyle name="40% - Accent4 29 2 3" xfId="20571" xr:uid="{00000000-0005-0000-0000-00004C5F0000}"/>
    <cellStyle name="40% - Accent4 29 2 3 2" xfId="25003" xr:uid="{00000000-0005-0000-0000-00004D5F0000}"/>
    <cellStyle name="40% - Accent4 29 2 3 3" xfId="29720" xr:uid="{00000000-0005-0000-0000-00004E5F0000}"/>
    <cellStyle name="40% - Accent4 29 2 3 4" xfId="34433" xr:uid="{00000000-0005-0000-0000-00004F5F0000}"/>
    <cellStyle name="40% - Accent4 29 2 4" xfId="18312" xr:uid="{00000000-0005-0000-0000-0000505F0000}"/>
    <cellStyle name="40% - Accent4 29 2 5" xfId="22787" xr:uid="{00000000-0005-0000-0000-0000515F0000}"/>
    <cellStyle name="40% - Accent4 29 2 6" xfId="27504" xr:uid="{00000000-0005-0000-0000-0000525F0000}"/>
    <cellStyle name="40% - Accent4 29 2 7" xfId="32217" xr:uid="{00000000-0005-0000-0000-0000535F0000}"/>
    <cellStyle name="40% - Accent4 29 3" xfId="16348" xr:uid="{00000000-0005-0000-0000-0000545F0000}"/>
    <cellStyle name="40% - Accent4 29 3 2" xfId="20810" xr:uid="{00000000-0005-0000-0000-0000555F0000}"/>
    <cellStyle name="40% - Accent4 29 3 2 2" xfId="25242" xr:uid="{00000000-0005-0000-0000-0000565F0000}"/>
    <cellStyle name="40% - Accent4 29 3 2 3" xfId="29959" xr:uid="{00000000-0005-0000-0000-0000575F0000}"/>
    <cellStyle name="40% - Accent4 29 3 2 4" xfId="34672" xr:uid="{00000000-0005-0000-0000-0000585F0000}"/>
    <cellStyle name="40% - Accent4 29 3 3" xfId="18551" xr:uid="{00000000-0005-0000-0000-0000595F0000}"/>
    <cellStyle name="40% - Accent4 29 3 4" xfId="23026" xr:uid="{00000000-0005-0000-0000-00005A5F0000}"/>
    <cellStyle name="40% - Accent4 29 3 5" xfId="27743" xr:uid="{00000000-0005-0000-0000-00005B5F0000}"/>
    <cellStyle name="40% - Accent4 29 3 6" xfId="32456" xr:uid="{00000000-0005-0000-0000-00005C5F0000}"/>
    <cellStyle name="40% - Accent4 29 4" xfId="26420" xr:uid="{00000000-0005-0000-0000-00005D5F0000}"/>
    <cellStyle name="40% - Accent4 29 4 2" xfId="31133" xr:uid="{00000000-0005-0000-0000-00005E5F0000}"/>
    <cellStyle name="40% - Accent4 29 4 3" xfId="35846" xr:uid="{00000000-0005-0000-0000-00005F5F0000}"/>
    <cellStyle name="40% - Accent4 29 5" xfId="36113" xr:uid="{00000000-0005-0000-0000-0000605F0000}"/>
    <cellStyle name="40% - Accent4 29 6" xfId="36408" xr:uid="{00000000-0005-0000-0000-0000615F0000}"/>
    <cellStyle name="40% - Accent4 3" xfId="100" xr:uid="{00000000-0005-0000-0000-0000625F0000}"/>
    <cellStyle name="40% - Accent4 3 10" xfId="931" xr:uid="{00000000-0005-0000-0000-0000635F0000}"/>
    <cellStyle name="40% - Accent4 3 10 2" xfId="36211" xr:uid="{00000000-0005-0000-0000-0000645F0000}"/>
    <cellStyle name="40% - Accent4 3 11" xfId="1003" xr:uid="{00000000-0005-0000-0000-0000655F0000}"/>
    <cellStyle name="40% - Accent4 3 12" xfId="1075" xr:uid="{00000000-0005-0000-0000-0000665F0000}"/>
    <cellStyle name="40% - Accent4 3 13" xfId="1147" xr:uid="{00000000-0005-0000-0000-0000675F0000}"/>
    <cellStyle name="40% - Accent4 3 14" xfId="1219" xr:uid="{00000000-0005-0000-0000-0000685F0000}"/>
    <cellStyle name="40% - Accent4 3 15" xfId="1291" xr:uid="{00000000-0005-0000-0000-0000695F0000}"/>
    <cellStyle name="40% - Accent4 3 16" xfId="1363" xr:uid="{00000000-0005-0000-0000-00006A5F0000}"/>
    <cellStyle name="40% - Accent4 3 17" xfId="1438" xr:uid="{00000000-0005-0000-0000-00006B5F0000}"/>
    <cellStyle name="40% - Accent4 3 18" xfId="1512" xr:uid="{00000000-0005-0000-0000-00006C5F0000}"/>
    <cellStyle name="40% - Accent4 3 19" xfId="1587" xr:uid="{00000000-0005-0000-0000-00006D5F0000}"/>
    <cellStyle name="40% - Accent4 3 2" xfId="128" xr:uid="{00000000-0005-0000-0000-00006E5F0000}"/>
    <cellStyle name="40% - Accent4 3 2 2" xfId="8877" xr:uid="{00000000-0005-0000-0000-00006F5F0000}"/>
    <cellStyle name="40% - Accent4 3 20" xfId="1661" xr:uid="{00000000-0005-0000-0000-0000705F0000}"/>
    <cellStyle name="40% - Accent4 3 21" xfId="1735" xr:uid="{00000000-0005-0000-0000-0000715F0000}"/>
    <cellStyle name="40% - Accent4 3 22" xfId="1809" xr:uid="{00000000-0005-0000-0000-0000725F0000}"/>
    <cellStyle name="40% - Accent4 3 23" xfId="1884" xr:uid="{00000000-0005-0000-0000-0000735F0000}"/>
    <cellStyle name="40% - Accent4 3 24" xfId="1958" xr:uid="{00000000-0005-0000-0000-0000745F0000}"/>
    <cellStyle name="40% - Accent4 3 25" xfId="2032" xr:uid="{00000000-0005-0000-0000-0000755F0000}"/>
    <cellStyle name="40% - Accent4 3 26" xfId="2106" xr:uid="{00000000-0005-0000-0000-0000765F0000}"/>
    <cellStyle name="40% - Accent4 3 27" xfId="2180" xr:uid="{00000000-0005-0000-0000-0000775F0000}"/>
    <cellStyle name="40% - Accent4 3 28" xfId="2254" xr:uid="{00000000-0005-0000-0000-0000785F0000}"/>
    <cellStyle name="40% - Accent4 3 29" xfId="2328" xr:uid="{00000000-0005-0000-0000-0000795F0000}"/>
    <cellStyle name="40% - Accent4 3 3" xfId="156" xr:uid="{00000000-0005-0000-0000-00007A5F0000}"/>
    <cellStyle name="40% - Accent4 3 3 2" xfId="10172" xr:uid="{00000000-0005-0000-0000-00007B5F0000}"/>
    <cellStyle name="40% - Accent4 3 30" xfId="2402" xr:uid="{00000000-0005-0000-0000-00007C5F0000}"/>
    <cellStyle name="40% - Accent4 3 31" xfId="2476" xr:uid="{00000000-0005-0000-0000-00007D5F0000}"/>
    <cellStyle name="40% - Accent4 3 32" xfId="2550" xr:uid="{00000000-0005-0000-0000-00007E5F0000}"/>
    <cellStyle name="40% - Accent4 3 33" xfId="2638" xr:uid="{00000000-0005-0000-0000-00007F5F0000}"/>
    <cellStyle name="40% - Accent4 3 34" xfId="2726" xr:uid="{00000000-0005-0000-0000-0000805F0000}"/>
    <cellStyle name="40% - Accent4 3 35" xfId="2814" xr:uid="{00000000-0005-0000-0000-0000815F0000}"/>
    <cellStyle name="40% - Accent4 3 36" xfId="2902" xr:uid="{00000000-0005-0000-0000-0000825F0000}"/>
    <cellStyle name="40% - Accent4 3 37" xfId="2990" xr:uid="{00000000-0005-0000-0000-0000835F0000}"/>
    <cellStyle name="40% - Accent4 3 38" xfId="3078" xr:uid="{00000000-0005-0000-0000-0000845F0000}"/>
    <cellStyle name="40% - Accent4 3 39" xfId="3166" xr:uid="{00000000-0005-0000-0000-0000855F0000}"/>
    <cellStyle name="40% - Accent4 3 4" xfId="198" xr:uid="{00000000-0005-0000-0000-0000865F0000}"/>
    <cellStyle name="40% - Accent4 3 4 10" xfId="12397" xr:uid="{00000000-0005-0000-0000-0000875F0000}"/>
    <cellStyle name="40% - Accent4 3 4 11" xfId="12679" xr:uid="{00000000-0005-0000-0000-0000885F0000}"/>
    <cellStyle name="40% - Accent4 3 4 12" xfId="13302" xr:uid="{00000000-0005-0000-0000-0000895F0000}"/>
    <cellStyle name="40% - Accent4 3 4 13" xfId="13909" xr:uid="{00000000-0005-0000-0000-00008A5F0000}"/>
    <cellStyle name="40% - Accent4 3 4 14" xfId="14515" xr:uid="{00000000-0005-0000-0000-00008B5F0000}"/>
    <cellStyle name="40% - Accent4 3 4 15" xfId="15121" xr:uid="{00000000-0005-0000-0000-00008C5F0000}"/>
    <cellStyle name="40% - Accent4 3 4 16" xfId="17369" xr:uid="{00000000-0005-0000-0000-00008D5F0000}"/>
    <cellStyle name="40% - Accent4 3 4 17" xfId="21844" xr:uid="{00000000-0005-0000-0000-00008E5F0000}"/>
    <cellStyle name="40% - Accent4 3 4 18" xfId="26561" xr:uid="{00000000-0005-0000-0000-00008F5F0000}"/>
    <cellStyle name="40% - Accent4 3 4 19" xfId="31274" xr:uid="{00000000-0005-0000-0000-0000905F0000}"/>
    <cellStyle name="40% - Accent4 3 4 2" xfId="10064" xr:uid="{00000000-0005-0000-0000-0000915F0000}"/>
    <cellStyle name="40% - Accent4 3 4 2 10" xfId="31570" xr:uid="{00000000-0005-0000-0000-0000925F0000}"/>
    <cellStyle name="40% - Accent4 3 4 2 2" xfId="13017" xr:uid="{00000000-0005-0000-0000-0000935F0000}"/>
    <cellStyle name="40% - Accent4 3 4 2 2 2" xfId="16608" xr:uid="{00000000-0005-0000-0000-0000945F0000}"/>
    <cellStyle name="40% - Accent4 3 4 2 2 2 2" xfId="21070" xr:uid="{00000000-0005-0000-0000-0000955F0000}"/>
    <cellStyle name="40% - Accent4 3 4 2 2 2 3" xfId="25502" xr:uid="{00000000-0005-0000-0000-0000965F0000}"/>
    <cellStyle name="40% - Accent4 3 4 2 2 2 4" xfId="30219" xr:uid="{00000000-0005-0000-0000-0000975F0000}"/>
    <cellStyle name="40% - Accent4 3 4 2 2 2 5" xfId="34932" xr:uid="{00000000-0005-0000-0000-0000985F0000}"/>
    <cellStyle name="40% - Accent4 3 4 2 2 3" xfId="18811" xr:uid="{00000000-0005-0000-0000-0000995F0000}"/>
    <cellStyle name="40% - Accent4 3 4 2 2 4" xfId="23286" xr:uid="{00000000-0005-0000-0000-00009A5F0000}"/>
    <cellStyle name="40% - Accent4 3 4 2 2 5" xfId="28003" xr:uid="{00000000-0005-0000-0000-00009B5F0000}"/>
    <cellStyle name="40% - Accent4 3 4 2 2 6" xfId="32716" xr:uid="{00000000-0005-0000-0000-00009C5F0000}"/>
    <cellStyle name="40% - Accent4 3 4 2 3" xfId="13599" xr:uid="{00000000-0005-0000-0000-00009D5F0000}"/>
    <cellStyle name="40% - Accent4 3 4 2 3 2" xfId="19924" xr:uid="{00000000-0005-0000-0000-00009E5F0000}"/>
    <cellStyle name="40% - Accent4 3 4 2 3 3" xfId="24356" xr:uid="{00000000-0005-0000-0000-00009F5F0000}"/>
    <cellStyle name="40% - Accent4 3 4 2 3 4" xfId="29073" xr:uid="{00000000-0005-0000-0000-0000A05F0000}"/>
    <cellStyle name="40% - Accent4 3 4 2 3 5" xfId="33786" xr:uid="{00000000-0005-0000-0000-0000A15F0000}"/>
    <cellStyle name="40% - Accent4 3 4 2 4" xfId="14205" xr:uid="{00000000-0005-0000-0000-0000A25F0000}"/>
    <cellStyle name="40% - Accent4 3 4 2 5" xfId="14811" xr:uid="{00000000-0005-0000-0000-0000A35F0000}"/>
    <cellStyle name="40% - Accent4 3 4 2 6" xfId="15417" xr:uid="{00000000-0005-0000-0000-0000A45F0000}"/>
    <cellStyle name="40% - Accent4 3 4 2 7" xfId="17665" xr:uid="{00000000-0005-0000-0000-0000A55F0000}"/>
    <cellStyle name="40% - Accent4 3 4 2 8" xfId="22140" xr:uid="{00000000-0005-0000-0000-0000A65F0000}"/>
    <cellStyle name="40% - Accent4 3 4 2 9" xfId="26857" xr:uid="{00000000-0005-0000-0000-0000A75F0000}"/>
    <cellStyle name="40% - Accent4 3 4 3" xfId="10568" xr:uid="{00000000-0005-0000-0000-0000A85F0000}"/>
    <cellStyle name="40% - Accent4 3 4 3 2" xfId="16390" xr:uid="{00000000-0005-0000-0000-0000A95F0000}"/>
    <cellStyle name="40% - Accent4 3 4 3 2 2" xfId="20852" xr:uid="{00000000-0005-0000-0000-0000AA5F0000}"/>
    <cellStyle name="40% - Accent4 3 4 3 2 3" xfId="25284" xr:uid="{00000000-0005-0000-0000-0000AB5F0000}"/>
    <cellStyle name="40% - Accent4 3 4 3 2 4" xfId="30001" xr:uid="{00000000-0005-0000-0000-0000AC5F0000}"/>
    <cellStyle name="40% - Accent4 3 4 3 2 5" xfId="34714" xr:uid="{00000000-0005-0000-0000-0000AD5F0000}"/>
    <cellStyle name="40% - Accent4 3 4 3 3" xfId="18593" xr:uid="{00000000-0005-0000-0000-0000AE5F0000}"/>
    <cellStyle name="40% - Accent4 3 4 3 4" xfId="23068" xr:uid="{00000000-0005-0000-0000-0000AF5F0000}"/>
    <cellStyle name="40% - Accent4 3 4 3 5" xfId="27785" xr:uid="{00000000-0005-0000-0000-0000B05F0000}"/>
    <cellStyle name="40% - Accent4 3 4 3 6" xfId="32498" xr:uid="{00000000-0005-0000-0000-0000B15F0000}"/>
    <cellStyle name="40% - Accent4 3 4 4" xfId="10826" xr:uid="{00000000-0005-0000-0000-0000B25F0000}"/>
    <cellStyle name="40% - Accent4 3 4 4 2" xfId="19628" xr:uid="{00000000-0005-0000-0000-0000B35F0000}"/>
    <cellStyle name="40% - Accent4 3 4 4 3" xfId="24060" xr:uid="{00000000-0005-0000-0000-0000B45F0000}"/>
    <cellStyle name="40% - Accent4 3 4 4 4" xfId="28777" xr:uid="{00000000-0005-0000-0000-0000B55F0000}"/>
    <cellStyle name="40% - Accent4 3 4 4 5" xfId="33490" xr:uid="{00000000-0005-0000-0000-0000B65F0000}"/>
    <cellStyle name="40% - Accent4 3 4 5" xfId="11080" xr:uid="{00000000-0005-0000-0000-0000B75F0000}"/>
    <cellStyle name="40% - Accent4 3 4 6" xfId="11334" xr:uid="{00000000-0005-0000-0000-0000B85F0000}"/>
    <cellStyle name="40% - Accent4 3 4 7" xfId="11594" xr:uid="{00000000-0005-0000-0000-0000B95F0000}"/>
    <cellStyle name="40% - Accent4 3 4 8" xfId="11855" xr:uid="{00000000-0005-0000-0000-0000BA5F0000}"/>
    <cellStyle name="40% - Accent4 3 4 9" xfId="12126" xr:uid="{00000000-0005-0000-0000-0000BB5F0000}"/>
    <cellStyle name="40% - Accent4 3 40" xfId="3254" xr:uid="{00000000-0005-0000-0000-0000BC5F0000}"/>
    <cellStyle name="40% - Accent4 3 41" xfId="3342" xr:uid="{00000000-0005-0000-0000-0000BD5F0000}"/>
    <cellStyle name="40% - Accent4 3 42" xfId="3430" xr:uid="{00000000-0005-0000-0000-0000BE5F0000}"/>
    <cellStyle name="40% - Accent4 3 43" xfId="3518" xr:uid="{00000000-0005-0000-0000-0000BF5F0000}"/>
    <cellStyle name="40% - Accent4 3 44" xfId="3621" xr:uid="{00000000-0005-0000-0000-0000C05F0000}"/>
    <cellStyle name="40% - Accent4 3 45" xfId="3740" xr:uid="{00000000-0005-0000-0000-0000C15F0000}"/>
    <cellStyle name="40% - Accent4 3 46" xfId="3856" xr:uid="{00000000-0005-0000-0000-0000C25F0000}"/>
    <cellStyle name="40% - Accent4 3 47" xfId="3972" xr:uid="{00000000-0005-0000-0000-0000C35F0000}"/>
    <cellStyle name="40% - Accent4 3 48" xfId="4088" xr:uid="{00000000-0005-0000-0000-0000C45F0000}"/>
    <cellStyle name="40% - Accent4 3 49" xfId="4204" xr:uid="{00000000-0005-0000-0000-0000C55F0000}"/>
    <cellStyle name="40% - Accent4 3 5" xfId="571" xr:uid="{00000000-0005-0000-0000-0000C65F0000}"/>
    <cellStyle name="40% - Accent4 3 5 2" xfId="16847" xr:uid="{00000000-0005-0000-0000-0000C75F0000}"/>
    <cellStyle name="40% - Accent4 3 5 2 2" xfId="21309" xr:uid="{00000000-0005-0000-0000-0000C85F0000}"/>
    <cellStyle name="40% - Accent4 3 5 2 2 2" xfId="25741" xr:uid="{00000000-0005-0000-0000-0000C95F0000}"/>
    <cellStyle name="40% - Accent4 3 5 2 2 3" xfId="30458" xr:uid="{00000000-0005-0000-0000-0000CA5F0000}"/>
    <cellStyle name="40% - Accent4 3 5 2 2 4" xfId="35171" xr:uid="{00000000-0005-0000-0000-0000CB5F0000}"/>
    <cellStyle name="40% - Accent4 3 5 2 3" xfId="19050" xr:uid="{00000000-0005-0000-0000-0000CC5F0000}"/>
    <cellStyle name="40% - Accent4 3 5 2 4" xfId="23525" xr:uid="{00000000-0005-0000-0000-0000CD5F0000}"/>
    <cellStyle name="40% - Accent4 3 5 2 5" xfId="28242" xr:uid="{00000000-0005-0000-0000-0000CE5F0000}"/>
    <cellStyle name="40% - Accent4 3 5 2 6" xfId="32955" xr:uid="{00000000-0005-0000-0000-0000CF5F0000}"/>
    <cellStyle name="40% - Accent4 3 5 3" xfId="15656" xr:uid="{00000000-0005-0000-0000-0000D05F0000}"/>
    <cellStyle name="40% - Accent4 3 5 3 2" xfId="20163" xr:uid="{00000000-0005-0000-0000-0000D15F0000}"/>
    <cellStyle name="40% - Accent4 3 5 3 3" xfId="24595" xr:uid="{00000000-0005-0000-0000-0000D25F0000}"/>
    <cellStyle name="40% - Accent4 3 5 3 4" xfId="29312" xr:uid="{00000000-0005-0000-0000-0000D35F0000}"/>
    <cellStyle name="40% - Accent4 3 5 3 5" xfId="34025" xr:uid="{00000000-0005-0000-0000-0000D45F0000}"/>
    <cellStyle name="40% - Accent4 3 5 4" xfId="17904" xr:uid="{00000000-0005-0000-0000-0000D55F0000}"/>
    <cellStyle name="40% - Accent4 3 5 5" xfId="22379" xr:uid="{00000000-0005-0000-0000-0000D65F0000}"/>
    <cellStyle name="40% - Accent4 3 5 6" xfId="27096" xr:uid="{00000000-0005-0000-0000-0000D75F0000}"/>
    <cellStyle name="40% - Accent4 3 5 7" xfId="31809" xr:uid="{00000000-0005-0000-0000-0000D85F0000}"/>
    <cellStyle name="40% - Accent4 3 50" xfId="4320" xr:uid="{00000000-0005-0000-0000-0000D95F0000}"/>
    <cellStyle name="40% - Accent4 3 51" xfId="4436" xr:uid="{00000000-0005-0000-0000-0000DA5F0000}"/>
    <cellStyle name="40% - Accent4 3 52" xfId="4552" xr:uid="{00000000-0005-0000-0000-0000DB5F0000}"/>
    <cellStyle name="40% - Accent4 3 53" xfId="4682" xr:uid="{00000000-0005-0000-0000-0000DC5F0000}"/>
    <cellStyle name="40% - Accent4 3 54" xfId="4812" xr:uid="{00000000-0005-0000-0000-0000DD5F0000}"/>
    <cellStyle name="40% - Accent4 3 55" xfId="4942" xr:uid="{00000000-0005-0000-0000-0000DE5F0000}"/>
    <cellStyle name="40% - Accent4 3 56" xfId="5072" xr:uid="{00000000-0005-0000-0000-0000DF5F0000}"/>
    <cellStyle name="40% - Accent4 3 57" xfId="5202" xr:uid="{00000000-0005-0000-0000-0000E05F0000}"/>
    <cellStyle name="40% - Accent4 3 58" xfId="5332" xr:uid="{00000000-0005-0000-0000-0000E15F0000}"/>
    <cellStyle name="40% - Accent4 3 59" xfId="5462" xr:uid="{00000000-0005-0000-0000-0000E25F0000}"/>
    <cellStyle name="40% - Accent4 3 6" xfId="643" xr:uid="{00000000-0005-0000-0000-0000E35F0000}"/>
    <cellStyle name="40% - Accent4 3 6 2" xfId="17058" xr:uid="{00000000-0005-0000-0000-0000E45F0000}"/>
    <cellStyle name="40% - Accent4 3 6 2 2" xfId="21520" xr:uid="{00000000-0005-0000-0000-0000E55F0000}"/>
    <cellStyle name="40% - Accent4 3 6 2 2 2" xfId="25952" xr:uid="{00000000-0005-0000-0000-0000E65F0000}"/>
    <cellStyle name="40% - Accent4 3 6 2 2 3" xfId="30669" xr:uid="{00000000-0005-0000-0000-0000E75F0000}"/>
    <cellStyle name="40% - Accent4 3 6 2 2 4" xfId="35382" xr:uid="{00000000-0005-0000-0000-0000E85F0000}"/>
    <cellStyle name="40% - Accent4 3 6 2 3" xfId="19261" xr:uid="{00000000-0005-0000-0000-0000E95F0000}"/>
    <cellStyle name="40% - Accent4 3 6 2 4" xfId="23736" xr:uid="{00000000-0005-0000-0000-0000EA5F0000}"/>
    <cellStyle name="40% - Accent4 3 6 2 5" xfId="28453" xr:uid="{00000000-0005-0000-0000-0000EB5F0000}"/>
    <cellStyle name="40% - Accent4 3 6 2 6" xfId="33166" xr:uid="{00000000-0005-0000-0000-0000EC5F0000}"/>
    <cellStyle name="40% - Accent4 3 6 3" xfId="15868" xr:uid="{00000000-0005-0000-0000-0000ED5F0000}"/>
    <cellStyle name="40% - Accent4 3 6 3 2" xfId="20374" xr:uid="{00000000-0005-0000-0000-0000EE5F0000}"/>
    <cellStyle name="40% - Accent4 3 6 3 3" xfId="24806" xr:uid="{00000000-0005-0000-0000-0000EF5F0000}"/>
    <cellStyle name="40% - Accent4 3 6 3 4" xfId="29523" xr:uid="{00000000-0005-0000-0000-0000F05F0000}"/>
    <cellStyle name="40% - Accent4 3 6 3 5" xfId="34236" xr:uid="{00000000-0005-0000-0000-0000F15F0000}"/>
    <cellStyle name="40% - Accent4 3 6 4" xfId="18115" xr:uid="{00000000-0005-0000-0000-0000F25F0000}"/>
    <cellStyle name="40% - Accent4 3 6 5" xfId="22590" xr:uid="{00000000-0005-0000-0000-0000F35F0000}"/>
    <cellStyle name="40% - Accent4 3 6 6" xfId="27307" xr:uid="{00000000-0005-0000-0000-0000F45F0000}"/>
    <cellStyle name="40% - Accent4 3 6 7" xfId="32020" xr:uid="{00000000-0005-0000-0000-0000F55F0000}"/>
    <cellStyle name="40% - Accent4 3 60" xfId="5592" xr:uid="{00000000-0005-0000-0000-0000F65F0000}"/>
    <cellStyle name="40% - Accent4 3 61" xfId="5722" xr:uid="{00000000-0005-0000-0000-0000F75F0000}"/>
    <cellStyle name="40% - Accent4 3 62" xfId="5852" xr:uid="{00000000-0005-0000-0000-0000F85F0000}"/>
    <cellStyle name="40% - Accent4 3 63" xfId="5982" xr:uid="{00000000-0005-0000-0000-0000F95F0000}"/>
    <cellStyle name="40% - Accent4 3 64" xfId="6112" xr:uid="{00000000-0005-0000-0000-0000FA5F0000}"/>
    <cellStyle name="40% - Accent4 3 65" xfId="6242" xr:uid="{00000000-0005-0000-0000-0000FB5F0000}"/>
    <cellStyle name="40% - Accent4 3 66" xfId="6372" xr:uid="{00000000-0005-0000-0000-0000FC5F0000}"/>
    <cellStyle name="40% - Accent4 3 67" xfId="6503" xr:uid="{00000000-0005-0000-0000-0000FD5F0000}"/>
    <cellStyle name="40% - Accent4 3 68" xfId="6633" xr:uid="{00000000-0005-0000-0000-0000FE5F0000}"/>
    <cellStyle name="40% - Accent4 3 69" xfId="6763" xr:uid="{00000000-0005-0000-0000-0000FF5F0000}"/>
    <cellStyle name="40% - Accent4 3 7" xfId="715" xr:uid="{00000000-0005-0000-0000-000000600000}"/>
    <cellStyle name="40% - Accent4 3 7 2" xfId="16110" xr:uid="{00000000-0005-0000-0000-000001600000}"/>
    <cellStyle name="40% - Accent4 3 7 2 2" xfId="20613" xr:uid="{00000000-0005-0000-0000-000002600000}"/>
    <cellStyle name="40% - Accent4 3 7 2 3" xfId="25045" xr:uid="{00000000-0005-0000-0000-000003600000}"/>
    <cellStyle name="40% - Accent4 3 7 2 4" xfId="29762" xr:uid="{00000000-0005-0000-0000-000004600000}"/>
    <cellStyle name="40% - Accent4 3 7 2 5" xfId="34475" xr:uid="{00000000-0005-0000-0000-000005600000}"/>
    <cellStyle name="40% - Accent4 3 7 3" xfId="18354" xr:uid="{00000000-0005-0000-0000-000006600000}"/>
    <cellStyle name="40% - Accent4 3 7 4" xfId="22829" xr:uid="{00000000-0005-0000-0000-000007600000}"/>
    <cellStyle name="40% - Accent4 3 7 5" xfId="27546" xr:uid="{00000000-0005-0000-0000-000008600000}"/>
    <cellStyle name="40% - Accent4 3 7 6" xfId="32259" xr:uid="{00000000-0005-0000-0000-000009600000}"/>
    <cellStyle name="40% - Accent4 3 70" xfId="6893" xr:uid="{00000000-0005-0000-0000-00000A600000}"/>
    <cellStyle name="40% - Accent4 3 71" xfId="7023" xr:uid="{00000000-0005-0000-0000-00000B600000}"/>
    <cellStyle name="40% - Accent4 3 72" xfId="7167" xr:uid="{00000000-0005-0000-0000-00000C600000}"/>
    <cellStyle name="40% - Accent4 3 73" xfId="7312" xr:uid="{00000000-0005-0000-0000-00000D600000}"/>
    <cellStyle name="40% - Accent4 3 74" xfId="7456" xr:uid="{00000000-0005-0000-0000-00000E600000}"/>
    <cellStyle name="40% - Accent4 3 75" xfId="7628" xr:uid="{00000000-0005-0000-0000-00000F600000}"/>
    <cellStyle name="40% - Accent4 3 76" xfId="7800" xr:uid="{00000000-0005-0000-0000-000010600000}"/>
    <cellStyle name="40% - Accent4 3 77" xfId="7972" xr:uid="{00000000-0005-0000-0000-000011600000}"/>
    <cellStyle name="40% - Accent4 3 78" xfId="8144" xr:uid="{00000000-0005-0000-0000-000012600000}"/>
    <cellStyle name="40% - Accent4 3 79" xfId="8316" xr:uid="{00000000-0005-0000-0000-000013600000}"/>
    <cellStyle name="40% - Accent4 3 8" xfId="787" xr:uid="{00000000-0005-0000-0000-000014600000}"/>
    <cellStyle name="40% - Accent4 3 8 2" xfId="26222" xr:uid="{00000000-0005-0000-0000-000015600000}"/>
    <cellStyle name="40% - Accent4 3 8 3" xfId="30936" xr:uid="{00000000-0005-0000-0000-000016600000}"/>
    <cellStyle name="40% - Accent4 3 8 4" xfId="35649" xr:uid="{00000000-0005-0000-0000-000017600000}"/>
    <cellStyle name="40% - Accent4 3 80" xfId="8558" xr:uid="{00000000-0005-0000-0000-000018600000}"/>
    <cellStyle name="40% - Accent4 3 9" xfId="859" xr:uid="{00000000-0005-0000-0000-000019600000}"/>
    <cellStyle name="40% - Accent4 3 9 2" xfId="35916" xr:uid="{00000000-0005-0000-0000-00001A600000}"/>
    <cellStyle name="40% - Accent4 30" xfId="12876" xr:uid="{00000000-0005-0000-0000-00001B600000}"/>
    <cellStyle name="40% - Accent4 30 2" xfId="13499" xr:uid="{00000000-0005-0000-0000-00001C600000}"/>
    <cellStyle name="40% - Accent4 30 2 2" xfId="16362" xr:uid="{00000000-0005-0000-0000-00001D600000}"/>
    <cellStyle name="40% - Accent4 30 2 2 2" xfId="20824" xr:uid="{00000000-0005-0000-0000-00001E600000}"/>
    <cellStyle name="40% - Accent4 30 2 2 3" xfId="25256" xr:uid="{00000000-0005-0000-0000-00001F600000}"/>
    <cellStyle name="40% - Accent4 30 2 2 4" xfId="29973" xr:uid="{00000000-0005-0000-0000-000020600000}"/>
    <cellStyle name="40% - Accent4 30 2 2 5" xfId="34686" xr:uid="{00000000-0005-0000-0000-000021600000}"/>
    <cellStyle name="40% - Accent4 30 2 3" xfId="18565" xr:uid="{00000000-0005-0000-0000-000022600000}"/>
    <cellStyle name="40% - Accent4 30 2 4" xfId="23040" xr:uid="{00000000-0005-0000-0000-000023600000}"/>
    <cellStyle name="40% - Accent4 30 2 5" xfId="27757" xr:uid="{00000000-0005-0000-0000-000024600000}"/>
    <cellStyle name="40% - Accent4 30 2 6" xfId="32470" xr:uid="{00000000-0005-0000-0000-000025600000}"/>
    <cellStyle name="40% - Accent4 30 3" xfId="14106" xr:uid="{00000000-0005-0000-0000-000026600000}"/>
    <cellStyle name="40% - Accent4 30 3 2" xfId="19825" xr:uid="{00000000-0005-0000-0000-000027600000}"/>
    <cellStyle name="40% - Accent4 30 3 3" xfId="24257" xr:uid="{00000000-0005-0000-0000-000028600000}"/>
    <cellStyle name="40% - Accent4 30 3 4" xfId="28974" xr:uid="{00000000-0005-0000-0000-000029600000}"/>
    <cellStyle name="40% - Accent4 30 3 5" xfId="33687" xr:uid="{00000000-0005-0000-0000-00002A600000}"/>
    <cellStyle name="40% - Accent4 30 4" xfId="14712" xr:uid="{00000000-0005-0000-0000-00002B600000}"/>
    <cellStyle name="40% - Accent4 30 4 2" xfId="26434" xr:uid="{00000000-0005-0000-0000-00002C600000}"/>
    <cellStyle name="40% - Accent4 30 4 3" xfId="31147" xr:uid="{00000000-0005-0000-0000-00002D600000}"/>
    <cellStyle name="40% - Accent4 30 4 4" xfId="35860" xr:uid="{00000000-0005-0000-0000-00002E600000}"/>
    <cellStyle name="40% - Accent4 30 5" xfId="15318" xr:uid="{00000000-0005-0000-0000-00002F600000}"/>
    <cellStyle name="40% - Accent4 30 5 2" xfId="36127" xr:uid="{00000000-0005-0000-0000-000030600000}"/>
    <cellStyle name="40% - Accent4 30 6" xfId="17566" xr:uid="{00000000-0005-0000-0000-000031600000}"/>
    <cellStyle name="40% - Accent4 30 6 2" xfId="36422" xr:uid="{00000000-0005-0000-0000-000032600000}"/>
    <cellStyle name="40% - Accent4 30 7" xfId="22041" xr:uid="{00000000-0005-0000-0000-000033600000}"/>
    <cellStyle name="40% - Accent4 30 8" xfId="26758" xr:uid="{00000000-0005-0000-0000-000034600000}"/>
    <cellStyle name="40% - Accent4 30 9" xfId="31471" xr:uid="{00000000-0005-0000-0000-000035600000}"/>
    <cellStyle name="40% - Accent4 31" xfId="13796" xr:uid="{00000000-0005-0000-0000-000036600000}"/>
    <cellStyle name="40% - Accent4 31 2" xfId="14402" xr:uid="{00000000-0005-0000-0000-000037600000}"/>
    <cellStyle name="40% - Accent4 31 2 2" xfId="16805" xr:uid="{00000000-0005-0000-0000-000038600000}"/>
    <cellStyle name="40% - Accent4 31 2 2 2" xfId="21267" xr:uid="{00000000-0005-0000-0000-000039600000}"/>
    <cellStyle name="40% - Accent4 31 2 2 3" xfId="25699" xr:uid="{00000000-0005-0000-0000-00003A600000}"/>
    <cellStyle name="40% - Accent4 31 2 2 4" xfId="30416" xr:uid="{00000000-0005-0000-0000-00003B600000}"/>
    <cellStyle name="40% - Accent4 31 2 2 5" xfId="35129" xr:uid="{00000000-0005-0000-0000-00003C600000}"/>
    <cellStyle name="40% - Accent4 31 2 3" xfId="19008" xr:uid="{00000000-0005-0000-0000-00003D600000}"/>
    <cellStyle name="40% - Accent4 31 2 4" xfId="23483" xr:uid="{00000000-0005-0000-0000-00003E600000}"/>
    <cellStyle name="40% - Accent4 31 2 5" xfId="28200" xr:uid="{00000000-0005-0000-0000-00003F600000}"/>
    <cellStyle name="40% - Accent4 31 2 6" xfId="32913" xr:uid="{00000000-0005-0000-0000-000040600000}"/>
    <cellStyle name="40% - Accent4 31 3" xfId="15008" xr:uid="{00000000-0005-0000-0000-000041600000}"/>
    <cellStyle name="40% - Accent4 31 3 2" xfId="20121" xr:uid="{00000000-0005-0000-0000-000042600000}"/>
    <cellStyle name="40% - Accent4 31 3 3" xfId="24553" xr:uid="{00000000-0005-0000-0000-000043600000}"/>
    <cellStyle name="40% - Accent4 31 3 4" xfId="29270" xr:uid="{00000000-0005-0000-0000-000044600000}"/>
    <cellStyle name="40% - Accent4 31 3 5" xfId="33983" xr:uid="{00000000-0005-0000-0000-000045600000}"/>
    <cellStyle name="40% - Accent4 31 4" xfId="15614" xr:uid="{00000000-0005-0000-0000-000046600000}"/>
    <cellStyle name="40% - Accent4 31 4 2" xfId="26448" xr:uid="{00000000-0005-0000-0000-000047600000}"/>
    <cellStyle name="40% - Accent4 31 4 3" xfId="31161" xr:uid="{00000000-0005-0000-0000-000048600000}"/>
    <cellStyle name="40% - Accent4 31 4 4" xfId="35874" xr:uid="{00000000-0005-0000-0000-000049600000}"/>
    <cellStyle name="40% - Accent4 31 5" xfId="17862" xr:uid="{00000000-0005-0000-0000-00004A600000}"/>
    <cellStyle name="40% - Accent4 31 5 2" xfId="36141" xr:uid="{00000000-0005-0000-0000-00004B600000}"/>
    <cellStyle name="40% - Accent4 31 6" xfId="22337" xr:uid="{00000000-0005-0000-0000-00004C600000}"/>
    <cellStyle name="40% - Accent4 31 6 2" xfId="36436" xr:uid="{00000000-0005-0000-0000-00004D600000}"/>
    <cellStyle name="40% - Accent4 31 7" xfId="27054" xr:uid="{00000000-0005-0000-0000-00004E600000}"/>
    <cellStyle name="40% - Accent4 31 8" xfId="31767" xr:uid="{00000000-0005-0000-0000-00004F600000}"/>
    <cellStyle name="40% - Accent4 32" xfId="13810" xr:uid="{00000000-0005-0000-0000-000050600000}"/>
    <cellStyle name="40% - Accent4 32 2" xfId="14416" xr:uid="{00000000-0005-0000-0000-000051600000}"/>
    <cellStyle name="40% - Accent4 32 2 2" xfId="16819" xr:uid="{00000000-0005-0000-0000-000052600000}"/>
    <cellStyle name="40% - Accent4 32 2 2 2" xfId="21281" xr:uid="{00000000-0005-0000-0000-000053600000}"/>
    <cellStyle name="40% - Accent4 32 2 2 3" xfId="25713" xr:uid="{00000000-0005-0000-0000-000054600000}"/>
    <cellStyle name="40% - Accent4 32 2 2 4" xfId="30430" xr:uid="{00000000-0005-0000-0000-000055600000}"/>
    <cellStyle name="40% - Accent4 32 2 2 5" xfId="35143" xr:uid="{00000000-0005-0000-0000-000056600000}"/>
    <cellStyle name="40% - Accent4 32 2 3" xfId="19022" xr:uid="{00000000-0005-0000-0000-000057600000}"/>
    <cellStyle name="40% - Accent4 32 2 4" xfId="23497" xr:uid="{00000000-0005-0000-0000-000058600000}"/>
    <cellStyle name="40% - Accent4 32 2 5" xfId="28214" xr:uid="{00000000-0005-0000-0000-000059600000}"/>
    <cellStyle name="40% - Accent4 32 2 6" xfId="32927" xr:uid="{00000000-0005-0000-0000-00005A600000}"/>
    <cellStyle name="40% - Accent4 32 3" xfId="15022" xr:uid="{00000000-0005-0000-0000-00005B600000}"/>
    <cellStyle name="40% - Accent4 32 3 2" xfId="20135" xr:uid="{00000000-0005-0000-0000-00005C600000}"/>
    <cellStyle name="40% - Accent4 32 3 3" xfId="24567" xr:uid="{00000000-0005-0000-0000-00005D600000}"/>
    <cellStyle name="40% - Accent4 32 3 4" xfId="29284" xr:uid="{00000000-0005-0000-0000-00005E600000}"/>
    <cellStyle name="40% - Accent4 32 3 5" xfId="33997" xr:uid="{00000000-0005-0000-0000-00005F600000}"/>
    <cellStyle name="40% - Accent4 32 4" xfId="15628" xr:uid="{00000000-0005-0000-0000-000060600000}"/>
    <cellStyle name="40% - Accent4 32 4 2" xfId="26462" xr:uid="{00000000-0005-0000-0000-000061600000}"/>
    <cellStyle name="40% - Accent4 32 4 3" xfId="31175" xr:uid="{00000000-0005-0000-0000-000062600000}"/>
    <cellStyle name="40% - Accent4 32 4 4" xfId="35888" xr:uid="{00000000-0005-0000-0000-000063600000}"/>
    <cellStyle name="40% - Accent4 32 5" xfId="17876" xr:uid="{00000000-0005-0000-0000-000064600000}"/>
    <cellStyle name="40% - Accent4 32 5 2" xfId="36155" xr:uid="{00000000-0005-0000-0000-000065600000}"/>
    <cellStyle name="40% - Accent4 32 6" xfId="22351" xr:uid="{00000000-0005-0000-0000-000066600000}"/>
    <cellStyle name="40% - Accent4 32 6 2" xfId="36450" xr:uid="{00000000-0005-0000-0000-000067600000}"/>
    <cellStyle name="40% - Accent4 32 7" xfId="27068" xr:uid="{00000000-0005-0000-0000-000068600000}"/>
    <cellStyle name="40% - Accent4 32 8" xfId="31781" xr:uid="{00000000-0005-0000-0000-000069600000}"/>
    <cellStyle name="40% - Accent4 33" xfId="16080" xr:uid="{00000000-0005-0000-0000-00006A600000}"/>
    <cellStyle name="40% - Accent4 33 2" xfId="17270" xr:uid="{00000000-0005-0000-0000-00006B600000}"/>
    <cellStyle name="40% - Accent4 33 2 2" xfId="21731" xr:uid="{00000000-0005-0000-0000-00006C600000}"/>
    <cellStyle name="40% - Accent4 33 2 2 2" xfId="26163" xr:uid="{00000000-0005-0000-0000-00006D600000}"/>
    <cellStyle name="40% - Accent4 33 2 2 3" xfId="30880" xr:uid="{00000000-0005-0000-0000-00006E600000}"/>
    <cellStyle name="40% - Accent4 33 2 2 4" xfId="35593" xr:uid="{00000000-0005-0000-0000-00006F600000}"/>
    <cellStyle name="40% - Accent4 33 2 3" xfId="19472" xr:uid="{00000000-0005-0000-0000-000070600000}"/>
    <cellStyle name="40% - Accent4 33 2 4" xfId="23947" xr:uid="{00000000-0005-0000-0000-000071600000}"/>
    <cellStyle name="40% - Accent4 33 2 5" xfId="28664" xr:uid="{00000000-0005-0000-0000-000072600000}"/>
    <cellStyle name="40% - Accent4 33 2 6" xfId="33377" xr:uid="{00000000-0005-0000-0000-000073600000}"/>
    <cellStyle name="40% - Accent4 33 3" xfId="20585" xr:uid="{00000000-0005-0000-0000-000074600000}"/>
    <cellStyle name="40% - Accent4 33 3 2" xfId="25017" xr:uid="{00000000-0005-0000-0000-000075600000}"/>
    <cellStyle name="40% - Accent4 33 3 3" xfId="29734" xr:uid="{00000000-0005-0000-0000-000076600000}"/>
    <cellStyle name="40% - Accent4 33 3 4" xfId="34447" xr:uid="{00000000-0005-0000-0000-000077600000}"/>
    <cellStyle name="40% - Accent4 33 4" xfId="18326" xr:uid="{00000000-0005-0000-0000-000078600000}"/>
    <cellStyle name="40% - Accent4 33 4 2" xfId="36169" xr:uid="{00000000-0005-0000-0000-000079600000}"/>
    <cellStyle name="40% - Accent4 33 5" xfId="22801" xr:uid="{00000000-0005-0000-0000-00007A600000}"/>
    <cellStyle name="40% - Accent4 33 5 2" xfId="36464" xr:uid="{00000000-0005-0000-0000-00007B600000}"/>
    <cellStyle name="40% - Accent4 33 6" xfId="27518" xr:uid="{00000000-0005-0000-0000-00007C600000}"/>
    <cellStyle name="40% - Accent4 33 7" xfId="32231" xr:uid="{00000000-0005-0000-0000-00007D600000}"/>
    <cellStyle name="40% - Accent4 34" xfId="16188" xr:uid="{00000000-0005-0000-0000-00007E600000}"/>
    <cellStyle name="40% - Accent4 34 2" xfId="36183" xr:uid="{00000000-0005-0000-0000-00007F600000}"/>
    <cellStyle name="40% - Accent4 34 3" xfId="36478" xr:uid="{00000000-0005-0000-0000-000080600000}"/>
    <cellStyle name="40% - Accent4 35" xfId="19486" xr:uid="{00000000-0005-0000-0000-000081600000}"/>
    <cellStyle name="40% - Accent4 35 2" xfId="23961" xr:uid="{00000000-0005-0000-0000-000082600000}"/>
    <cellStyle name="40% - Accent4 35 2 2" xfId="36492" xr:uid="{00000000-0005-0000-0000-000083600000}"/>
    <cellStyle name="40% - Accent4 35 3" xfId="28678" xr:uid="{00000000-0005-0000-0000-000084600000}"/>
    <cellStyle name="40% - Accent4 35 4" xfId="33391" xr:uid="{00000000-0005-0000-0000-000085600000}"/>
    <cellStyle name="40% - Accent4 36" xfId="19501" xr:uid="{00000000-0005-0000-0000-000086600000}"/>
    <cellStyle name="40% - Accent4 37" xfId="21745" xr:uid="{00000000-0005-0000-0000-000087600000}"/>
    <cellStyle name="40% - Accent4 37 2" xfId="26177" xr:uid="{00000000-0005-0000-0000-000088600000}"/>
    <cellStyle name="40% - Accent4 37 3" xfId="30894" xr:uid="{00000000-0005-0000-0000-000089600000}"/>
    <cellStyle name="40% - Accent4 37 4" xfId="35607" xr:uid="{00000000-0005-0000-0000-00008A600000}"/>
    <cellStyle name="40% - Accent4 38" xfId="26194" xr:uid="{00000000-0005-0000-0000-00008B600000}"/>
    <cellStyle name="40% - Accent4 38 2" xfId="30908" xr:uid="{00000000-0005-0000-0000-00008C600000}"/>
    <cellStyle name="40% - Accent4 38 3" xfId="35621" xr:uid="{00000000-0005-0000-0000-00008D600000}"/>
    <cellStyle name="40% - Accent4 39" xfId="36506" xr:uid="{00000000-0005-0000-0000-00008E600000}"/>
    <cellStyle name="40% - Accent4 4" xfId="170" xr:uid="{00000000-0005-0000-0000-00008F600000}"/>
    <cellStyle name="40% - Accent4 4 10" xfId="1089" xr:uid="{00000000-0005-0000-0000-000090600000}"/>
    <cellStyle name="40% - Accent4 4 10 2" xfId="36225" xr:uid="{00000000-0005-0000-0000-000091600000}"/>
    <cellStyle name="40% - Accent4 4 11" xfId="1161" xr:uid="{00000000-0005-0000-0000-000092600000}"/>
    <cellStyle name="40% - Accent4 4 12" xfId="1233" xr:uid="{00000000-0005-0000-0000-000093600000}"/>
    <cellStyle name="40% - Accent4 4 13" xfId="1305" xr:uid="{00000000-0005-0000-0000-000094600000}"/>
    <cellStyle name="40% - Accent4 4 14" xfId="1377" xr:uid="{00000000-0005-0000-0000-000095600000}"/>
    <cellStyle name="40% - Accent4 4 15" xfId="1452" xr:uid="{00000000-0005-0000-0000-000096600000}"/>
    <cellStyle name="40% - Accent4 4 16" xfId="1526" xr:uid="{00000000-0005-0000-0000-000097600000}"/>
    <cellStyle name="40% - Accent4 4 17" xfId="1601" xr:uid="{00000000-0005-0000-0000-000098600000}"/>
    <cellStyle name="40% - Accent4 4 18" xfId="1675" xr:uid="{00000000-0005-0000-0000-000099600000}"/>
    <cellStyle name="40% - Accent4 4 19" xfId="1749" xr:uid="{00000000-0005-0000-0000-00009A600000}"/>
    <cellStyle name="40% - Accent4 4 2" xfId="212" xr:uid="{00000000-0005-0000-0000-00009B600000}"/>
    <cellStyle name="40% - Accent4 4 2 2" xfId="8891" xr:uid="{00000000-0005-0000-0000-00009C600000}"/>
    <cellStyle name="40% - Accent4 4 20" xfId="1823" xr:uid="{00000000-0005-0000-0000-00009D600000}"/>
    <cellStyle name="40% - Accent4 4 21" xfId="1898" xr:uid="{00000000-0005-0000-0000-00009E600000}"/>
    <cellStyle name="40% - Accent4 4 22" xfId="1972" xr:uid="{00000000-0005-0000-0000-00009F600000}"/>
    <cellStyle name="40% - Accent4 4 23" xfId="2046" xr:uid="{00000000-0005-0000-0000-0000A0600000}"/>
    <cellStyle name="40% - Accent4 4 24" xfId="2120" xr:uid="{00000000-0005-0000-0000-0000A1600000}"/>
    <cellStyle name="40% - Accent4 4 25" xfId="2194" xr:uid="{00000000-0005-0000-0000-0000A2600000}"/>
    <cellStyle name="40% - Accent4 4 26" xfId="2268" xr:uid="{00000000-0005-0000-0000-0000A3600000}"/>
    <cellStyle name="40% - Accent4 4 27" xfId="2342" xr:uid="{00000000-0005-0000-0000-0000A4600000}"/>
    <cellStyle name="40% - Accent4 4 28" xfId="2416" xr:uid="{00000000-0005-0000-0000-0000A5600000}"/>
    <cellStyle name="40% - Accent4 4 29" xfId="2490" xr:uid="{00000000-0005-0000-0000-0000A6600000}"/>
    <cellStyle name="40% - Accent4 4 3" xfId="585" xr:uid="{00000000-0005-0000-0000-0000A7600000}"/>
    <cellStyle name="40% - Accent4 4 3 2" xfId="10186" xr:uid="{00000000-0005-0000-0000-0000A8600000}"/>
    <cellStyle name="40% - Accent4 4 30" xfId="2564" xr:uid="{00000000-0005-0000-0000-0000A9600000}"/>
    <cellStyle name="40% - Accent4 4 31" xfId="2652" xr:uid="{00000000-0005-0000-0000-0000AA600000}"/>
    <cellStyle name="40% - Accent4 4 32" xfId="2740" xr:uid="{00000000-0005-0000-0000-0000AB600000}"/>
    <cellStyle name="40% - Accent4 4 33" xfId="2828" xr:uid="{00000000-0005-0000-0000-0000AC600000}"/>
    <cellStyle name="40% - Accent4 4 34" xfId="2916" xr:uid="{00000000-0005-0000-0000-0000AD600000}"/>
    <cellStyle name="40% - Accent4 4 35" xfId="3004" xr:uid="{00000000-0005-0000-0000-0000AE600000}"/>
    <cellStyle name="40% - Accent4 4 36" xfId="3092" xr:uid="{00000000-0005-0000-0000-0000AF600000}"/>
    <cellStyle name="40% - Accent4 4 37" xfId="3180" xr:uid="{00000000-0005-0000-0000-0000B0600000}"/>
    <cellStyle name="40% - Accent4 4 38" xfId="3268" xr:uid="{00000000-0005-0000-0000-0000B1600000}"/>
    <cellStyle name="40% - Accent4 4 39" xfId="3356" xr:uid="{00000000-0005-0000-0000-0000B2600000}"/>
    <cellStyle name="40% - Accent4 4 4" xfId="657" xr:uid="{00000000-0005-0000-0000-0000B3600000}"/>
    <cellStyle name="40% - Accent4 4 4 10" xfId="12411" xr:uid="{00000000-0005-0000-0000-0000B4600000}"/>
    <cellStyle name="40% - Accent4 4 4 11" xfId="12693" xr:uid="{00000000-0005-0000-0000-0000B5600000}"/>
    <cellStyle name="40% - Accent4 4 4 12" xfId="13316" xr:uid="{00000000-0005-0000-0000-0000B6600000}"/>
    <cellStyle name="40% - Accent4 4 4 13" xfId="13923" xr:uid="{00000000-0005-0000-0000-0000B7600000}"/>
    <cellStyle name="40% - Accent4 4 4 14" xfId="14529" xr:uid="{00000000-0005-0000-0000-0000B8600000}"/>
    <cellStyle name="40% - Accent4 4 4 15" xfId="15135" xr:uid="{00000000-0005-0000-0000-0000B9600000}"/>
    <cellStyle name="40% - Accent4 4 4 16" xfId="17383" xr:uid="{00000000-0005-0000-0000-0000BA600000}"/>
    <cellStyle name="40% - Accent4 4 4 17" xfId="21858" xr:uid="{00000000-0005-0000-0000-0000BB600000}"/>
    <cellStyle name="40% - Accent4 4 4 18" xfId="26575" xr:uid="{00000000-0005-0000-0000-0000BC600000}"/>
    <cellStyle name="40% - Accent4 4 4 19" xfId="31288" xr:uid="{00000000-0005-0000-0000-0000BD600000}"/>
    <cellStyle name="40% - Accent4 4 4 2" xfId="10078" xr:uid="{00000000-0005-0000-0000-0000BE600000}"/>
    <cellStyle name="40% - Accent4 4 4 2 10" xfId="31584" xr:uid="{00000000-0005-0000-0000-0000BF600000}"/>
    <cellStyle name="40% - Accent4 4 4 2 2" xfId="13031" xr:uid="{00000000-0005-0000-0000-0000C0600000}"/>
    <cellStyle name="40% - Accent4 4 4 2 2 2" xfId="16622" xr:uid="{00000000-0005-0000-0000-0000C1600000}"/>
    <cellStyle name="40% - Accent4 4 4 2 2 2 2" xfId="21084" xr:uid="{00000000-0005-0000-0000-0000C2600000}"/>
    <cellStyle name="40% - Accent4 4 4 2 2 2 3" xfId="25516" xr:uid="{00000000-0005-0000-0000-0000C3600000}"/>
    <cellStyle name="40% - Accent4 4 4 2 2 2 4" xfId="30233" xr:uid="{00000000-0005-0000-0000-0000C4600000}"/>
    <cellStyle name="40% - Accent4 4 4 2 2 2 5" xfId="34946" xr:uid="{00000000-0005-0000-0000-0000C5600000}"/>
    <cellStyle name="40% - Accent4 4 4 2 2 3" xfId="18825" xr:uid="{00000000-0005-0000-0000-0000C6600000}"/>
    <cellStyle name="40% - Accent4 4 4 2 2 4" xfId="23300" xr:uid="{00000000-0005-0000-0000-0000C7600000}"/>
    <cellStyle name="40% - Accent4 4 4 2 2 5" xfId="28017" xr:uid="{00000000-0005-0000-0000-0000C8600000}"/>
    <cellStyle name="40% - Accent4 4 4 2 2 6" xfId="32730" xr:uid="{00000000-0005-0000-0000-0000C9600000}"/>
    <cellStyle name="40% - Accent4 4 4 2 3" xfId="13613" xr:uid="{00000000-0005-0000-0000-0000CA600000}"/>
    <cellStyle name="40% - Accent4 4 4 2 3 2" xfId="19938" xr:uid="{00000000-0005-0000-0000-0000CB600000}"/>
    <cellStyle name="40% - Accent4 4 4 2 3 3" xfId="24370" xr:uid="{00000000-0005-0000-0000-0000CC600000}"/>
    <cellStyle name="40% - Accent4 4 4 2 3 4" xfId="29087" xr:uid="{00000000-0005-0000-0000-0000CD600000}"/>
    <cellStyle name="40% - Accent4 4 4 2 3 5" xfId="33800" xr:uid="{00000000-0005-0000-0000-0000CE600000}"/>
    <cellStyle name="40% - Accent4 4 4 2 4" xfId="14219" xr:uid="{00000000-0005-0000-0000-0000CF600000}"/>
    <cellStyle name="40% - Accent4 4 4 2 5" xfId="14825" xr:uid="{00000000-0005-0000-0000-0000D0600000}"/>
    <cellStyle name="40% - Accent4 4 4 2 6" xfId="15431" xr:uid="{00000000-0005-0000-0000-0000D1600000}"/>
    <cellStyle name="40% - Accent4 4 4 2 7" xfId="17679" xr:uid="{00000000-0005-0000-0000-0000D2600000}"/>
    <cellStyle name="40% - Accent4 4 4 2 8" xfId="22154" xr:uid="{00000000-0005-0000-0000-0000D3600000}"/>
    <cellStyle name="40% - Accent4 4 4 2 9" xfId="26871" xr:uid="{00000000-0005-0000-0000-0000D4600000}"/>
    <cellStyle name="40% - Accent4 4 4 3" xfId="10582" xr:uid="{00000000-0005-0000-0000-0000D5600000}"/>
    <cellStyle name="40% - Accent4 4 4 3 2" xfId="16404" xr:uid="{00000000-0005-0000-0000-0000D6600000}"/>
    <cellStyle name="40% - Accent4 4 4 3 2 2" xfId="20866" xr:uid="{00000000-0005-0000-0000-0000D7600000}"/>
    <cellStyle name="40% - Accent4 4 4 3 2 3" xfId="25298" xr:uid="{00000000-0005-0000-0000-0000D8600000}"/>
    <cellStyle name="40% - Accent4 4 4 3 2 4" xfId="30015" xr:uid="{00000000-0005-0000-0000-0000D9600000}"/>
    <cellStyle name="40% - Accent4 4 4 3 2 5" xfId="34728" xr:uid="{00000000-0005-0000-0000-0000DA600000}"/>
    <cellStyle name="40% - Accent4 4 4 3 3" xfId="18607" xr:uid="{00000000-0005-0000-0000-0000DB600000}"/>
    <cellStyle name="40% - Accent4 4 4 3 4" xfId="23082" xr:uid="{00000000-0005-0000-0000-0000DC600000}"/>
    <cellStyle name="40% - Accent4 4 4 3 5" xfId="27799" xr:uid="{00000000-0005-0000-0000-0000DD600000}"/>
    <cellStyle name="40% - Accent4 4 4 3 6" xfId="32512" xr:uid="{00000000-0005-0000-0000-0000DE600000}"/>
    <cellStyle name="40% - Accent4 4 4 4" xfId="10840" xr:uid="{00000000-0005-0000-0000-0000DF600000}"/>
    <cellStyle name="40% - Accent4 4 4 4 2" xfId="19642" xr:uid="{00000000-0005-0000-0000-0000E0600000}"/>
    <cellStyle name="40% - Accent4 4 4 4 3" xfId="24074" xr:uid="{00000000-0005-0000-0000-0000E1600000}"/>
    <cellStyle name="40% - Accent4 4 4 4 4" xfId="28791" xr:uid="{00000000-0005-0000-0000-0000E2600000}"/>
    <cellStyle name="40% - Accent4 4 4 4 5" xfId="33504" xr:uid="{00000000-0005-0000-0000-0000E3600000}"/>
    <cellStyle name="40% - Accent4 4 4 5" xfId="11094" xr:uid="{00000000-0005-0000-0000-0000E4600000}"/>
    <cellStyle name="40% - Accent4 4 4 6" xfId="11348" xr:uid="{00000000-0005-0000-0000-0000E5600000}"/>
    <cellStyle name="40% - Accent4 4 4 7" xfId="11608" xr:uid="{00000000-0005-0000-0000-0000E6600000}"/>
    <cellStyle name="40% - Accent4 4 4 8" xfId="11869" xr:uid="{00000000-0005-0000-0000-0000E7600000}"/>
    <cellStyle name="40% - Accent4 4 4 9" xfId="12140" xr:uid="{00000000-0005-0000-0000-0000E8600000}"/>
    <cellStyle name="40% - Accent4 4 40" xfId="3444" xr:uid="{00000000-0005-0000-0000-0000E9600000}"/>
    <cellStyle name="40% - Accent4 4 41" xfId="3532" xr:uid="{00000000-0005-0000-0000-0000EA600000}"/>
    <cellStyle name="40% - Accent4 4 42" xfId="3635" xr:uid="{00000000-0005-0000-0000-0000EB600000}"/>
    <cellStyle name="40% - Accent4 4 43" xfId="3754" xr:uid="{00000000-0005-0000-0000-0000EC600000}"/>
    <cellStyle name="40% - Accent4 4 44" xfId="3870" xr:uid="{00000000-0005-0000-0000-0000ED600000}"/>
    <cellStyle name="40% - Accent4 4 45" xfId="3986" xr:uid="{00000000-0005-0000-0000-0000EE600000}"/>
    <cellStyle name="40% - Accent4 4 46" xfId="4102" xr:uid="{00000000-0005-0000-0000-0000EF600000}"/>
    <cellStyle name="40% - Accent4 4 47" xfId="4218" xr:uid="{00000000-0005-0000-0000-0000F0600000}"/>
    <cellStyle name="40% - Accent4 4 48" xfId="4334" xr:uid="{00000000-0005-0000-0000-0000F1600000}"/>
    <cellStyle name="40% - Accent4 4 49" xfId="4450" xr:uid="{00000000-0005-0000-0000-0000F2600000}"/>
    <cellStyle name="40% - Accent4 4 5" xfId="729" xr:uid="{00000000-0005-0000-0000-0000F3600000}"/>
    <cellStyle name="40% - Accent4 4 5 2" xfId="16861" xr:uid="{00000000-0005-0000-0000-0000F4600000}"/>
    <cellStyle name="40% - Accent4 4 5 2 2" xfId="21323" xr:uid="{00000000-0005-0000-0000-0000F5600000}"/>
    <cellStyle name="40% - Accent4 4 5 2 2 2" xfId="25755" xr:uid="{00000000-0005-0000-0000-0000F6600000}"/>
    <cellStyle name="40% - Accent4 4 5 2 2 3" xfId="30472" xr:uid="{00000000-0005-0000-0000-0000F7600000}"/>
    <cellStyle name="40% - Accent4 4 5 2 2 4" xfId="35185" xr:uid="{00000000-0005-0000-0000-0000F8600000}"/>
    <cellStyle name="40% - Accent4 4 5 2 3" xfId="19064" xr:uid="{00000000-0005-0000-0000-0000F9600000}"/>
    <cellStyle name="40% - Accent4 4 5 2 4" xfId="23539" xr:uid="{00000000-0005-0000-0000-0000FA600000}"/>
    <cellStyle name="40% - Accent4 4 5 2 5" xfId="28256" xr:uid="{00000000-0005-0000-0000-0000FB600000}"/>
    <cellStyle name="40% - Accent4 4 5 2 6" xfId="32969" xr:uid="{00000000-0005-0000-0000-0000FC600000}"/>
    <cellStyle name="40% - Accent4 4 5 3" xfId="15670" xr:uid="{00000000-0005-0000-0000-0000FD600000}"/>
    <cellStyle name="40% - Accent4 4 5 3 2" xfId="20177" xr:uid="{00000000-0005-0000-0000-0000FE600000}"/>
    <cellStyle name="40% - Accent4 4 5 3 3" xfId="24609" xr:uid="{00000000-0005-0000-0000-0000FF600000}"/>
    <cellStyle name="40% - Accent4 4 5 3 4" xfId="29326" xr:uid="{00000000-0005-0000-0000-000000610000}"/>
    <cellStyle name="40% - Accent4 4 5 3 5" xfId="34039" xr:uid="{00000000-0005-0000-0000-000001610000}"/>
    <cellStyle name="40% - Accent4 4 5 4" xfId="17918" xr:uid="{00000000-0005-0000-0000-000002610000}"/>
    <cellStyle name="40% - Accent4 4 5 5" xfId="22393" xr:uid="{00000000-0005-0000-0000-000003610000}"/>
    <cellStyle name="40% - Accent4 4 5 6" xfId="27110" xr:uid="{00000000-0005-0000-0000-000004610000}"/>
    <cellStyle name="40% - Accent4 4 5 7" xfId="31823" xr:uid="{00000000-0005-0000-0000-000005610000}"/>
    <cellStyle name="40% - Accent4 4 50" xfId="4566" xr:uid="{00000000-0005-0000-0000-000006610000}"/>
    <cellStyle name="40% - Accent4 4 51" xfId="4696" xr:uid="{00000000-0005-0000-0000-000007610000}"/>
    <cellStyle name="40% - Accent4 4 52" xfId="4826" xr:uid="{00000000-0005-0000-0000-000008610000}"/>
    <cellStyle name="40% - Accent4 4 53" xfId="4956" xr:uid="{00000000-0005-0000-0000-000009610000}"/>
    <cellStyle name="40% - Accent4 4 54" xfId="5086" xr:uid="{00000000-0005-0000-0000-00000A610000}"/>
    <cellStyle name="40% - Accent4 4 55" xfId="5216" xr:uid="{00000000-0005-0000-0000-00000B610000}"/>
    <cellStyle name="40% - Accent4 4 56" xfId="5346" xr:uid="{00000000-0005-0000-0000-00000C610000}"/>
    <cellStyle name="40% - Accent4 4 57" xfId="5476" xr:uid="{00000000-0005-0000-0000-00000D610000}"/>
    <cellStyle name="40% - Accent4 4 58" xfId="5606" xr:uid="{00000000-0005-0000-0000-00000E610000}"/>
    <cellStyle name="40% - Accent4 4 59" xfId="5736" xr:uid="{00000000-0005-0000-0000-00000F610000}"/>
    <cellStyle name="40% - Accent4 4 6" xfId="801" xr:uid="{00000000-0005-0000-0000-000010610000}"/>
    <cellStyle name="40% - Accent4 4 6 2" xfId="17072" xr:uid="{00000000-0005-0000-0000-000011610000}"/>
    <cellStyle name="40% - Accent4 4 6 2 2" xfId="21534" xr:uid="{00000000-0005-0000-0000-000012610000}"/>
    <cellStyle name="40% - Accent4 4 6 2 2 2" xfId="25966" xr:uid="{00000000-0005-0000-0000-000013610000}"/>
    <cellStyle name="40% - Accent4 4 6 2 2 3" xfId="30683" xr:uid="{00000000-0005-0000-0000-000014610000}"/>
    <cellStyle name="40% - Accent4 4 6 2 2 4" xfId="35396" xr:uid="{00000000-0005-0000-0000-000015610000}"/>
    <cellStyle name="40% - Accent4 4 6 2 3" xfId="19275" xr:uid="{00000000-0005-0000-0000-000016610000}"/>
    <cellStyle name="40% - Accent4 4 6 2 4" xfId="23750" xr:uid="{00000000-0005-0000-0000-000017610000}"/>
    <cellStyle name="40% - Accent4 4 6 2 5" xfId="28467" xr:uid="{00000000-0005-0000-0000-000018610000}"/>
    <cellStyle name="40% - Accent4 4 6 2 6" xfId="33180" xr:uid="{00000000-0005-0000-0000-000019610000}"/>
    <cellStyle name="40% - Accent4 4 6 3" xfId="15882" xr:uid="{00000000-0005-0000-0000-00001A610000}"/>
    <cellStyle name="40% - Accent4 4 6 3 2" xfId="20388" xr:uid="{00000000-0005-0000-0000-00001B610000}"/>
    <cellStyle name="40% - Accent4 4 6 3 3" xfId="24820" xr:uid="{00000000-0005-0000-0000-00001C610000}"/>
    <cellStyle name="40% - Accent4 4 6 3 4" xfId="29537" xr:uid="{00000000-0005-0000-0000-00001D610000}"/>
    <cellStyle name="40% - Accent4 4 6 3 5" xfId="34250" xr:uid="{00000000-0005-0000-0000-00001E610000}"/>
    <cellStyle name="40% - Accent4 4 6 4" xfId="18129" xr:uid="{00000000-0005-0000-0000-00001F610000}"/>
    <cellStyle name="40% - Accent4 4 6 5" xfId="22604" xr:uid="{00000000-0005-0000-0000-000020610000}"/>
    <cellStyle name="40% - Accent4 4 6 6" xfId="27321" xr:uid="{00000000-0005-0000-0000-000021610000}"/>
    <cellStyle name="40% - Accent4 4 6 7" xfId="32034" xr:uid="{00000000-0005-0000-0000-000022610000}"/>
    <cellStyle name="40% - Accent4 4 60" xfId="5866" xr:uid="{00000000-0005-0000-0000-000023610000}"/>
    <cellStyle name="40% - Accent4 4 61" xfId="5996" xr:uid="{00000000-0005-0000-0000-000024610000}"/>
    <cellStyle name="40% - Accent4 4 62" xfId="6126" xr:uid="{00000000-0005-0000-0000-000025610000}"/>
    <cellStyle name="40% - Accent4 4 63" xfId="6256" xr:uid="{00000000-0005-0000-0000-000026610000}"/>
    <cellStyle name="40% - Accent4 4 64" xfId="6386" xr:uid="{00000000-0005-0000-0000-000027610000}"/>
    <cellStyle name="40% - Accent4 4 65" xfId="6517" xr:uid="{00000000-0005-0000-0000-000028610000}"/>
    <cellStyle name="40% - Accent4 4 66" xfId="6647" xr:uid="{00000000-0005-0000-0000-000029610000}"/>
    <cellStyle name="40% - Accent4 4 67" xfId="6777" xr:uid="{00000000-0005-0000-0000-00002A610000}"/>
    <cellStyle name="40% - Accent4 4 68" xfId="6907" xr:uid="{00000000-0005-0000-0000-00002B610000}"/>
    <cellStyle name="40% - Accent4 4 69" xfId="7037" xr:uid="{00000000-0005-0000-0000-00002C610000}"/>
    <cellStyle name="40% - Accent4 4 7" xfId="873" xr:uid="{00000000-0005-0000-0000-00002D610000}"/>
    <cellStyle name="40% - Accent4 4 7 2" xfId="16124" xr:uid="{00000000-0005-0000-0000-00002E610000}"/>
    <cellStyle name="40% - Accent4 4 7 2 2" xfId="20627" xr:uid="{00000000-0005-0000-0000-00002F610000}"/>
    <cellStyle name="40% - Accent4 4 7 2 3" xfId="25059" xr:uid="{00000000-0005-0000-0000-000030610000}"/>
    <cellStyle name="40% - Accent4 4 7 2 4" xfId="29776" xr:uid="{00000000-0005-0000-0000-000031610000}"/>
    <cellStyle name="40% - Accent4 4 7 2 5" xfId="34489" xr:uid="{00000000-0005-0000-0000-000032610000}"/>
    <cellStyle name="40% - Accent4 4 7 3" xfId="18368" xr:uid="{00000000-0005-0000-0000-000033610000}"/>
    <cellStyle name="40% - Accent4 4 7 4" xfId="22843" xr:uid="{00000000-0005-0000-0000-000034610000}"/>
    <cellStyle name="40% - Accent4 4 7 5" xfId="27560" xr:uid="{00000000-0005-0000-0000-000035610000}"/>
    <cellStyle name="40% - Accent4 4 7 6" xfId="32273" xr:uid="{00000000-0005-0000-0000-000036610000}"/>
    <cellStyle name="40% - Accent4 4 70" xfId="7181" xr:uid="{00000000-0005-0000-0000-000037610000}"/>
    <cellStyle name="40% - Accent4 4 71" xfId="7326" xr:uid="{00000000-0005-0000-0000-000038610000}"/>
    <cellStyle name="40% - Accent4 4 72" xfId="7470" xr:uid="{00000000-0005-0000-0000-000039610000}"/>
    <cellStyle name="40% - Accent4 4 73" xfId="7642" xr:uid="{00000000-0005-0000-0000-00003A610000}"/>
    <cellStyle name="40% - Accent4 4 74" xfId="7814" xr:uid="{00000000-0005-0000-0000-00003B610000}"/>
    <cellStyle name="40% - Accent4 4 75" xfId="7986" xr:uid="{00000000-0005-0000-0000-00003C610000}"/>
    <cellStyle name="40% - Accent4 4 76" xfId="8158" xr:uid="{00000000-0005-0000-0000-00003D610000}"/>
    <cellStyle name="40% - Accent4 4 77" xfId="8330" xr:uid="{00000000-0005-0000-0000-00003E610000}"/>
    <cellStyle name="40% - Accent4 4 78" xfId="8572" xr:uid="{00000000-0005-0000-0000-00003F610000}"/>
    <cellStyle name="40% - Accent4 4 8" xfId="945" xr:uid="{00000000-0005-0000-0000-000040610000}"/>
    <cellStyle name="40% - Accent4 4 8 2" xfId="26236" xr:uid="{00000000-0005-0000-0000-000041610000}"/>
    <cellStyle name="40% - Accent4 4 8 3" xfId="30950" xr:uid="{00000000-0005-0000-0000-000042610000}"/>
    <cellStyle name="40% - Accent4 4 8 4" xfId="35663" xr:uid="{00000000-0005-0000-0000-000043610000}"/>
    <cellStyle name="40% - Accent4 4 9" xfId="1017" xr:uid="{00000000-0005-0000-0000-000044610000}"/>
    <cellStyle name="40% - Accent4 4 9 2" xfId="35930" xr:uid="{00000000-0005-0000-0000-000045610000}"/>
    <cellStyle name="40% - Accent4 5" xfId="226" xr:uid="{00000000-0005-0000-0000-000046610000}"/>
    <cellStyle name="40% - Accent4 5 10" xfId="1175" xr:uid="{00000000-0005-0000-0000-000047610000}"/>
    <cellStyle name="40% - Accent4 5 10 2" xfId="36239" xr:uid="{00000000-0005-0000-0000-000048610000}"/>
    <cellStyle name="40% - Accent4 5 11" xfId="1247" xr:uid="{00000000-0005-0000-0000-000049610000}"/>
    <cellStyle name="40% - Accent4 5 12" xfId="1319" xr:uid="{00000000-0005-0000-0000-00004A610000}"/>
    <cellStyle name="40% - Accent4 5 13" xfId="1391" xr:uid="{00000000-0005-0000-0000-00004B610000}"/>
    <cellStyle name="40% - Accent4 5 14" xfId="1466" xr:uid="{00000000-0005-0000-0000-00004C610000}"/>
    <cellStyle name="40% - Accent4 5 15" xfId="1540" xr:uid="{00000000-0005-0000-0000-00004D610000}"/>
    <cellStyle name="40% - Accent4 5 16" xfId="1615" xr:uid="{00000000-0005-0000-0000-00004E610000}"/>
    <cellStyle name="40% - Accent4 5 17" xfId="1689" xr:uid="{00000000-0005-0000-0000-00004F610000}"/>
    <cellStyle name="40% - Accent4 5 18" xfId="1763" xr:uid="{00000000-0005-0000-0000-000050610000}"/>
    <cellStyle name="40% - Accent4 5 19" xfId="1837" xr:uid="{00000000-0005-0000-0000-000051610000}"/>
    <cellStyle name="40% - Accent4 5 2" xfId="599" xr:uid="{00000000-0005-0000-0000-000052610000}"/>
    <cellStyle name="40% - Accent4 5 2 2" xfId="8905" xr:uid="{00000000-0005-0000-0000-000053610000}"/>
    <cellStyle name="40% - Accent4 5 20" xfId="1912" xr:uid="{00000000-0005-0000-0000-000054610000}"/>
    <cellStyle name="40% - Accent4 5 21" xfId="1986" xr:uid="{00000000-0005-0000-0000-000055610000}"/>
    <cellStyle name="40% - Accent4 5 22" xfId="2060" xr:uid="{00000000-0005-0000-0000-000056610000}"/>
    <cellStyle name="40% - Accent4 5 23" xfId="2134" xr:uid="{00000000-0005-0000-0000-000057610000}"/>
    <cellStyle name="40% - Accent4 5 24" xfId="2208" xr:uid="{00000000-0005-0000-0000-000058610000}"/>
    <cellStyle name="40% - Accent4 5 25" xfId="2282" xr:uid="{00000000-0005-0000-0000-000059610000}"/>
    <cellStyle name="40% - Accent4 5 26" xfId="2356" xr:uid="{00000000-0005-0000-0000-00005A610000}"/>
    <cellStyle name="40% - Accent4 5 27" xfId="2430" xr:uid="{00000000-0005-0000-0000-00005B610000}"/>
    <cellStyle name="40% - Accent4 5 28" xfId="2504" xr:uid="{00000000-0005-0000-0000-00005C610000}"/>
    <cellStyle name="40% - Accent4 5 29" xfId="2578" xr:uid="{00000000-0005-0000-0000-00005D610000}"/>
    <cellStyle name="40% - Accent4 5 3" xfId="671" xr:uid="{00000000-0005-0000-0000-00005E610000}"/>
    <cellStyle name="40% - Accent4 5 3 2" xfId="10200" xr:uid="{00000000-0005-0000-0000-00005F610000}"/>
    <cellStyle name="40% - Accent4 5 30" xfId="2666" xr:uid="{00000000-0005-0000-0000-000060610000}"/>
    <cellStyle name="40% - Accent4 5 31" xfId="2754" xr:uid="{00000000-0005-0000-0000-000061610000}"/>
    <cellStyle name="40% - Accent4 5 32" xfId="2842" xr:uid="{00000000-0005-0000-0000-000062610000}"/>
    <cellStyle name="40% - Accent4 5 33" xfId="2930" xr:uid="{00000000-0005-0000-0000-000063610000}"/>
    <cellStyle name="40% - Accent4 5 34" xfId="3018" xr:uid="{00000000-0005-0000-0000-000064610000}"/>
    <cellStyle name="40% - Accent4 5 35" xfId="3106" xr:uid="{00000000-0005-0000-0000-000065610000}"/>
    <cellStyle name="40% - Accent4 5 36" xfId="3194" xr:uid="{00000000-0005-0000-0000-000066610000}"/>
    <cellStyle name="40% - Accent4 5 37" xfId="3282" xr:uid="{00000000-0005-0000-0000-000067610000}"/>
    <cellStyle name="40% - Accent4 5 38" xfId="3370" xr:uid="{00000000-0005-0000-0000-000068610000}"/>
    <cellStyle name="40% - Accent4 5 39" xfId="3458" xr:uid="{00000000-0005-0000-0000-000069610000}"/>
    <cellStyle name="40% - Accent4 5 4" xfId="743" xr:uid="{00000000-0005-0000-0000-00006A610000}"/>
    <cellStyle name="40% - Accent4 5 4 10" xfId="12425" xr:uid="{00000000-0005-0000-0000-00006B610000}"/>
    <cellStyle name="40% - Accent4 5 4 11" xfId="12707" xr:uid="{00000000-0005-0000-0000-00006C610000}"/>
    <cellStyle name="40% - Accent4 5 4 12" xfId="13330" xr:uid="{00000000-0005-0000-0000-00006D610000}"/>
    <cellStyle name="40% - Accent4 5 4 13" xfId="13937" xr:uid="{00000000-0005-0000-0000-00006E610000}"/>
    <cellStyle name="40% - Accent4 5 4 14" xfId="14543" xr:uid="{00000000-0005-0000-0000-00006F610000}"/>
    <cellStyle name="40% - Accent4 5 4 15" xfId="15149" xr:uid="{00000000-0005-0000-0000-000070610000}"/>
    <cellStyle name="40% - Accent4 5 4 16" xfId="17397" xr:uid="{00000000-0005-0000-0000-000071610000}"/>
    <cellStyle name="40% - Accent4 5 4 17" xfId="21872" xr:uid="{00000000-0005-0000-0000-000072610000}"/>
    <cellStyle name="40% - Accent4 5 4 18" xfId="26589" xr:uid="{00000000-0005-0000-0000-000073610000}"/>
    <cellStyle name="40% - Accent4 5 4 19" xfId="31302" xr:uid="{00000000-0005-0000-0000-000074610000}"/>
    <cellStyle name="40% - Accent4 5 4 2" xfId="10092" xr:uid="{00000000-0005-0000-0000-000075610000}"/>
    <cellStyle name="40% - Accent4 5 4 2 10" xfId="31598" xr:uid="{00000000-0005-0000-0000-000076610000}"/>
    <cellStyle name="40% - Accent4 5 4 2 2" xfId="13045" xr:uid="{00000000-0005-0000-0000-000077610000}"/>
    <cellStyle name="40% - Accent4 5 4 2 2 2" xfId="16636" xr:uid="{00000000-0005-0000-0000-000078610000}"/>
    <cellStyle name="40% - Accent4 5 4 2 2 2 2" xfId="21098" xr:uid="{00000000-0005-0000-0000-000079610000}"/>
    <cellStyle name="40% - Accent4 5 4 2 2 2 3" xfId="25530" xr:uid="{00000000-0005-0000-0000-00007A610000}"/>
    <cellStyle name="40% - Accent4 5 4 2 2 2 4" xfId="30247" xr:uid="{00000000-0005-0000-0000-00007B610000}"/>
    <cellStyle name="40% - Accent4 5 4 2 2 2 5" xfId="34960" xr:uid="{00000000-0005-0000-0000-00007C610000}"/>
    <cellStyle name="40% - Accent4 5 4 2 2 3" xfId="18839" xr:uid="{00000000-0005-0000-0000-00007D610000}"/>
    <cellStyle name="40% - Accent4 5 4 2 2 4" xfId="23314" xr:uid="{00000000-0005-0000-0000-00007E610000}"/>
    <cellStyle name="40% - Accent4 5 4 2 2 5" xfId="28031" xr:uid="{00000000-0005-0000-0000-00007F610000}"/>
    <cellStyle name="40% - Accent4 5 4 2 2 6" xfId="32744" xr:uid="{00000000-0005-0000-0000-000080610000}"/>
    <cellStyle name="40% - Accent4 5 4 2 3" xfId="13627" xr:uid="{00000000-0005-0000-0000-000081610000}"/>
    <cellStyle name="40% - Accent4 5 4 2 3 2" xfId="19952" xr:uid="{00000000-0005-0000-0000-000082610000}"/>
    <cellStyle name="40% - Accent4 5 4 2 3 3" xfId="24384" xr:uid="{00000000-0005-0000-0000-000083610000}"/>
    <cellStyle name="40% - Accent4 5 4 2 3 4" xfId="29101" xr:uid="{00000000-0005-0000-0000-000084610000}"/>
    <cellStyle name="40% - Accent4 5 4 2 3 5" xfId="33814" xr:uid="{00000000-0005-0000-0000-000085610000}"/>
    <cellStyle name="40% - Accent4 5 4 2 4" xfId="14233" xr:uid="{00000000-0005-0000-0000-000086610000}"/>
    <cellStyle name="40% - Accent4 5 4 2 5" xfId="14839" xr:uid="{00000000-0005-0000-0000-000087610000}"/>
    <cellStyle name="40% - Accent4 5 4 2 6" xfId="15445" xr:uid="{00000000-0005-0000-0000-000088610000}"/>
    <cellStyle name="40% - Accent4 5 4 2 7" xfId="17693" xr:uid="{00000000-0005-0000-0000-000089610000}"/>
    <cellStyle name="40% - Accent4 5 4 2 8" xfId="22168" xr:uid="{00000000-0005-0000-0000-00008A610000}"/>
    <cellStyle name="40% - Accent4 5 4 2 9" xfId="26885" xr:uid="{00000000-0005-0000-0000-00008B610000}"/>
    <cellStyle name="40% - Accent4 5 4 3" xfId="10596" xr:uid="{00000000-0005-0000-0000-00008C610000}"/>
    <cellStyle name="40% - Accent4 5 4 3 2" xfId="16418" xr:uid="{00000000-0005-0000-0000-00008D610000}"/>
    <cellStyle name="40% - Accent4 5 4 3 2 2" xfId="20880" xr:uid="{00000000-0005-0000-0000-00008E610000}"/>
    <cellStyle name="40% - Accent4 5 4 3 2 3" xfId="25312" xr:uid="{00000000-0005-0000-0000-00008F610000}"/>
    <cellStyle name="40% - Accent4 5 4 3 2 4" xfId="30029" xr:uid="{00000000-0005-0000-0000-000090610000}"/>
    <cellStyle name="40% - Accent4 5 4 3 2 5" xfId="34742" xr:uid="{00000000-0005-0000-0000-000091610000}"/>
    <cellStyle name="40% - Accent4 5 4 3 3" xfId="18621" xr:uid="{00000000-0005-0000-0000-000092610000}"/>
    <cellStyle name="40% - Accent4 5 4 3 4" xfId="23096" xr:uid="{00000000-0005-0000-0000-000093610000}"/>
    <cellStyle name="40% - Accent4 5 4 3 5" xfId="27813" xr:uid="{00000000-0005-0000-0000-000094610000}"/>
    <cellStyle name="40% - Accent4 5 4 3 6" xfId="32526" xr:uid="{00000000-0005-0000-0000-000095610000}"/>
    <cellStyle name="40% - Accent4 5 4 4" xfId="10854" xr:uid="{00000000-0005-0000-0000-000096610000}"/>
    <cellStyle name="40% - Accent4 5 4 4 2" xfId="19656" xr:uid="{00000000-0005-0000-0000-000097610000}"/>
    <cellStyle name="40% - Accent4 5 4 4 3" xfId="24088" xr:uid="{00000000-0005-0000-0000-000098610000}"/>
    <cellStyle name="40% - Accent4 5 4 4 4" xfId="28805" xr:uid="{00000000-0005-0000-0000-000099610000}"/>
    <cellStyle name="40% - Accent4 5 4 4 5" xfId="33518" xr:uid="{00000000-0005-0000-0000-00009A610000}"/>
    <cellStyle name="40% - Accent4 5 4 5" xfId="11108" xr:uid="{00000000-0005-0000-0000-00009B610000}"/>
    <cellStyle name="40% - Accent4 5 4 6" xfId="11362" xr:uid="{00000000-0005-0000-0000-00009C610000}"/>
    <cellStyle name="40% - Accent4 5 4 7" xfId="11622" xr:uid="{00000000-0005-0000-0000-00009D610000}"/>
    <cellStyle name="40% - Accent4 5 4 8" xfId="11883" xr:uid="{00000000-0005-0000-0000-00009E610000}"/>
    <cellStyle name="40% - Accent4 5 4 9" xfId="12154" xr:uid="{00000000-0005-0000-0000-00009F610000}"/>
    <cellStyle name="40% - Accent4 5 40" xfId="3546" xr:uid="{00000000-0005-0000-0000-0000A0610000}"/>
    <cellStyle name="40% - Accent4 5 41" xfId="3649" xr:uid="{00000000-0005-0000-0000-0000A1610000}"/>
    <cellStyle name="40% - Accent4 5 42" xfId="3768" xr:uid="{00000000-0005-0000-0000-0000A2610000}"/>
    <cellStyle name="40% - Accent4 5 43" xfId="3884" xr:uid="{00000000-0005-0000-0000-0000A3610000}"/>
    <cellStyle name="40% - Accent4 5 44" xfId="4000" xr:uid="{00000000-0005-0000-0000-0000A4610000}"/>
    <cellStyle name="40% - Accent4 5 45" xfId="4116" xr:uid="{00000000-0005-0000-0000-0000A5610000}"/>
    <cellStyle name="40% - Accent4 5 46" xfId="4232" xr:uid="{00000000-0005-0000-0000-0000A6610000}"/>
    <cellStyle name="40% - Accent4 5 47" xfId="4348" xr:uid="{00000000-0005-0000-0000-0000A7610000}"/>
    <cellStyle name="40% - Accent4 5 48" xfId="4464" xr:uid="{00000000-0005-0000-0000-0000A8610000}"/>
    <cellStyle name="40% - Accent4 5 49" xfId="4580" xr:uid="{00000000-0005-0000-0000-0000A9610000}"/>
    <cellStyle name="40% - Accent4 5 5" xfId="815" xr:uid="{00000000-0005-0000-0000-0000AA610000}"/>
    <cellStyle name="40% - Accent4 5 5 2" xfId="16875" xr:uid="{00000000-0005-0000-0000-0000AB610000}"/>
    <cellStyle name="40% - Accent4 5 5 2 2" xfId="21337" xr:uid="{00000000-0005-0000-0000-0000AC610000}"/>
    <cellStyle name="40% - Accent4 5 5 2 2 2" xfId="25769" xr:uid="{00000000-0005-0000-0000-0000AD610000}"/>
    <cellStyle name="40% - Accent4 5 5 2 2 3" xfId="30486" xr:uid="{00000000-0005-0000-0000-0000AE610000}"/>
    <cellStyle name="40% - Accent4 5 5 2 2 4" xfId="35199" xr:uid="{00000000-0005-0000-0000-0000AF610000}"/>
    <cellStyle name="40% - Accent4 5 5 2 3" xfId="19078" xr:uid="{00000000-0005-0000-0000-0000B0610000}"/>
    <cellStyle name="40% - Accent4 5 5 2 4" xfId="23553" xr:uid="{00000000-0005-0000-0000-0000B1610000}"/>
    <cellStyle name="40% - Accent4 5 5 2 5" xfId="28270" xr:uid="{00000000-0005-0000-0000-0000B2610000}"/>
    <cellStyle name="40% - Accent4 5 5 2 6" xfId="32983" xr:uid="{00000000-0005-0000-0000-0000B3610000}"/>
    <cellStyle name="40% - Accent4 5 5 3" xfId="15684" xr:uid="{00000000-0005-0000-0000-0000B4610000}"/>
    <cellStyle name="40% - Accent4 5 5 3 2" xfId="20191" xr:uid="{00000000-0005-0000-0000-0000B5610000}"/>
    <cellStyle name="40% - Accent4 5 5 3 3" xfId="24623" xr:uid="{00000000-0005-0000-0000-0000B6610000}"/>
    <cellStyle name="40% - Accent4 5 5 3 4" xfId="29340" xr:uid="{00000000-0005-0000-0000-0000B7610000}"/>
    <cellStyle name="40% - Accent4 5 5 3 5" xfId="34053" xr:uid="{00000000-0005-0000-0000-0000B8610000}"/>
    <cellStyle name="40% - Accent4 5 5 4" xfId="17932" xr:uid="{00000000-0005-0000-0000-0000B9610000}"/>
    <cellStyle name="40% - Accent4 5 5 5" xfId="22407" xr:uid="{00000000-0005-0000-0000-0000BA610000}"/>
    <cellStyle name="40% - Accent4 5 5 6" xfId="27124" xr:uid="{00000000-0005-0000-0000-0000BB610000}"/>
    <cellStyle name="40% - Accent4 5 5 7" xfId="31837" xr:uid="{00000000-0005-0000-0000-0000BC610000}"/>
    <cellStyle name="40% - Accent4 5 50" xfId="4710" xr:uid="{00000000-0005-0000-0000-0000BD610000}"/>
    <cellStyle name="40% - Accent4 5 51" xfId="4840" xr:uid="{00000000-0005-0000-0000-0000BE610000}"/>
    <cellStyle name="40% - Accent4 5 52" xfId="4970" xr:uid="{00000000-0005-0000-0000-0000BF610000}"/>
    <cellStyle name="40% - Accent4 5 53" xfId="5100" xr:uid="{00000000-0005-0000-0000-0000C0610000}"/>
    <cellStyle name="40% - Accent4 5 54" xfId="5230" xr:uid="{00000000-0005-0000-0000-0000C1610000}"/>
    <cellStyle name="40% - Accent4 5 55" xfId="5360" xr:uid="{00000000-0005-0000-0000-0000C2610000}"/>
    <cellStyle name="40% - Accent4 5 56" xfId="5490" xr:uid="{00000000-0005-0000-0000-0000C3610000}"/>
    <cellStyle name="40% - Accent4 5 57" xfId="5620" xr:uid="{00000000-0005-0000-0000-0000C4610000}"/>
    <cellStyle name="40% - Accent4 5 58" xfId="5750" xr:uid="{00000000-0005-0000-0000-0000C5610000}"/>
    <cellStyle name="40% - Accent4 5 59" xfId="5880" xr:uid="{00000000-0005-0000-0000-0000C6610000}"/>
    <cellStyle name="40% - Accent4 5 6" xfId="887" xr:uid="{00000000-0005-0000-0000-0000C7610000}"/>
    <cellStyle name="40% - Accent4 5 6 2" xfId="17086" xr:uid="{00000000-0005-0000-0000-0000C8610000}"/>
    <cellStyle name="40% - Accent4 5 6 2 2" xfId="21548" xr:uid="{00000000-0005-0000-0000-0000C9610000}"/>
    <cellStyle name="40% - Accent4 5 6 2 2 2" xfId="25980" xr:uid="{00000000-0005-0000-0000-0000CA610000}"/>
    <cellStyle name="40% - Accent4 5 6 2 2 3" xfId="30697" xr:uid="{00000000-0005-0000-0000-0000CB610000}"/>
    <cellStyle name="40% - Accent4 5 6 2 2 4" xfId="35410" xr:uid="{00000000-0005-0000-0000-0000CC610000}"/>
    <cellStyle name="40% - Accent4 5 6 2 3" xfId="19289" xr:uid="{00000000-0005-0000-0000-0000CD610000}"/>
    <cellStyle name="40% - Accent4 5 6 2 4" xfId="23764" xr:uid="{00000000-0005-0000-0000-0000CE610000}"/>
    <cellStyle name="40% - Accent4 5 6 2 5" xfId="28481" xr:uid="{00000000-0005-0000-0000-0000CF610000}"/>
    <cellStyle name="40% - Accent4 5 6 2 6" xfId="33194" xr:uid="{00000000-0005-0000-0000-0000D0610000}"/>
    <cellStyle name="40% - Accent4 5 6 3" xfId="15896" xr:uid="{00000000-0005-0000-0000-0000D1610000}"/>
    <cellStyle name="40% - Accent4 5 6 3 2" xfId="20402" xr:uid="{00000000-0005-0000-0000-0000D2610000}"/>
    <cellStyle name="40% - Accent4 5 6 3 3" xfId="24834" xr:uid="{00000000-0005-0000-0000-0000D3610000}"/>
    <cellStyle name="40% - Accent4 5 6 3 4" xfId="29551" xr:uid="{00000000-0005-0000-0000-0000D4610000}"/>
    <cellStyle name="40% - Accent4 5 6 3 5" xfId="34264" xr:uid="{00000000-0005-0000-0000-0000D5610000}"/>
    <cellStyle name="40% - Accent4 5 6 4" xfId="18143" xr:uid="{00000000-0005-0000-0000-0000D6610000}"/>
    <cellStyle name="40% - Accent4 5 6 5" xfId="22618" xr:uid="{00000000-0005-0000-0000-0000D7610000}"/>
    <cellStyle name="40% - Accent4 5 6 6" xfId="27335" xr:uid="{00000000-0005-0000-0000-0000D8610000}"/>
    <cellStyle name="40% - Accent4 5 6 7" xfId="32048" xr:uid="{00000000-0005-0000-0000-0000D9610000}"/>
    <cellStyle name="40% - Accent4 5 60" xfId="6010" xr:uid="{00000000-0005-0000-0000-0000DA610000}"/>
    <cellStyle name="40% - Accent4 5 61" xfId="6140" xr:uid="{00000000-0005-0000-0000-0000DB610000}"/>
    <cellStyle name="40% - Accent4 5 62" xfId="6270" xr:uid="{00000000-0005-0000-0000-0000DC610000}"/>
    <cellStyle name="40% - Accent4 5 63" xfId="6400" xr:uid="{00000000-0005-0000-0000-0000DD610000}"/>
    <cellStyle name="40% - Accent4 5 64" xfId="6531" xr:uid="{00000000-0005-0000-0000-0000DE610000}"/>
    <cellStyle name="40% - Accent4 5 65" xfId="6661" xr:uid="{00000000-0005-0000-0000-0000DF610000}"/>
    <cellStyle name="40% - Accent4 5 66" xfId="6791" xr:uid="{00000000-0005-0000-0000-0000E0610000}"/>
    <cellStyle name="40% - Accent4 5 67" xfId="6921" xr:uid="{00000000-0005-0000-0000-0000E1610000}"/>
    <cellStyle name="40% - Accent4 5 68" xfId="7051" xr:uid="{00000000-0005-0000-0000-0000E2610000}"/>
    <cellStyle name="40% - Accent4 5 69" xfId="7195" xr:uid="{00000000-0005-0000-0000-0000E3610000}"/>
    <cellStyle name="40% - Accent4 5 7" xfId="959" xr:uid="{00000000-0005-0000-0000-0000E4610000}"/>
    <cellStyle name="40% - Accent4 5 7 2" xfId="16138" xr:uid="{00000000-0005-0000-0000-0000E5610000}"/>
    <cellStyle name="40% - Accent4 5 7 2 2" xfId="20641" xr:uid="{00000000-0005-0000-0000-0000E6610000}"/>
    <cellStyle name="40% - Accent4 5 7 2 3" xfId="25073" xr:uid="{00000000-0005-0000-0000-0000E7610000}"/>
    <cellStyle name="40% - Accent4 5 7 2 4" xfId="29790" xr:uid="{00000000-0005-0000-0000-0000E8610000}"/>
    <cellStyle name="40% - Accent4 5 7 2 5" xfId="34503" xr:uid="{00000000-0005-0000-0000-0000E9610000}"/>
    <cellStyle name="40% - Accent4 5 7 3" xfId="18382" xr:uid="{00000000-0005-0000-0000-0000EA610000}"/>
    <cellStyle name="40% - Accent4 5 7 4" xfId="22857" xr:uid="{00000000-0005-0000-0000-0000EB610000}"/>
    <cellStyle name="40% - Accent4 5 7 5" xfId="27574" xr:uid="{00000000-0005-0000-0000-0000EC610000}"/>
    <cellStyle name="40% - Accent4 5 7 6" xfId="32287" xr:uid="{00000000-0005-0000-0000-0000ED610000}"/>
    <cellStyle name="40% - Accent4 5 70" xfId="7340" xr:uid="{00000000-0005-0000-0000-0000EE610000}"/>
    <cellStyle name="40% - Accent4 5 71" xfId="7484" xr:uid="{00000000-0005-0000-0000-0000EF610000}"/>
    <cellStyle name="40% - Accent4 5 72" xfId="7656" xr:uid="{00000000-0005-0000-0000-0000F0610000}"/>
    <cellStyle name="40% - Accent4 5 73" xfId="7828" xr:uid="{00000000-0005-0000-0000-0000F1610000}"/>
    <cellStyle name="40% - Accent4 5 74" xfId="8000" xr:uid="{00000000-0005-0000-0000-0000F2610000}"/>
    <cellStyle name="40% - Accent4 5 75" xfId="8172" xr:uid="{00000000-0005-0000-0000-0000F3610000}"/>
    <cellStyle name="40% - Accent4 5 76" xfId="8344" xr:uid="{00000000-0005-0000-0000-0000F4610000}"/>
    <cellStyle name="40% - Accent4 5 77" xfId="8586" xr:uid="{00000000-0005-0000-0000-0000F5610000}"/>
    <cellStyle name="40% - Accent4 5 8" xfId="1031" xr:uid="{00000000-0005-0000-0000-0000F6610000}"/>
    <cellStyle name="40% - Accent4 5 8 2" xfId="26250" xr:uid="{00000000-0005-0000-0000-0000F7610000}"/>
    <cellStyle name="40% - Accent4 5 8 3" xfId="30964" xr:uid="{00000000-0005-0000-0000-0000F8610000}"/>
    <cellStyle name="40% - Accent4 5 8 4" xfId="35677" xr:uid="{00000000-0005-0000-0000-0000F9610000}"/>
    <cellStyle name="40% - Accent4 5 9" xfId="1103" xr:uid="{00000000-0005-0000-0000-0000FA610000}"/>
    <cellStyle name="40% - Accent4 5 9 2" xfId="35944" xr:uid="{00000000-0005-0000-0000-0000FB610000}"/>
    <cellStyle name="40% - Accent4 6" xfId="240" xr:uid="{00000000-0005-0000-0000-0000FC610000}"/>
    <cellStyle name="40% - Accent4 6 10" xfId="1189" xr:uid="{00000000-0005-0000-0000-0000FD610000}"/>
    <cellStyle name="40% - Accent4 6 10 2" xfId="36253" xr:uid="{00000000-0005-0000-0000-0000FE610000}"/>
    <cellStyle name="40% - Accent4 6 11" xfId="1261" xr:uid="{00000000-0005-0000-0000-0000FF610000}"/>
    <cellStyle name="40% - Accent4 6 12" xfId="1333" xr:uid="{00000000-0005-0000-0000-000000620000}"/>
    <cellStyle name="40% - Accent4 6 13" xfId="1405" xr:uid="{00000000-0005-0000-0000-000001620000}"/>
    <cellStyle name="40% - Accent4 6 14" xfId="1480" xr:uid="{00000000-0005-0000-0000-000002620000}"/>
    <cellStyle name="40% - Accent4 6 15" xfId="1554" xr:uid="{00000000-0005-0000-0000-000003620000}"/>
    <cellStyle name="40% - Accent4 6 16" xfId="1629" xr:uid="{00000000-0005-0000-0000-000004620000}"/>
    <cellStyle name="40% - Accent4 6 17" xfId="1703" xr:uid="{00000000-0005-0000-0000-000005620000}"/>
    <cellStyle name="40% - Accent4 6 18" xfId="1777" xr:uid="{00000000-0005-0000-0000-000006620000}"/>
    <cellStyle name="40% - Accent4 6 19" xfId="1851" xr:uid="{00000000-0005-0000-0000-000007620000}"/>
    <cellStyle name="40% - Accent4 6 2" xfId="613" xr:uid="{00000000-0005-0000-0000-000008620000}"/>
    <cellStyle name="40% - Accent4 6 2 2" xfId="8919" xr:uid="{00000000-0005-0000-0000-000009620000}"/>
    <cellStyle name="40% - Accent4 6 20" xfId="1926" xr:uid="{00000000-0005-0000-0000-00000A620000}"/>
    <cellStyle name="40% - Accent4 6 21" xfId="2000" xr:uid="{00000000-0005-0000-0000-00000B620000}"/>
    <cellStyle name="40% - Accent4 6 22" xfId="2074" xr:uid="{00000000-0005-0000-0000-00000C620000}"/>
    <cellStyle name="40% - Accent4 6 23" xfId="2148" xr:uid="{00000000-0005-0000-0000-00000D620000}"/>
    <cellStyle name="40% - Accent4 6 24" xfId="2222" xr:uid="{00000000-0005-0000-0000-00000E620000}"/>
    <cellStyle name="40% - Accent4 6 25" xfId="2296" xr:uid="{00000000-0005-0000-0000-00000F620000}"/>
    <cellStyle name="40% - Accent4 6 26" xfId="2370" xr:uid="{00000000-0005-0000-0000-000010620000}"/>
    <cellStyle name="40% - Accent4 6 27" xfId="2444" xr:uid="{00000000-0005-0000-0000-000011620000}"/>
    <cellStyle name="40% - Accent4 6 28" xfId="2518" xr:uid="{00000000-0005-0000-0000-000012620000}"/>
    <cellStyle name="40% - Accent4 6 29" xfId="2592" xr:uid="{00000000-0005-0000-0000-000013620000}"/>
    <cellStyle name="40% - Accent4 6 3" xfId="685" xr:uid="{00000000-0005-0000-0000-000014620000}"/>
    <cellStyle name="40% - Accent4 6 3 2" xfId="10214" xr:uid="{00000000-0005-0000-0000-000015620000}"/>
    <cellStyle name="40% - Accent4 6 30" xfId="2680" xr:uid="{00000000-0005-0000-0000-000016620000}"/>
    <cellStyle name="40% - Accent4 6 31" xfId="2768" xr:uid="{00000000-0005-0000-0000-000017620000}"/>
    <cellStyle name="40% - Accent4 6 32" xfId="2856" xr:uid="{00000000-0005-0000-0000-000018620000}"/>
    <cellStyle name="40% - Accent4 6 33" xfId="2944" xr:uid="{00000000-0005-0000-0000-000019620000}"/>
    <cellStyle name="40% - Accent4 6 34" xfId="3032" xr:uid="{00000000-0005-0000-0000-00001A620000}"/>
    <cellStyle name="40% - Accent4 6 35" xfId="3120" xr:uid="{00000000-0005-0000-0000-00001B620000}"/>
    <cellStyle name="40% - Accent4 6 36" xfId="3208" xr:uid="{00000000-0005-0000-0000-00001C620000}"/>
    <cellStyle name="40% - Accent4 6 37" xfId="3296" xr:uid="{00000000-0005-0000-0000-00001D620000}"/>
    <cellStyle name="40% - Accent4 6 38" xfId="3384" xr:uid="{00000000-0005-0000-0000-00001E620000}"/>
    <cellStyle name="40% - Accent4 6 39" xfId="3472" xr:uid="{00000000-0005-0000-0000-00001F620000}"/>
    <cellStyle name="40% - Accent4 6 4" xfId="757" xr:uid="{00000000-0005-0000-0000-000020620000}"/>
    <cellStyle name="40% - Accent4 6 4 10" xfId="12439" xr:uid="{00000000-0005-0000-0000-000021620000}"/>
    <cellStyle name="40% - Accent4 6 4 11" xfId="12721" xr:uid="{00000000-0005-0000-0000-000022620000}"/>
    <cellStyle name="40% - Accent4 6 4 12" xfId="13344" xr:uid="{00000000-0005-0000-0000-000023620000}"/>
    <cellStyle name="40% - Accent4 6 4 13" xfId="13951" xr:uid="{00000000-0005-0000-0000-000024620000}"/>
    <cellStyle name="40% - Accent4 6 4 14" xfId="14557" xr:uid="{00000000-0005-0000-0000-000025620000}"/>
    <cellStyle name="40% - Accent4 6 4 15" xfId="15163" xr:uid="{00000000-0005-0000-0000-000026620000}"/>
    <cellStyle name="40% - Accent4 6 4 16" xfId="17411" xr:uid="{00000000-0005-0000-0000-000027620000}"/>
    <cellStyle name="40% - Accent4 6 4 17" xfId="21886" xr:uid="{00000000-0005-0000-0000-000028620000}"/>
    <cellStyle name="40% - Accent4 6 4 18" xfId="26603" xr:uid="{00000000-0005-0000-0000-000029620000}"/>
    <cellStyle name="40% - Accent4 6 4 19" xfId="31316" xr:uid="{00000000-0005-0000-0000-00002A620000}"/>
    <cellStyle name="40% - Accent4 6 4 2" xfId="10129" xr:uid="{00000000-0005-0000-0000-00002B620000}"/>
    <cellStyle name="40% - Accent4 6 4 2 10" xfId="31612" xr:uid="{00000000-0005-0000-0000-00002C620000}"/>
    <cellStyle name="40% - Accent4 6 4 2 2" xfId="13059" xr:uid="{00000000-0005-0000-0000-00002D620000}"/>
    <cellStyle name="40% - Accent4 6 4 2 2 2" xfId="16650" xr:uid="{00000000-0005-0000-0000-00002E620000}"/>
    <cellStyle name="40% - Accent4 6 4 2 2 2 2" xfId="21112" xr:uid="{00000000-0005-0000-0000-00002F620000}"/>
    <cellStyle name="40% - Accent4 6 4 2 2 2 3" xfId="25544" xr:uid="{00000000-0005-0000-0000-000030620000}"/>
    <cellStyle name="40% - Accent4 6 4 2 2 2 4" xfId="30261" xr:uid="{00000000-0005-0000-0000-000031620000}"/>
    <cellStyle name="40% - Accent4 6 4 2 2 2 5" xfId="34974" xr:uid="{00000000-0005-0000-0000-000032620000}"/>
    <cellStyle name="40% - Accent4 6 4 2 2 3" xfId="18853" xr:uid="{00000000-0005-0000-0000-000033620000}"/>
    <cellStyle name="40% - Accent4 6 4 2 2 4" xfId="23328" xr:uid="{00000000-0005-0000-0000-000034620000}"/>
    <cellStyle name="40% - Accent4 6 4 2 2 5" xfId="28045" xr:uid="{00000000-0005-0000-0000-000035620000}"/>
    <cellStyle name="40% - Accent4 6 4 2 2 6" xfId="32758" xr:uid="{00000000-0005-0000-0000-000036620000}"/>
    <cellStyle name="40% - Accent4 6 4 2 3" xfId="13641" xr:uid="{00000000-0005-0000-0000-000037620000}"/>
    <cellStyle name="40% - Accent4 6 4 2 3 2" xfId="19966" xr:uid="{00000000-0005-0000-0000-000038620000}"/>
    <cellStyle name="40% - Accent4 6 4 2 3 3" xfId="24398" xr:uid="{00000000-0005-0000-0000-000039620000}"/>
    <cellStyle name="40% - Accent4 6 4 2 3 4" xfId="29115" xr:uid="{00000000-0005-0000-0000-00003A620000}"/>
    <cellStyle name="40% - Accent4 6 4 2 3 5" xfId="33828" xr:uid="{00000000-0005-0000-0000-00003B620000}"/>
    <cellStyle name="40% - Accent4 6 4 2 4" xfId="14247" xr:uid="{00000000-0005-0000-0000-00003C620000}"/>
    <cellStyle name="40% - Accent4 6 4 2 5" xfId="14853" xr:uid="{00000000-0005-0000-0000-00003D620000}"/>
    <cellStyle name="40% - Accent4 6 4 2 6" xfId="15459" xr:uid="{00000000-0005-0000-0000-00003E620000}"/>
    <cellStyle name="40% - Accent4 6 4 2 7" xfId="17707" xr:uid="{00000000-0005-0000-0000-00003F620000}"/>
    <cellStyle name="40% - Accent4 6 4 2 8" xfId="22182" xr:uid="{00000000-0005-0000-0000-000040620000}"/>
    <cellStyle name="40% - Accent4 6 4 2 9" xfId="26899" xr:uid="{00000000-0005-0000-0000-000041620000}"/>
    <cellStyle name="40% - Accent4 6 4 3" xfId="10610" xr:uid="{00000000-0005-0000-0000-000042620000}"/>
    <cellStyle name="40% - Accent4 6 4 3 2" xfId="16432" xr:uid="{00000000-0005-0000-0000-000043620000}"/>
    <cellStyle name="40% - Accent4 6 4 3 2 2" xfId="20894" xr:uid="{00000000-0005-0000-0000-000044620000}"/>
    <cellStyle name="40% - Accent4 6 4 3 2 3" xfId="25326" xr:uid="{00000000-0005-0000-0000-000045620000}"/>
    <cellStyle name="40% - Accent4 6 4 3 2 4" xfId="30043" xr:uid="{00000000-0005-0000-0000-000046620000}"/>
    <cellStyle name="40% - Accent4 6 4 3 2 5" xfId="34756" xr:uid="{00000000-0005-0000-0000-000047620000}"/>
    <cellStyle name="40% - Accent4 6 4 3 3" xfId="18635" xr:uid="{00000000-0005-0000-0000-000048620000}"/>
    <cellStyle name="40% - Accent4 6 4 3 4" xfId="23110" xr:uid="{00000000-0005-0000-0000-000049620000}"/>
    <cellStyle name="40% - Accent4 6 4 3 5" xfId="27827" xr:uid="{00000000-0005-0000-0000-00004A620000}"/>
    <cellStyle name="40% - Accent4 6 4 3 6" xfId="32540" xr:uid="{00000000-0005-0000-0000-00004B620000}"/>
    <cellStyle name="40% - Accent4 6 4 4" xfId="10868" xr:uid="{00000000-0005-0000-0000-00004C620000}"/>
    <cellStyle name="40% - Accent4 6 4 4 2" xfId="19670" xr:uid="{00000000-0005-0000-0000-00004D620000}"/>
    <cellStyle name="40% - Accent4 6 4 4 3" xfId="24102" xr:uid="{00000000-0005-0000-0000-00004E620000}"/>
    <cellStyle name="40% - Accent4 6 4 4 4" xfId="28819" xr:uid="{00000000-0005-0000-0000-00004F620000}"/>
    <cellStyle name="40% - Accent4 6 4 4 5" xfId="33532" xr:uid="{00000000-0005-0000-0000-000050620000}"/>
    <cellStyle name="40% - Accent4 6 4 5" xfId="11122" xr:uid="{00000000-0005-0000-0000-000051620000}"/>
    <cellStyle name="40% - Accent4 6 4 6" xfId="11376" xr:uid="{00000000-0005-0000-0000-000052620000}"/>
    <cellStyle name="40% - Accent4 6 4 7" xfId="11636" xr:uid="{00000000-0005-0000-0000-000053620000}"/>
    <cellStyle name="40% - Accent4 6 4 8" xfId="11898" xr:uid="{00000000-0005-0000-0000-000054620000}"/>
    <cellStyle name="40% - Accent4 6 4 9" xfId="12168" xr:uid="{00000000-0005-0000-0000-000055620000}"/>
    <cellStyle name="40% - Accent4 6 40" xfId="3560" xr:uid="{00000000-0005-0000-0000-000056620000}"/>
    <cellStyle name="40% - Accent4 6 41" xfId="3663" xr:uid="{00000000-0005-0000-0000-000057620000}"/>
    <cellStyle name="40% - Accent4 6 42" xfId="3782" xr:uid="{00000000-0005-0000-0000-000058620000}"/>
    <cellStyle name="40% - Accent4 6 43" xfId="3898" xr:uid="{00000000-0005-0000-0000-000059620000}"/>
    <cellStyle name="40% - Accent4 6 44" xfId="4014" xr:uid="{00000000-0005-0000-0000-00005A620000}"/>
    <cellStyle name="40% - Accent4 6 45" xfId="4130" xr:uid="{00000000-0005-0000-0000-00005B620000}"/>
    <cellStyle name="40% - Accent4 6 46" xfId="4246" xr:uid="{00000000-0005-0000-0000-00005C620000}"/>
    <cellStyle name="40% - Accent4 6 47" xfId="4362" xr:uid="{00000000-0005-0000-0000-00005D620000}"/>
    <cellStyle name="40% - Accent4 6 48" xfId="4478" xr:uid="{00000000-0005-0000-0000-00005E620000}"/>
    <cellStyle name="40% - Accent4 6 49" xfId="4594" xr:uid="{00000000-0005-0000-0000-00005F620000}"/>
    <cellStyle name="40% - Accent4 6 5" xfId="829" xr:uid="{00000000-0005-0000-0000-000060620000}"/>
    <cellStyle name="40% - Accent4 6 5 2" xfId="16889" xr:uid="{00000000-0005-0000-0000-000061620000}"/>
    <cellStyle name="40% - Accent4 6 5 2 2" xfId="21351" xr:uid="{00000000-0005-0000-0000-000062620000}"/>
    <cellStyle name="40% - Accent4 6 5 2 2 2" xfId="25783" xr:uid="{00000000-0005-0000-0000-000063620000}"/>
    <cellStyle name="40% - Accent4 6 5 2 2 3" xfId="30500" xr:uid="{00000000-0005-0000-0000-000064620000}"/>
    <cellStyle name="40% - Accent4 6 5 2 2 4" xfId="35213" xr:uid="{00000000-0005-0000-0000-000065620000}"/>
    <cellStyle name="40% - Accent4 6 5 2 3" xfId="19092" xr:uid="{00000000-0005-0000-0000-000066620000}"/>
    <cellStyle name="40% - Accent4 6 5 2 4" xfId="23567" xr:uid="{00000000-0005-0000-0000-000067620000}"/>
    <cellStyle name="40% - Accent4 6 5 2 5" xfId="28284" xr:uid="{00000000-0005-0000-0000-000068620000}"/>
    <cellStyle name="40% - Accent4 6 5 2 6" xfId="32997" xr:uid="{00000000-0005-0000-0000-000069620000}"/>
    <cellStyle name="40% - Accent4 6 5 3" xfId="15698" xr:uid="{00000000-0005-0000-0000-00006A620000}"/>
    <cellStyle name="40% - Accent4 6 5 3 2" xfId="20205" xr:uid="{00000000-0005-0000-0000-00006B620000}"/>
    <cellStyle name="40% - Accent4 6 5 3 3" xfId="24637" xr:uid="{00000000-0005-0000-0000-00006C620000}"/>
    <cellStyle name="40% - Accent4 6 5 3 4" xfId="29354" xr:uid="{00000000-0005-0000-0000-00006D620000}"/>
    <cellStyle name="40% - Accent4 6 5 3 5" xfId="34067" xr:uid="{00000000-0005-0000-0000-00006E620000}"/>
    <cellStyle name="40% - Accent4 6 5 4" xfId="17946" xr:uid="{00000000-0005-0000-0000-00006F620000}"/>
    <cellStyle name="40% - Accent4 6 5 5" xfId="22421" xr:uid="{00000000-0005-0000-0000-000070620000}"/>
    <cellStyle name="40% - Accent4 6 5 6" xfId="27138" xr:uid="{00000000-0005-0000-0000-000071620000}"/>
    <cellStyle name="40% - Accent4 6 5 7" xfId="31851" xr:uid="{00000000-0005-0000-0000-000072620000}"/>
    <cellStyle name="40% - Accent4 6 50" xfId="4724" xr:uid="{00000000-0005-0000-0000-000073620000}"/>
    <cellStyle name="40% - Accent4 6 51" xfId="4854" xr:uid="{00000000-0005-0000-0000-000074620000}"/>
    <cellStyle name="40% - Accent4 6 52" xfId="4984" xr:uid="{00000000-0005-0000-0000-000075620000}"/>
    <cellStyle name="40% - Accent4 6 53" xfId="5114" xr:uid="{00000000-0005-0000-0000-000076620000}"/>
    <cellStyle name="40% - Accent4 6 54" xfId="5244" xr:uid="{00000000-0005-0000-0000-000077620000}"/>
    <cellStyle name="40% - Accent4 6 55" xfId="5374" xr:uid="{00000000-0005-0000-0000-000078620000}"/>
    <cellStyle name="40% - Accent4 6 56" xfId="5504" xr:uid="{00000000-0005-0000-0000-000079620000}"/>
    <cellStyle name="40% - Accent4 6 57" xfId="5634" xr:uid="{00000000-0005-0000-0000-00007A620000}"/>
    <cellStyle name="40% - Accent4 6 58" xfId="5764" xr:uid="{00000000-0005-0000-0000-00007B620000}"/>
    <cellStyle name="40% - Accent4 6 59" xfId="5894" xr:uid="{00000000-0005-0000-0000-00007C620000}"/>
    <cellStyle name="40% - Accent4 6 6" xfId="901" xr:uid="{00000000-0005-0000-0000-00007D620000}"/>
    <cellStyle name="40% - Accent4 6 6 2" xfId="17101" xr:uid="{00000000-0005-0000-0000-00007E620000}"/>
    <cellStyle name="40% - Accent4 6 6 2 2" xfId="21562" xr:uid="{00000000-0005-0000-0000-00007F620000}"/>
    <cellStyle name="40% - Accent4 6 6 2 2 2" xfId="25994" xr:uid="{00000000-0005-0000-0000-000080620000}"/>
    <cellStyle name="40% - Accent4 6 6 2 2 3" xfId="30711" xr:uid="{00000000-0005-0000-0000-000081620000}"/>
    <cellStyle name="40% - Accent4 6 6 2 2 4" xfId="35424" xr:uid="{00000000-0005-0000-0000-000082620000}"/>
    <cellStyle name="40% - Accent4 6 6 2 3" xfId="19303" xr:uid="{00000000-0005-0000-0000-000083620000}"/>
    <cellStyle name="40% - Accent4 6 6 2 4" xfId="23778" xr:uid="{00000000-0005-0000-0000-000084620000}"/>
    <cellStyle name="40% - Accent4 6 6 2 5" xfId="28495" xr:uid="{00000000-0005-0000-0000-000085620000}"/>
    <cellStyle name="40% - Accent4 6 6 2 6" xfId="33208" xr:uid="{00000000-0005-0000-0000-000086620000}"/>
    <cellStyle name="40% - Accent4 6 6 3" xfId="15911" xr:uid="{00000000-0005-0000-0000-000087620000}"/>
    <cellStyle name="40% - Accent4 6 6 3 2" xfId="20416" xr:uid="{00000000-0005-0000-0000-000088620000}"/>
    <cellStyle name="40% - Accent4 6 6 3 3" xfId="24848" xr:uid="{00000000-0005-0000-0000-000089620000}"/>
    <cellStyle name="40% - Accent4 6 6 3 4" xfId="29565" xr:uid="{00000000-0005-0000-0000-00008A620000}"/>
    <cellStyle name="40% - Accent4 6 6 3 5" xfId="34278" xr:uid="{00000000-0005-0000-0000-00008B620000}"/>
    <cellStyle name="40% - Accent4 6 6 4" xfId="18157" xr:uid="{00000000-0005-0000-0000-00008C620000}"/>
    <cellStyle name="40% - Accent4 6 6 5" xfId="22632" xr:uid="{00000000-0005-0000-0000-00008D620000}"/>
    <cellStyle name="40% - Accent4 6 6 6" xfId="27349" xr:uid="{00000000-0005-0000-0000-00008E620000}"/>
    <cellStyle name="40% - Accent4 6 6 7" xfId="32062" xr:uid="{00000000-0005-0000-0000-00008F620000}"/>
    <cellStyle name="40% - Accent4 6 60" xfId="6024" xr:uid="{00000000-0005-0000-0000-000090620000}"/>
    <cellStyle name="40% - Accent4 6 61" xfId="6154" xr:uid="{00000000-0005-0000-0000-000091620000}"/>
    <cellStyle name="40% - Accent4 6 62" xfId="6284" xr:uid="{00000000-0005-0000-0000-000092620000}"/>
    <cellStyle name="40% - Accent4 6 63" xfId="6414" xr:uid="{00000000-0005-0000-0000-000093620000}"/>
    <cellStyle name="40% - Accent4 6 64" xfId="6545" xr:uid="{00000000-0005-0000-0000-000094620000}"/>
    <cellStyle name="40% - Accent4 6 65" xfId="6675" xr:uid="{00000000-0005-0000-0000-000095620000}"/>
    <cellStyle name="40% - Accent4 6 66" xfId="6805" xr:uid="{00000000-0005-0000-0000-000096620000}"/>
    <cellStyle name="40% - Accent4 6 67" xfId="6935" xr:uid="{00000000-0005-0000-0000-000097620000}"/>
    <cellStyle name="40% - Accent4 6 68" xfId="7065" xr:uid="{00000000-0005-0000-0000-000098620000}"/>
    <cellStyle name="40% - Accent4 6 69" xfId="7209" xr:uid="{00000000-0005-0000-0000-000099620000}"/>
    <cellStyle name="40% - Accent4 6 7" xfId="973" xr:uid="{00000000-0005-0000-0000-00009A620000}"/>
    <cellStyle name="40% - Accent4 6 7 2" xfId="16152" xr:uid="{00000000-0005-0000-0000-00009B620000}"/>
    <cellStyle name="40% - Accent4 6 7 2 2" xfId="20655" xr:uid="{00000000-0005-0000-0000-00009C620000}"/>
    <cellStyle name="40% - Accent4 6 7 2 3" xfId="25087" xr:uid="{00000000-0005-0000-0000-00009D620000}"/>
    <cellStyle name="40% - Accent4 6 7 2 4" xfId="29804" xr:uid="{00000000-0005-0000-0000-00009E620000}"/>
    <cellStyle name="40% - Accent4 6 7 2 5" xfId="34517" xr:uid="{00000000-0005-0000-0000-00009F620000}"/>
    <cellStyle name="40% - Accent4 6 7 3" xfId="18396" xr:uid="{00000000-0005-0000-0000-0000A0620000}"/>
    <cellStyle name="40% - Accent4 6 7 4" xfId="22871" xr:uid="{00000000-0005-0000-0000-0000A1620000}"/>
    <cellStyle name="40% - Accent4 6 7 5" xfId="27588" xr:uid="{00000000-0005-0000-0000-0000A2620000}"/>
    <cellStyle name="40% - Accent4 6 7 6" xfId="32301" xr:uid="{00000000-0005-0000-0000-0000A3620000}"/>
    <cellStyle name="40% - Accent4 6 70" xfId="7354" xr:uid="{00000000-0005-0000-0000-0000A4620000}"/>
    <cellStyle name="40% - Accent4 6 71" xfId="7498" xr:uid="{00000000-0005-0000-0000-0000A5620000}"/>
    <cellStyle name="40% - Accent4 6 72" xfId="7670" xr:uid="{00000000-0005-0000-0000-0000A6620000}"/>
    <cellStyle name="40% - Accent4 6 73" xfId="7842" xr:uid="{00000000-0005-0000-0000-0000A7620000}"/>
    <cellStyle name="40% - Accent4 6 74" xfId="8014" xr:uid="{00000000-0005-0000-0000-0000A8620000}"/>
    <cellStyle name="40% - Accent4 6 75" xfId="8186" xr:uid="{00000000-0005-0000-0000-0000A9620000}"/>
    <cellStyle name="40% - Accent4 6 76" xfId="8358" xr:uid="{00000000-0005-0000-0000-0000AA620000}"/>
    <cellStyle name="40% - Accent4 6 77" xfId="8600" xr:uid="{00000000-0005-0000-0000-0000AB620000}"/>
    <cellStyle name="40% - Accent4 6 8" xfId="1045" xr:uid="{00000000-0005-0000-0000-0000AC620000}"/>
    <cellStyle name="40% - Accent4 6 8 2" xfId="26265" xr:uid="{00000000-0005-0000-0000-0000AD620000}"/>
    <cellStyle name="40% - Accent4 6 8 3" xfId="30978" xr:uid="{00000000-0005-0000-0000-0000AE620000}"/>
    <cellStyle name="40% - Accent4 6 8 4" xfId="35691" xr:uid="{00000000-0005-0000-0000-0000AF620000}"/>
    <cellStyle name="40% - Accent4 6 9" xfId="1117" xr:uid="{00000000-0005-0000-0000-0000B0620000}"/>
    <cellStyle name="40% - Accent4 6 9 2" xfId="35958" xr:uid="{00000000-0005-0000-0000-0000B1620000}"/>
    <cellStyle name="40% - Accent4 7" xfId="401" xr:uid="{00000000-0005-0000-0000-0000B2620000}"/>
    <cellStyle name="40% - Accent4 7 2" xfId="443" xr:uid="{00000000-0005-0000-0000-0000B3620000}"/>
    <cellStyle name="40% - Accent4 7 2 2" xfId="8978" xr:uid="{00000000-0005-0000-0000-0000B4620000}"/>
    <cellStyle name="40% - Accent4 7 3" xfId="487" xr:uid="{00000000-0005-0000-0000-0000B5620000}"/>
    <cellStyle name="40% - Accent4 7 3 2" xfId="10245" xr:uid="{00000000-0005-0000-0000-0000B6620000}"/>
    <cellStyle name="40% - Accent4 7 4" xfId="529" xr:uid="{00000000-0005-0000-0000-0000B7620000}"/>
    <cellStyle name="40% - Accent4 7 5" xfId="8660" xr:uid="{00000000-0005-0000-0000-0000B8620000}"/>
    <cellStyle name="40% - Accent4 8" xfId="415" xr:uid="{00000000-0005-0000-0000-0000B9620000}"/>
    <cellStyle name="40% - Accent4 8 2" xfId="457" xr:uid="{00000000-0005-0000-0000-0000BA620000}"/>
    <cellStyle name="40% - Accent4 8 2 2" xfId="8992" xr:uid="{00000000-0005-0000-0000-0000BB620000}"/>
    <cellStyle name="40% - Accent4 8 3" xfId="501" xr:uid="{00000000-0005-0000-0000-0000BC620000}"/>
    <cellStyle name="40% - Accent4 8 4" xfId="543" xr:uid="{00000000-0005-0000-0000-0000BD620000}"/>
    <cellStyle name="40% - Accent4 8 5" xfId="8674" xr:uid="{00000000-0005-0000-0000-0000BE620000}"/>
    <cellStyle name="40% - Accent4 9" xfId="2610" xr:uid="{00000000-0005-0000-0000-0000BF620000}"/>
    <cellStyle name="40% - Accent4 9 10" xfId="3402" xr:uid="{00000000-0005-0000-0000-0000C0620000}"/>
    <cellStyle name="40% - Accent4 9 11" xfId="3490" xr:uid="{00000000-0005-0000-0000-0000C1620000}"/>
    <cellStyle name="40% - Accent4 9 12" xfId="3578" xr:uid="{00000000-0005-0000-0000-0000C2620000}"/>
    <cellStyle name="40% - Accent4 9 13" xfId="3683" xr:uid="{00000000-0005-0000-0000-0000C3620000}"/>
    <cellStyle name="40% - Accent4 9 14" xfId="3800" xr:uid="{00000000-0005-0000-0000-0000C4620000}"/>
    <cellStyle name="40% - Accent4 9 15" xfId="3916" xr:uid="{00000000-0005-0000-0000-0000C5620000}"/>
    <cellStyle name="40% - Accent4 9 16" xfId="4032" xr:uid="{00000000-0005-0000-0000-0000C6620000}"/>
    <cellStyle name="40% - Accent4 9 17" xfId="4148" xr:uid="{00000000-0005-0000-0000-0000C7620000}"/>
    <cellStyle name="40% - Accent4 9 18" xfId="4264" xr:uid="{00000000-0005-0000-0000-0000C8620000}"/>
    <cellStyle name="40% - Accent4 9 19" xfId="4380" xr:uid="{00000000-0005-0000-0000-0000C9620000}"/>
    <cellStyle name="40% - Accent4 9 2" xfId="2698" xr:uid="{00000000-0005-0000-0000-0000CA620000}"/>
    <cellStyle name="40% - Accent4 9 2 2" xfId="9009" xr:uid="{00000000-0005-0000-0000-0000CB620000}"/>
    <cellStyle name="40% - Accent4 9 20" xfId="4496" xr:uid="{00000000-0005-0000-0000-0000CC620000}"/>
    <cellStyle name="40% - Accent4 9 21" xfId="4612" xr:uid="{00000000-0005-0000-0000-0000CD620000}"/>
    <cellStyle name="40% - Accent4 9 22" xfId="4742" xr:uid="{00000000-0005-0000-0000-0000CE620000}"/>
    <cellStyle name="40% - Accent4 9 23" xfId="4872" xr:uid="{00000000-0005-0000-0000-0000CF620000}"/>
    <cellStyle name="40% - Accent4 9 24" xfId="5002" xr:uid="{00000000-0005-0000-0000-0000D0620000}"/>
    <cellStyle name="40% - Accent4 9 25" xfId="5132" xr:uid="{00000000-0005-0000-0000-0000D1620000}"/>
    <cellStyle name="40% - Accent4 9 26" xfId="5262" xr:uid="{00000000-0005-0000-0000-0000D2620000}"/>
    <cellStyle name="40% - Accent4 9 27" xfId="5392" xr:uid="{00000000-0005-0000-0000-0000D3620000}"/>
    <cellStyle name="40% - Accent4 9 28" xfId="5522" xr:uid="{00000000-0005-0000-0000-0000D4620000}"/>
    <cellStyle name="40% - Accent4 9 29" xfId="5652" xr:uid="{00000000-0005-0000-0000-0000D5620000}"/>
    <cellStyle name="40% - Accent4 9 3" xfId="2786" xr:uid="{00000000-0005-0000-0000-0000D6620000}"/>
    <cellStyle name="40% - Accent4 9 3 2" xfId="10263" xr:uid="{00000000-0005-0000-0000-0000D7620000}"/>
    <cellStyle name="40% - Accent4 9 30" xfId="5782" xr:uid="{00000000-0005-0000-0000-0000D8620000}"/>
    <cellStyle name="40% - Accent4 9 31" xfId="5912" xr:uid="{00000000-0005-0000-0000-0000D9620000}"/>
    <cellStyle name="40% - Accent4 9 32" xfId="6042" xr:uid="{00000000-0005-0000-0000-0000DA620000}"/>
    <cellStyle name="40% - Accent4 9 33" xfId="6172" xr:uid="{00000000-0005-0000-0000-0000DB620000}"/>
    <cellStyle name="40% - Accent4 9 34" xfId="6302" xr:uid="{00000000-0005-0000-0000-0000DC620000}"/>
    <cellStyle name="40% - Accent4 9 35" xfId="6432" xr:uid="{00000000-0005-0000-0000-0000DD620000}"/>
    <cellStyle name="40% - Accent4 9 36" xfId="6563" xr:uid="{00000000-0005-0000-0000-0000DE620000}"/>
    <cellStyle name="40% - Accent4 9 37" xfId="6693" xr:uid="{00000000-0005-0000-0000-0000DF620000}"/>
    <cellStyle name="40% - Accent4 9 38" xfId="6823" xr:uid="{00000000-0005-0000-0000-0000E0620000}"/>
    <cellStyle name="40% - Accent4 9 39" xfId="6953" xr:uid="{00000000-0005-0000-0000-0000E1620000}"/>
    <cellStyle name="40% - Accent4 9 4" xfId="2874" xr:uid="{00000000-0005-0000-0000-0000E2620000}"/>
    <cellStyle name="40% - Accent4 9 40" xfId="7083" xr:uid="{00000000-0005-0000-0000-0000E3620000}"/>
    <cellStyle name="40% - Accent4 9 41" xfId="7227" xr:uid="{00000000-0005-0000-0000-0000E4620000}"/>
    <cellStyle name="40% - Accent4 9 42" xfId="7372" xr:uid="{00000000-0005-0000-0000-0000E5620000}"/>
    <cellStyle name="40% - Accent4 9 43" xfId="7516" xr:uid="{00000000-0005-0000-0000-0000E6620000}"/>
    <cellStyle name="40% - Accent4 9 44" xfId="7688" xr:uid="{00000000-0005-0000-0000-0000E7620000}"/>
    <cellStyle name="40% - Accent4 9 45" xfId="7860" xr:uid="{00000000-0005-0000-0000-0000E8620000}"/>
    <cellStyle name="40% - Accent4 9 46" xfId="8032" xr:uid="{00000000-0005-0000-0000-0000E9620000}"/>
    <cellStyle name="40% - Accent4 9 47" xfId="8204" xr:uid="{00000000-0005-0000-0000-0000EA620000}"/>
    <cellStyle name="40% - Accent4 9 48" xfId="8376" xr:uid="{00000000-0005-0000-0000-0000EB620000}"/>
    <cellStyle name="40% - Accent4 9 49" xfId="8694" xr:uid="{00000000-0005-0000-0000-0000EC620000}"/>
    <cellStyle name="40% - Accent4 9 5" xfId="2962" xr:uid="{00000000-0005-0000-0000-0000ED620000}"/>
    <cellStyle name="40% - Accent4 9 6" xfId="3050" xr:uid="{00000000-0005-0000-0000-0000EE620000}"/>
    <cellStyle name="40% - Accent4 9 7" xfId="3138" xr:uid="{00000000-0005-0000-0000-0000EF620000}"/>
    <cellStyle name="40% - Accent4 9 8" xfId="3226" xr:uid="{00000000-0005-0000-0000-0000F0620000}"/>
    <cellStyle name="40% - Accent4 9 9" xfId="3314" xr:uid="{00000000-0005-0000-0000-0000F1620000}"/>
    <cellStyle name="40% - Accent5" xfId="11" builtinId="47" customBuiltin="1"/>
    <cellStyle name="40% - Accent5 10" xfId="3594" xr:uid="{00000000-0005-0000-0000-0000F3620000}"/>
    <cellStyle name="40% - Accent5 10 10" xfId="4628" xr:uid="{00000000-0005-0000-0000-0000F4620000}"/>
    <cellStyle name="40% - Accent5 10 11" xfId="4758" xr:uid="{00000000-0005-0000-0000-0000F5620000}"/>
    <cellStyle name="40% - Accent5 10 12" xfId="4888" xr:uid="{00000000-0005-0000-0000-0000F6620000}"/>
    <cellStyle name="40% - Accent5 10 13" xfId="5018" xr:uid="{00000000-0005-0000-0000-0000F7620000}"/>
    <cellStyle name="40% - Accent5 10 14" xfId="5148" xr:uid="{00000000-0005-0000-0000-0000F8620000}"/>
    <cellStyle name="40% - Accent5 10 15" xfId="5278" xr:uid="{00000000-0005-0000-0000-0000F9620000}"/>
    <cellStyle name="40% - Accent5 10 16" xfId="5408" xr:uid="{00000000-0005-0000-0000-0000FA620000}"/>
    <cellStyle name="40% - Accent5 10 17" xfId="5538" xr:uid="{00000000-0005-0000-0000-0000FB620000}"/>
    <cellStyle name="40% - Accent5 10 18" xfId="5668" xr:uid="{00000000-0005-0000-0000-0000FC620000}"/>
    <cellStyle name="40% - Accent5 10 19" xfId="5798" xr:uid="{00000000-0005-0000-0000-0000FD620000}"/>
    <cellStyle name="40% - Accent5 10 2" xfId="3699" xr:uid="{00000000-0005-0000-0000-0000FE620000}"/>
    <cellStyle name="40% - Accent5 10 2 2" xfId="9025" xr:uid="{00000000-0005-0000-0000-0000FF620000}"/>
    <cellStyle name="40% - Accent5 10 20" xfId="5928" xr:uid="{00000000-0005-0000-0000-000000630000}"/>
    <cellStyle name="40% - Accent5 10 21" xfId="6058" xr:uid="{00000000-0005-0000-0000-000001630000}"/>
    <cellStyle name="40% - Accent5 10 22" xfId="6188" xr:uid="{00000000-0005-0000-0000-000002630000}"/>
    <cellStyle name="40% - Accent5 10 23" xfId="6318" xr:uid="{00000000-0005-0000-0000-000003630000}"/>
    <cellStyle name="40% - Accent5 10 24" xfId="6448" xr:uid="{00000000-0005-0000-0000-000004630000}"/>
    <cellStyle name="40% - Accent5 10 25" xfId="6579" xr:uid="{00000000-0005-0000-0000-000005630000}"/>
    <cellStyle name="40% - Accent5 10 26" xfId="6709" xr:uid="{00000000-0005-0000-0000-000006630000}"/>
    <cellStyle name="40% - Accent5 10 27" xfId="6839" xr:uid="{00000000-0005-0000-0000-000007630000}"/>
    <cellStyle name="40% - Accent5 10 28" xfId="6969" xr:uid="{00000000-0005-0000-0000-000008630000}"/>
    <cellStyle name="40% - Accent5 10 29" xfId="7099" xr:uid="{00000000-0005-0000-0000-000009630000}"/>
    <cellStyle name="40% - Accent5 10 3" xfId="3816" xr:uid="{00000000-0005-0000-0000-00000A630000}"/>
    <cellStyle name="40% - Accent5 10 3 2" xfId="10279" xr:uid="{00000000-0005-0000-0000-00000B630000}"/>
    <cellStyle name="40% - Accent5 10 30" xfId="7243" xr:uid="{00000000-0005-0000-0000-00000C630000}"/>
    <cellStyle name="40% - Accent5 10 31" xfId="7388" xr:uid="{00000000-0005-0000-0000-00000D630000}"/>
    <cellStyle name="40% - Accent5 10 32" xfId="7532" xr:uid="{00000000-0005-0000-0000-00000E630000}"/>
    <cellStyle name="40% - Accent5 10 33" xfId="7704" xr:uid="{00000000-0005-0000-0000-00000F630000}"/>
    <cellStyle name="40% - Accent5 10 34" xfId="7876" xr:uid="{00000000-0005-0000-0000-000010630000}"/>
    <cellStyle name="40% - Accent5 10 35" xfId="8048" xr:uid="{00000000-0005-0000-0000-000011630000}"/>
    <cellStyle name="40% - Accent5 10 36" xfId="8220" xr:uid="{00000000-0005-0000-0000-000012630000}"/>
    <cellStyle name="40% - Accent5 10 37" xfId="8392" xr:uid="{00000000-0005-0000-0000-000013630000}"/>
    <cellStyle name="40% - Accent5 10 38" xfId="8710" xr:uid="{00000000-0005-0000-0000-000014630000}"/>
    <cellStyle name="40% - Accent5 10 4" xfId="3932" xr:uid="{00000000-0005-0000-0000-000015630000}"/>
    <cellStyle name="40% - Accent5 10 5" xfId="4048" xr:uid="{00000000-0005-0000-0000-000016630000}"/>
    <cellStyle name="40% - Accent5 10 6" xfId="4164" xr:uid="{00000000-0005-0000-0000-000017630000}"/>
    <cellStyle name="40% - Accent5 10 7" xfId="4280" xr:uid="{00000000-0005-0000-0000-000018630000}"/>
    <cellStyle name="40% - Accent5 10 8" xfId="4396" xr:uid="{00000000-0005-0000-0000-000019630000}"/>
    <cellStyle name="40% - Accent5 10 9" xfId="4512" xr:uid="{00000000-0005-0000-0000-00001A630000}"/>
    <cellStyle name="40% - Accent5 11" xfId="3713" xr:uid="{00000000-0005-0000-0000-00001B630000}"/>
    <cellStyle name="40% - Accent5 11 10" xfId="4772" xr:uid="{00000000-0005-0000-0000-00001C630000}"/>
    <cellStyle name="40% - Accent5 11 11" xfId="4902" xr:uid="{00000000-0005-0000-0000-00001D630000}"/>
    <cellStyle name="40% - Accent5 11 12" xfId="5032" xr:uid="{00000000-0005-0000-0000-00001E630000}"/>
    <cellStyle name="40% - Accent5 11 13" xfId="5162" xr:uid="{00000000-0005-0000-0000-00001F630000}"/>
    <cellStyle name="40% - Accent5 11 14" xfId="5292" xr:uid="{00000000-0005-0000-0000-000020630000}"/>
    <cellStyle name="40% - Accent5 11 15" xfId="5422" xr:uid="{00000000-0005-0000-0000-000021630000}"/>
    <cellStyle name="40% - Accent5 11 16" xfId="5552" xr:uid="{00000000-0005-0000-0000-000022630000}"/>
    <cellStyle name="40% - Accent5 11 17" xfId="5682" xr:uid="{00000000-0005-0000-0000-000023630000}"/>
    <cellStyle name="40% - Accent5 11 18" xfId="5812" xr:uid="{00000000-0005-0000-0000-000024630000}"/>
    <cellStyle name="40% - Accent5 11 19" xfId="5942" xr:uid="{00000000-0005-0000-0000-000025630000}"/>
    <cellStyle name="40% - Accent5 11 2" xfId="3830" xr:uid="{00000000-0005-0000-0000-000026630000}"/>
    <cellStyle name="40% - Accent5 11 2 2" xfId="9039" xr:uid="{00000000-0005-0000-0000-000027630000}"/>
    <cellStyle name="40% - Accent5 11 20" xfId="6072" xr:uid="{00000000-0005-0000-0000-000028630000}"/>
    <cellStyle name="40% - Accent5 11 21" xfId="6202" xr:uid="{00000000-0005-0000-0000-000029630000}"/>
    <cellStyle name="40% - Accent5 11 22" xfId="6332" xr:uid="{00000000-0005-0000-0000-00002A630000}"/>
    <cellStyle name="40% - Accent5 11 23" xfId="6462" xr:uid="{00000000-0005-0000-0000-00002B630000}"/>
    <cellStyle name="40% - Accent5 11 24" xfId="6593" xr:uid="{00000000-0005-0000-0000-00002C630000}"/>
    <cellStyle name="40% - Accent5 11 25" xfId="6723" xr:uid="{00000000-0005-0000-0000-00002D630000}"/>
    <cellStyle name="40% - Accent5 11 26" xfId="6853" xr:uid="{00000000-0005-0000-0000-00002E630000}"/>
    <cellStyle name="40% - Accent5 11 27" xfId="6983" xr:uid="{00000000-0005-0000-0000-00002F630000}"/>
    <cellStyle name="40% - Accent5 11 28" xfId="7113" xr:uid="{00000000-0005-0000-0000-000030630000}"/>
    <cellStyle name="40% - Accent5 11 29" xfId="7257" xr:uid="{00000000-0005-0000-0000-000031630000}"/>
    <cellStyle name="40% - Accent5 11 3" xfId="3946" xr:uid="{00000000-0005-0000-0000-000032630000}"/>
    <cellStyle name="40% - Accent5 11 3 2" xfId="10293" xr:uid="{00000000-0005-0000-0000-000033630000}"/>
    <cellStyle name="40% - Accent5 11 30" xfId="7402" xr:uid="{00000000-0005-0000-0000-000034630000}"/>
    <cellStyle name="40% - Accent5 11 31" xfId="7546" xr:uid="{00000000-0005-0000-0000-000035630000}"/>
    <cellStyle name="40% - Accent5 11 32" xfId="7718" xr:uid="{00000000-0005-0000-0000-000036630000}"/>
    <cellStyle name="40% - Accent5 11 33" xfId="7890" xr:uid="{00000000-0005-0000-0000-000037630000}"/>
    <cellStyle name="40% - Accent5 11 34" xfId="8062" xr:uid="{00000000-0005-0000-0000-000038630000}"/>
    <cellStyle name="40% - Accent5 11 35" xfId="8234" xr:uid="{00000000-0005-0000-0000-000039630000}"/>
    <cellStyle name="40% - Accent5 11 36" xfId="8406" xr:uid="{00000000-0005-0000-0000-00003A630000}"/>
    <cellStyle name="40% - Accent5 11 37" xfId="8724" xr:uid="{00000000-0005-0000-0000-00003B630000}"/>
    <cellStyle name="40% - Accent5 11 4" xfId="4062" xr:uid="{00000000-0005-0000-0000-00003C630000}"/>
    <cellStyle name="40% - Accent5 11 5" xfId="4178" xr:uid="{00000000-0005-0000-0000-00003D630000}"/>
    <cellStyle name="40% - Accent5 11 6" xfId="4294" xr:uid="{00000000-0005-0000-0000-00003E630000}"/>
    <cellStyle name="40% - Accent5 11 7" xfId="4410" xr:uid="{00000000-0005-0000-0000-00003F630000}"/>
    <cellStyle name="40% - Accent5 11 8" xfId="4526" xr:uid="{00000000-0005-0000-0000-000040630000}"/>
    <cellStyle name="40% - Accent5 11 9" xfId="4642" xr:uid="{00000000-0005-0000-0000-000041630000}"/>
    <cellStyle name="40% - Accent5 12" xfId="4656" xr:uid="{00000000-0005-0000-0000-000042630000}"/>
    <cellStyle name="40% - Accent5 12 10" xfId="5826" xr:uid="{00000000-0005-0000-0000-000043630000}"/>
    <cellStyle name="40% - Accent5 12 11" xfId="5956" xr:uid="{00000000-0005-0000-0000-000044630000}"/>
    <cellStyle name="40% - Accent5 12 12" xfId="6086" xr:uid="{00000000-0005-0000-0000-000045630000}"/>
    <cellStyle name="40% - Accent5 12 13" xfId="6216" xr:uid="{00000000-0005-0000-0000-000046630000}"/>
    <cellStyle name="40% - Accent5 12 14" xfId="6346" xr:uid="{00000000-0005-0000-0000-000047630000}"/>
    <cellStyle name="40% - Accent5 12 15" xfId="6476" xr:uid="{00000000-0005-0000-0000-000048630000}"/>
    <cellStyle name="40% - Accent5 12 16" xfId="6607" xr:uid="{00000000-0005-0000-0000-000049630000}"/>
    <cellStyle name="40% - Accent5 12 17" xfId="6737" xr:uid="{00000000-0005-0000-0000-00004A630000}"/>
    <cellStyle name="40% - Accent5 12 18" xfId="6867" xr:uid="{00000000-0005-0000-0000-00004B630000}"/>
    <cellStyle name="40% - Accent5 12 19" xfId="6997" xr:uid="{00000000-0005-0000-0000-00004C630000}"/>
    <cellStyle name="40% - Accent5 12 2" xfId="4786" xr:uid="{00000000-0005-0000-0000-00004D630000}"/>
    <cellStyle name="40% - Accent5 12 2 2" xfId="9053" xr:uid="{00000000-0005-0000-0000-00004E630000}"/>
    <cellStyle name="40% - Accent5 12 20" xfId="7127" xr:uid="{00000000-0005-0000-0000-00004F630000}"/>
    <cellStyle name="40% - Accent5 12 21" xfId="7271" xr:uid="{00000000-0005-0000-0000-000050630000}"/>
    <cellStyle name="40% - Accent5 12 22" xfId="7416" xr:uid="{00000000-0005-0000-0000-000051630000}"/>
    <cellStyle name="40% - Accent5 12 23" xfId="7560" xr:uid="{00000000-0005-0000-0000-000052630000}"/>
    <cellStyle name="40% - Accent5 12 24" xfId="7732" xr:uid="{00000000-0005-0000-0000-000053630000}"/>
    <cellStyle name="40% - Accent5 12 25" xfId="7904" xr:uid="{00000000-0005-0000-0000-000054630000}"/>
    <cellStyle name="40% - Accent5 12 26" xfId="8076" xr:uid="{00000000-0005-0000-0000-000055630000}"/>
    <cellStyle name="40% - Accent5 12 27" xfId="8248" xr:uid="{00000000-0005-0000-0000-000056630000}"/>
    <cellStyle name="40% - Accent5 12 28" xfId="8420" xr:uid="{00000000-0005-0000-0000-000057630000}"/>
    <cellStyle name="40% - Accent5 12 29" xfId="8738" xr:uid="{00000000-0005-0000-0000-000058630000}"/>
    <cellStyle name="40% - Accent5 12 3" xfId="4916" xr:uid="{00000000-0005-0000-0000-000059630000}"/>
    <cellStyle name="40% - Accent5 12 3 2" xfId="10307" xr:uid="{00000000-0005-0000-0000-00005A630000}"/>
    <cellStyle name="40% - Accent5 12 4" xfId="5046" xr:uid="{00000000-0005-0000-0000-00005B630000}"/>
    <cellStyle name="40% - Accent5 12 5" xfId="5176" xr:uid="{00000000-0005-0000-0000-00005C630000}"/>
    <cellStyle name="40% - Accent5 12 6" xfId="5306" xr:uid="{00000000-0005-0000-0000-00005D630000}"/>
    <cellStyle name="40% - Accent5 12 7" xfId="5436" xr:uid="{00000000-0005-0000-0000-00005E630000}"/>
    <cellStyle name="40% - Accent5 12 8" xfId="5566" xr:uid="{00000000-0005-0000-0000-00005F630000}"/>
    <cellStyle name="40% - Accent5 12 9" xfId="5696" xr:uid="{00000000-0005-0000-0000-000060630000}"/>
    <cellStyle name="40% - Accent5 13" xfId="7141" xr:uid="{00000000-0005-0000-0000-000061630000}"/>
    <cellStyle name="40% - Accent5 13 10" xfId="8752" xr:uid="{00000000-0005-0000-0000-000062630000}"/>
    <cellStyle name="40% - Accent5 13 2" xfId="7285" xr:uid="{00000000-0005-0000-0000-000063630000}"/>
    <cellStyle name="40% - Accent5 13 2 2" xfId="9067" xr:uid="{00000000-0005-0000-0000-000064630000}"/>
    <cellStyle name="40% - Accent5 13 3" xfId="7430" xr:uid="{00000000-0005-0000-0000-000065630000}"/>
    <cellStyle name="40% - Accent5 13 3 2" xfId="10321" xr:uid="{00000000-0005-0000-0000-000066630000}"/>
    <cellStyle name="40% - Accent5 13 4" xfId="7574" xr:uid="{00000000-0005-0000-0000-000067630000}"/>
    <cellStyle name="40% - Accent5 13 5" xfId="7746" xr:uid="{00000000-0005-0000-0000-000068630000}"/>
    <cellStyle name="40% - Accent5 13 6" xfId="7918" xr:uid="{00000000-0005-0000-0000-000069630000}"/>
    <cellStyle name="40% - Accent5 13 7" xfId="8090" xr:uid="{00000000-0005-0000-0000-00006A630000}"/>
    <cellStyle name="40% - Accent5 13 8" xfId="8262" xr:uid="{00000000-0005-0000-0000-00006B630000}"/>
    <cellStyle name="40% - Accent5 13 9" xfId="8434" xr:uid="{00000000-0005-0000-0000-00006C630000}"/>
    <cellStyle name="40% - Accent5 14" xfId="7588" xr:uid="{00000000-0005-0000-0000-00006D630000}"/>
    <cellStyle name="40% - Accent5 14 2" xfId="7760" xr:uid="{00000000-0005-0000-0000-00006E630000}"/>
    <cellStyle name="40% - Accent5 14 2 2" xfId="9082" xr:uid="{00000000-0005-0000-0000-00006F630000}"/>
    <cellStyle name="40% - Accent5 14 3" xfId="7932" xr:uid="{00000000-0005-0000-0000-000070630000}"/>
    <cellStyle name="40% - Accent5 14 3 2" xfId="10335" xr:uid="{00000000-0005-0000-0000-000071630000}"/>
    <cellStyle name="40% - Accent5 14 4" xfId="8104" xr:uid="{00000000-0005-0000-0000-000072630000}"/>
    <cellStyle name="40% - Accent5 14 5" xfId="8276" xr:uid="{00000000-0005-0000-0000-000073630000}"/>
    <cellStyle name="40% - Accent5 14 6" xfId="8448" xr:uid="{00000000-0005-0000-0000-000074630000}"/>
    <cellStyle name="40% - Accent5 14 7" xfId="8767" xr:uid="{00000000-0005-0000-0000-000075630000}"/>
    <cellStyle name="40% - Accent5 15" xfId="7602" xr:uid="{00000000-0005-0000-0000-000076630000}"/>
    <cellStyle name="40% - Accent5 15 2" xfId="7774" xr:uid="{00000000-0005-0000-0000-000077630000}"/>
    <cellStyle name="40% - Accent5 15 2 2" xfId="9096" xr:uid="{00000000-0005-0000-0000-000078630000}"/>
    <cellStyle name="40% - Accent5 15 3" xfId="7946" xr:uid="{00000000-0005-0000-0000-000079630000}"/>
    <cellStyle name="40% - Accent5 15 3 2" xfId="10349" xr:uid="{00000000-0005-0000-0000-00007A630000}"/>
    <cellStyle name="40% - Accent5 15 4" xfId="8118" xr:uid="{00000000-0005-0000-0000-00007B630000}"/>
    <cellStyle name="40% - Accent5 15 5" xfId="8290" xr:uid="{00000000-0005-0000-0000-00007C630000}"/>
    <cellStyle name="40% - Accent5 15 6" xfId="8462" xr:uid="{00000000-0005-0000-0000-00007D630000}"/>
    <cellStyle name="40% - Accent5 15 7" xfId="8781" xr:uid="{00000000-0005-0000-0000-00007E630000}"/>
    <cellStyle name="40% - Accent5 16" xfId="8795" xr:uid="{00000000-0005-0000-0000-00007F630000}"/>
    <cellStyle name="40% - Accent5 17" xfId="8476" xr:uid="{00000000-0005-0000-0000-000080630000}"/>
    <cellStyle name="40% - Accent5 17 2" xfId="9125" xr:uid="{00000000-0005-0000-0000-000081630000}"/>
    <cellStyle name="40% - Accent5 18" xfId="9159" xr:uid="{00000000-0005-0000-0000-000082630000}"/>
    <cellStyle name="40% - Accent5 18 10" xfId="9816" xr:uid="{00000000-0005-0000-0000-000083630000}"/>
    <cellStyle name="40% - Accent5 18 10 2" xfId="36269" xr:uid="{00000000-0005-0000-0000-000084630000}"/>
    <cellStyle name="40% - Accent5 18 11" xfId="9887" xr:uid="{00000000-0005-0000-0000-000085630000}"/>
    <cellStyle name="40% - Accent5 18 12" xfId="9958" xr:uid="{00000000-0005-0000-0000-000086630000}"/>
    <cellStyle name="40% - Accent5 18 13" xfId="10485" xr:uid="{00000000-0005-0000-0000-000087630000}"/>
    <cellStyle name="40% - Accent5 18 14" xfId="10743" xr:uid="{00000000-0005-0000-0000-000088630000}"/>
    <cellStyle name="40% - Accent5 18 15" xfId="10997" xr:uid="{00000000-0005-0000-0000-000089630000}"/>
    <cellStyle name="40% - Accent5 18 16" xfId="11251" xr:uid="{00000000-0005-0000-0000-00008A630000}"/>
    <cellStyle name="40% - Accent5 18 17" xfId="11511" xr:uid="{00000000-0005-0000-0000-00008B630000}"/>
    <cellStyle name="40% - Accent5 18 18" xfId="11765" xr:uid="{00000000-0005-0000-0000-00008C630000}"/>
    <cellStyle name="40% - Accent5 18 19" xfId="12043" xr:uid="{00000000-0005-0000-0000-00008D630000}"/>
    <cellStyle name="40% - Accent5 18 2" xfId="9227" xr:uid="{00000000-0005-0000-0000-00008E630000}"/>
    <cellStyle name="40% - Accent5 18 2 10" xfId="12455" xr:uid="{00000000-0005-0000-0000-00008F630000}"/>
    <cellStyle name="40% - Accent5 18 2 11" xfId="12737" xr:uid="{00000000-0005-0000-0000-000090630000}"/>
    <cellStyle name="40% - Accent5 18 2 12" xfId="13360" xr:uid="{00000000-0005-0000-0000-000091630000}"/>
    <cellStyle name="40% - Accent5 18 2 13" xfId="13967" xr:uid="{00000000-0005-0000-0000-000092630000}"/>
    <cellStyle name="40% - Accent5 18 2 14" xfId="14573" xr:uid="{00000000-0005-0000-0000-000093630000}"/>
    <cellStyle name="40% - Accent5 18 2 15" xfId="15179" xr:uid="{00000000-0005-0000-0000-000094630000}"/>
    <cellStyle name="40% - Accent5 18 2 16" xfId="17427" xr:uid="{00000000-0005-0000-0000-000095630000}"/>
    <cellStyle name="40% - Accent5 18 2 17" xfId="21902" xr:uid="{00000000-0005-0000-0000-000096630000}"/>
    <cellStyle name="40% - Accent5 18 2 18" xfId="26619" xr:uid="{00000000-0005-0000-0000-000097630000}"/>
    <cellStyle name="40% - Accent5 18 2 19" xfId="31332" xr:uid="{00000000-0005-0000-0000-000098630000}"/>
    <cellStyle name="40% - Accent5 18 2 2" xfId="10366" xr:uid="{00000000-0005-0000-0000-000099630000}"/>
    <cellStyle name="40% - Accent5 18 2 2 10" xfId="31628" xr:uid="{00000000-0005-0000-0000-00009A630000}"/>
    <cellStyle name="40% - Accent5 18 2 2 2" xfId="13075" xr:uid="{00000000-0005-0000-0000-00009B630000}"/>
    <cellStyle name="40% - Accent5 18 2 2 2 2" xfId="16666" xr:uid="{00000000-0005-0000-0000-00009C630000}"/>
    <cellStyle name="40% - Accent5 18 2 2 2 2 2" xfId="21128" xr:uid="{00000000-0005-0000-0000-00009D630000}"/>
    <cellStyle name="40% - Accent5 18 2 2 2 2 3" xfId="25560" xr:uid="{00000000-0005-0000-0000-00009E630000}"/>
    <cellStyle name="40% - Accent5 18 2 2 2 2 4" xfId="30277" xr:uid="{00000000-0005-0000-0000-00009F630000}"/>
    <cellStyle name="40% - Accent5 18 2 2 2 2 5" xfId="34990" xr:uid="{00000000-0005-0000-0000-0000A0630000}"/>
    <cellStyle name="40% - Accent5 18 2 2 2 3" xfId="18869" xr:uid="{00000000-0005-0000-0000-0000A1630000}"/>
    <cellStyle name="40% - Accent5 18 2 2 2 4" xfId="23344" xr:uid="{00000000-0005-0000-0000-0000A2630000}"/>
    <cellStyle name="40% - Accent5 18 2 2 2 5" xfId="28061" xr:uid="{00000000-0005-0000-0000-0000A3630000}"/>
    <cellStyle name="40% - Accent5 18 2 2 2 6" xfId="32774" xr:uid="{00000000-0005-0000-0000-0000A4630000}"/>
    <cellStyle name="40% - Accent5 18 2 2 3" xfId="13657" xr:uid="{00000000-0005-0000-0000-0000A5630000}"/>
    <cellStyle name="40% - Accent5 18 2 2 3 2" xfId="19982" xr:uid="{00000000-0005-0000-0000-0000A6630000}"/>
    <cellStyle name="40% - Accent5 18 2 2 3 3" xfId="24414" xr:uid="{00000000-0005-0000-0000-0000A7630000}"/>
    <cellStyle name="40% - Accent5 18 2 2 3 4" xfId="29131" xr:uid="{00000000-0005-0000-0000-0000A8630000}"/>
    <cellStyle name="40% - Accent5 18 2 2 3 5" xfId="33844" xr:uid="{00000000-0005-0000-0000-0000A9630000}"/>
    <cellStyle name="40% - Accent5 18 2 2 4" xfId="14263" xr:uid="{00000000-0005-0000-0000-0000AA630000}"/>
    <cellStyle name="40% - Accent5 18 2 2 5" xfId="14869" xr:uid="{00000000-0005-0000-0000-0000AB630000}"/>
    <cellStyle name="40% - Accent5 18 2 2 6" xfId="15475" xr:uid="{00000000-0005-0000-0000-0000AC630000}"/>
    <cellStyle name="40% - Accent5 18 2 2 7" xfId="17723" xr:uid="{00000000-0005-0000-0000-0000AD630000}"/>
    <cellStyle name="40% - Accent5 18 2 2 8" xfId="22198" xr:uid="{00000000-0005-0000-0000-0000AE630000}"/>
    <cellStyle name="40% - Accent5 18 2 2 9" xfId="26915" xr:uid="{00000000-0005-0000-0000-0000AF630000}"/>
    <cellStyle name="40% - Accent5 18 2 3" xfId="10626" xr:uid="{00000000-0005-0000-0000-0000B0630000}"/>
    <cellStyle name="40% - Accent5 18 2 3 2" xfId="16448" xr:uid="{00000000-0005-0000-0000-0000B1630000}"/>
    <cellStyle name="40% - Accent5 18 2 3 2 2" xfId="20910" xr:uid="{00000000-0005-0000-0000-0000B2630000}"/>
    <cellStyle name="40% - Accent5 18 2 3 2 3" xfId="25342" xr:uid="{00000000-0005-0000-0000-0000B3630000}"/>
    <cellStyle name="40% - Accent5 18 2 3 2 4" xfId="30059" xr:uid="{00000000-0005-0000-0000-0000B4630000}"/>
    <cellStyle name="40% - Accent5 18 2 3 2 5" xfId="34772" xr:uid="{00000000-0005-0000-0000-0000B5630000}"/>
    <cellStyle name="40% - Accent5 18 2 3 3" xfId="18651" xr:uid="{00000000-0005-0000-0000-0000B6630000}"/>
    <cellStyle name="40% - Accent5 18 2 3 4" xfId="23126" xr:uid="{00000000-0005-0000-0000-0000B7630000}"/>
    <cellStyle name="40% - Accent5 18 2 3 5" xfId="27843" xr:uid="{00000000-0005-0000-0000-0000B8630000}"/>
    <cellStyle name="40% - Accent5 18 2 3 6" xfId="32556" xr:uid="{00000000-0005-0000-0000-0000B9630000}"/>
    <cellStyle name="40% - Accent5 18 2 4" xfId="10884" xr:uid="{00000000-0005-0000-0000-0000BA630000}"/>
    <cellStyle name="40% - Accent5 18 2 4 2" xfId="19686" xr:uid="{00000000-0005-0000-0000-0000BB630000}"/>
    <cellStyle name="40% - Accent5 18 2 4 3" xfId="24118" xr:uid="{00000000-0005-0000-0000-0000BC630000}"/>
    <cellStyle name="40% - Accent5 18 2 4 4" xfId="28835" xr:uid="{00000000-0005-0000-0000-0000BD630000}"/>
    <cellStyle name="40% - Accent5 18 2 4 5" xfId="33548" xr:uid="{00000000-0005-0000-0000-0000BE630000}"/>
    <cellStyle name="40% - Accent5 18 2 5" xfId="11138" xr:uid="{00000000-0005-0000-0000-0000BF630000}"/>
    <cellStyle name="40% - Accent5 18 2 6" xfId="11392" xr:uid="{00000000-0005-0000-0000-0000C0630000}"/>
    <cellStyle name="40% - Accent5 18 2 7" xfId="11652" xr:uid="{00000000-0005-0000-0000-0000C1630000}"/>
    <cellStyle name="40% - Accent5 18 2 8" xfId="11914" xr:uid="{00000000-0005-0000-0000-0000C2630000}"/>
    <cellStyle name="40% - Accent5 18 2 9" xfId="12184" xr:uid="{00000000-0005-0000-0000-0000C3630000}"/>
    <cellStyle name="40% - Accent5 18 20" xfId="12314" xr:uid="{00000000-0005-0000-0000-0000C4630000}"/>
    <cellStyle name="40% - Accent5 18 21" xfId="12596" xr:uid="{00000000-0005-0000-0000-0000C5630000}"/>
    <cellStyle name="40% - Accent5 18 22" xfId="13219" xr:uid="{00000000-0005-0000-0000-0000C6630000}"/>
    <cellStyle name="40% - Accent5 18 23" xfId="13826" xr:uid="{00000000-0005-0000-0000-0000C7630000}"/>
    <cellStyle name="40% - Accent5 18 24" xfId="14432" xr:uid="{00000000-0005-0000-0000-0000C8630000}"/>
    <cellStyle name="40% - Accent5 18 25" xfId="15038" xr:uid="{00000000-0005-0000-0000-0000C9630000}"/>
    <cellStyle name="40% - Accent5 18 26" xfId="17286" xr:uid="{00000000-0005-0000-0000-0000CA630000}"/>
    <cellStyle name="40% - Accent5 18 27" xfId="21761" xr:uid="{00000000-0005-0000-0000-0000CB630000}"/>
    <cellStyle name="40% - Accent5 18 28" xfId="26478" xr:uid="{00000000-0005-0000-0000-0000CC630000}"/>
    <cellStyle name="40% - Accent5 18 29" xfId="31191" xr:uid="{00000000-0005-0000-0000-0000CD630000}"/>
    <cellStyle name="40% - Accent5 18 3" xfId="9309" xr:uid="{00000000-0005-0000-0000-0000CE630000}"/>
    <cellStyle name="40% - Accent5 18 3 10" xfId="31487" xr:uid="{00000000-0005-0000-0000-0000CF630000}"/>
    <cellStyle name="40% - Accent5 18 3 2" xfId="12934" xr:uid="{00000000-0005-0000-0000-0000D0630000}"/>
    <cellStyle name="40% - Accent5 18 3 2 2" xfId="16525" xr:uid="{00000000-0005-0000-0000-0000D1630000}"/>
    <cellStyle name="40% - Accent5 18 3 2 2 2" xfId="20987" xr:uid="{00000000-0005-0000-0000-0000D2630000}"/>
    <cellStyle name="40% - Accent5 18 3 2 2 3" xfId="25419" xr:uid="{00000000-0005-0000-0000-0000D3630000}"/>
    <cellStyle name="40% - Accent5 18 3 2 2 4" xfId="30136" xr:uid="{00000000-0005-0000-0000-0000D4630000}"/>
    <cellStyle name="40% - Accent5 18 3 2 2 5" xfId="34849" xr:uid="{00000000-0005-0000-0000-0000D5630000}"/>
    <cellStyle name="40% - Accent5 18 3 2 3" xfId="18728" xr:uid="{00000000-0005-0000-0000-0000D6630000}"/>
    <cellStyle name="40% - Accent5 18 3 2 4" xfId="23203" xr:uid="{00000000-0005-0000-0000-0000D7630000}"/>
    <cellStyle name="40% - Accent5 18 3 2 5" xfId="27920" xr:uid="{00000000-0005-0000-0000-0000D8630000}"/>
    <cellStyle name="40% - Accent5 18 3 2 6" xfId="32633" xr:uid="{00000000-0005-0000-0000-0000D9630000}"/>
    <cellStyle name="40% - Accent5 18 3 3" xfId="13516" xr:uid="{00000000-0005-0000-0000-0000DA630000}"/>
    <cellStyle name="40% - Accent5 18 3 3 2" xfId="19841" xr:uid="{00000000-0005-0000-0000-0000DB630000}"/>
    <cellStyle name="40% - Accent5 18 3 3 3" xfId="24273" xr:uid="{00000000-0005-0000-0000-0000DC630000}"/>
    <cellStyle name="40% - Accent5 18 3 3 4" xfId="28990" xr:uid="{00000000-0005-0000-0000-0000DD630000}"/>
    <cellStyle name="40% - Accent5 18 3 3 5" xfId="33703" xr:uid="{00000000-0005-0000-0000-0000DE630000}"/>
    <cellStyle name="40% - Accent5 18 3 4" xfId="14122" xr:uid="{00000000-0005-0000-0000-0000DF630000}"/>
    <cellStyle name="40% - Accent5 18 3 5" xfId="14728" xr:uid="{00000000-0005-0000-0000-0000E0630000}"/>
    <cellStyle name="40% - Accent5 18 3 6" xfId="15334" xr:uid="{00000000-0005-0000-0000-0000E1630000}"/>
    <cellStyle name="40% - Accent5 18 3 7" xfId="17582" xr:uid="{00000000-0005-0000-0000-0000E2630000}"/>
    <cellStyle name="40% - Accent5 18 3 8" xfId="22057" xr:uid="{00000000-0005-0000-0000-0000E3630000}"/>
    <cellStyle name="40% - Accent5 18 3 9" xfId="26774" xr:uid="{00000000-0005-0000-0000-0000E4630000}"/>
    <cellStyle name="40% - Accent5 18 4" xfId="9380" xr:uid="{00000000-0005-0000-0000-0000E5630000}"/>
    <cellStyle name="40% - Accent5 18 4 2" xfId="16905" xr:uid="{00000000-0005-0000-0000-0000E6630000}"/>
    <cellStyle name="40% - Accent5 18 4 2 2" xfId="21367" xr:uid="{00000000-0005-0000-0000-0000E7630000}"/>
    <cellStyle name="40% - Accent5 18 4 2 2 2" xfId="25799" xr:uid="{00000000-0005-0000-0000-0000E8630000}"/>
    <cellStyle name="40% - Accent5 18 4 2 2 3" xfId="30516" xr:uid="{00000000-0005-0000-0000-0000E9630000}"/>
    <cellStyle name="40% - Accent5 18 4 2 2 4" xfId="35229" xr:uid="{00000000-0005-0000-0000-0000EA630000}"/>
    <cellStyle name="40% - Accent5 18 4 2 3" xfId="19108" xr:uid="{00000000-0005-0000-0000-0000EB630000}"/>
    <cellStyle name="40% - Accent5 18 4 2 4" xfId="23583" xr:uid="{00000000-0005-0000-0000-0000EC630000}"/>
    <cellStyle name="40% - Accent5 18 4 2 5" xfId="28300" xr:uid="{00000000-0005-0000-0000-0000ED630000}"/>
    <cellStyle name="40% - Accent5 18 4 2 6" xfId="33013" xr:uid="{00000000-0005-0000-0000-0000EE630000}"/>
    <cellStyle name="40% - Accent5 18 4 3" xfId="15714" xr:uid="{00000000-0005-0000-0000-0000EF630000}"/>
    <cellStyle name="40% - Accent5 18 4 3 2" xfId="20221" xr:uid="{00000000-0005-0000-0000-0000F0630000}"/>
    <cellStyle name="40% - Accent5 18 4 3 3" xfId="24653" xr:uid="{00000000-0005-0000-0000-0000F1630000}"/>
    <cellStyle name="40% - Accent5 18 4 3 4" xfId="29370" xr:uid="{00000000-0005-0000-0000-0000F2630000}"/>
    <cellStyle name="40% - Accent5 18 4 3 5" xfId="34083" xr:uid="{00000000-0005-0000-0000-0000F3630000}"/>
    <cellStyle name="40% - Accent5 18 4 4" xfId="17962" xr:uid="{00000000-0005-0000-0000-0000F4630000}"/>
    <cellStyle name="40% - Accent5 18 4 5" xfId="22437" xr:uid="{00000000-0005-0000-0000-0000F5630000}"/>
    <cellStyle name="40% - Accent5 18 4 6" xfId="27154" xr:uid="{00000000-0005-0000-0000-0000F6630000}"/>
    <cellStyle name="40% - Accent5 18 4 7" xfId="31867" xr:uid="{00000000-0005-0000-0000-0000F7630000}"/>
    <cellStyle name="40% - Accent5 18 5" xfId="9454" xr:uid="{00000000-0005-0000-0000-0000F8630000}"/>
    <cellStyle name="40% - Accent5 18 5 2" xfId="17117" xr:uid="{00000000-0005-0000-0000-0000F9630000}"/>
    <cellStyle name="40% - Accent5 18 5 2 2" xfId="21578" xr:uid="{00000000-0005-0000-0000-0000FA630000}"/>
    <cellStyle name="40% - Accent5 18 5 2 2 2" xfId="26010" xr:uid="{00000000-0005-0000-0000-0000FB630000}"/>
    <cellStyle name="40% - Accent5 18 5 2 2 3" xfId="30727" xr:uid="{00000000-0005-0000-0000-0000FC630000}"/>
    <cellStyle name="40% - Accent5 18 5 2 2 4" xfId="35440" xr:uid="{00000000-0005-0000-0000-0000FD630000}"/>
    <cellStyle name="40% - Accent5 18 5 2 3" xfId="19319" xr:uid="{00000000-0005-0000-0000-0000FE630000}"/>
    <cellStyle name="40% - Accent5 18 5 2 4" xfId="23794" xr:uid="{00000000-0005-0000-0000-0000FF630000}"/>
    <cellStyle name="40% - Accent5 18 5 2 5" xfId="28511" xr:uid="{00000000-0005-0000-0000-000000640000}"/>
    <cellStyle name="40% - Accent5 18 5 2 6" xfId="33224" xr:uid="{00000000-0005-0000-0000-000001640000}"/>
    <cellStyle name="40% - Accent5 18 5 3" xfId="15927" xr:uid="{00000000-0005-0000-0000-000002640000}"/>
    <cellStyle name="40% - Accent5 18 5 3 2" xfId="20432" xr:uid="{00000000-0005-0000-0000-000003640000}"/>
    <cellStyle name="40% - Accent5 18 5 3 3" xfId="24864" xr:uid="{00000000-0005-0000-0000-000004640000}"/>
    <cellStyle name="40% - Accent5 18 5 3 4" xfId="29581" xr:uid="{00000000-0005-0000-0000-000005640000}"/>
    <cellStyle name="40% - Accent5 18 5 3 5" xfId="34294" xr:uid="{00000000-0005-0000-0000-000006640000}"/>
    <cellStyle name="40% - Accent5 18 5 4" xfId="18173" xr:uid="{00000000-0005-0000-0000-000007640000}"/>
    <cellStyle name="40% - Accent5 18 5 5" xfId="22648" xr:uid="{00000000-0005-0000-0000-000008640000}"/>
    <cellStyle name="40% - Accent5 18 5 6" xfId="27365" xr:uid="{00000000-0005-0000-0000-000009640000}"/>
    <cellStyle name="40% - Accent5 18 5 7" xfId="32078" xr:uid="{00000000-0005-0000-0000-00000A640000}"/>
    <cellStyle name="40% - Accent5 18 6" xfId="9525" xr:uid="{00000000-0005-0000-0000-00000B640000}"/>
    <cellStyle name="40% - Accent5 18 6 2" xfId="16208" xr:uid="{00000000-0005-0000-0000-00000C640000}"/>
    <cellStyle name="40% - Accent5 18 6 2 2" xfId="20671" xr:uid="{00000000-0005-0000-0000-00000D640000}"/>
    <cellStyle name="40% - Accent5 18 6 2 3" xfId="25103" xr:uid="{00000000-0005-0000-0000-00000E640000}"/>
    <cellStyle name="40% - Accent5 18 6 2 4" xfId="29820" xr:uid="{00000000-0005-0000-0000-00000F640000}"/>
    <cellStyle name="40% - Accent5 18 6 2 5" xfId="34533" xr:uid="{00000000-0005-0000-0000-000010640000}"/>
    <cellStyle name="40% - Accent5 18 6 3" xfId="18412" xr:uid="{00000000-0005-0000-0000-000011640000}"/>
    <cellStyle name="40% - Accent5 18 6 4" xfId="22887" xr:uid="{00000000-0005-0000-0000-000012640000}"/>
    <cellStyle name="40% - Accent5 18 6 5" xfId="27604" xr:uid="{00000000-0005-0000-0000-000013640000}"/>
    <cellStyle name="40% - Accent5 18 6 6" xfId="32317" xr:uid="{00000000-0005-0000-0000-000014640000}"/>
    <cellStyle name="40% - Accent5 18 7" xfId="9596" xr:uid="{00000000-0005-0000-0000-000015640000}"/>
    <cellStyle name="40% - Accent5 18 7 2" xfId="19545" xr:uid="{00000000-0005-0000-0000-000016640000}"/>
    <cellStyle name="40% - Accent5 18 7 3" xfId="23977" xr:uid="{00000000-0005-0000-0000-000017640000}"/>
    <cellStyle name="40% - Accent5 18 7 4" xfId="28694" xr:uid="{00000000-0005-0000-0000-000018640000}"/>
    <cellStyle name="40% - Accent5 18 7 5" xfId="33407" xr:uid="{00000000-0005-0000-0000-000019640000}"/>
    <cellStyle name="40% - Accent5 18 8" xfId="9667" xr:uid="{00000000-0005-0000-0000-00001A640000}"/>
    <cellStyle name="40% - Accent5 18 8 2" xfId="26281" xr:uid="{00000000-0005-0000-0000-00001B640000}"/>
    <cellStyle name="40% - Accent5 18 8 3" xfId="30994" xr:uid="{00000000-0005-0000-0000-00001C640000}"/>
    <cellStyle name="40% - Accent5 18 8 4" xfId="35707" xr:uid="{00000000-0005-0000-0000-00001D640000}"/>
    <cellStyle name="40% - Accent5 18 9" xfId="9745" xr:uid="{00000000-0005-0000-0000-00001E640000}"/>
    <cellStyle name="40% - Accent5 18 9 2" xfId="35974" xr:uid="{00000000-0005-0000-0000-00001F640000}"/>
    <cellStyle name="40% - Accent5 19" xfId="9176" xr:uid="{00000000-0005-0000-0000-000020640000}"/>
    <cellStyle name="40% - Accent5 19 10" xfId="9830" xr:uid="{00000000-0005-0000-0000-000021640000}"/>
    <cellStyle name="40% - Accent5 19 10 2" xfId="36283" xr:uid="{00000000-0005-0000-0000-000022640000}"/>
    <cellStyle name="40% - Accent5 19 11" xfId="9901" xr:uid="{00000000-0005-0000-0000-000023640000}"/>
    <cellStyle name="40% - Accent5 19 12" xfId="9972" xr:uid="{00000000-0005-0000-0000-000024640000}"/>
    <cellStyle name="40% - Accent5 19 13" xfId="10499" xr:uid="{00000000-0005-0000-0000-000025640000}"/>
    <cellStyle name="40% - Accent5 19 14" xfId="10757" xr:uid="{00000000-0005-0000-0000-000026640000}"/>
    <cellStyle name="40% - Accent5 19 15" xfId="11011" xr:uid="{00000000-0005-0000-0000-000027640000}"/>
    <cellStyle name="40% - Accent5 19 16" xfId="11265" xr:uid="{00000000-0005-0000-0000-000028640000}"/>
    <cellStyle name="40% - Accent5 19 17" xfId="11525" xr:uid="{00000000-0005-0000-0000-000029640000}"/>
    <cellStyle name="40% - Accent5 19 18" xfId="11779" xr:uid="{00000000-0005-0000-0000-00002A640000}"/>
    <cellStyle name="40% - Accent5 19 19" xfId="12057" xr:uid="{00000000-0005-0000-0000-00002B640000}"/>
    <cellStyle name="40% - Accent5 19 2" xfId="9241" xr:uid="{00000000-0005-0000-0000-00002C640000}"/>
    <cellStyle name="40% - Accent5 19 2 10" xfId="12469" xr:uid="{00000000-0005-0000-0000-00002D640000}"/>
    <cellStyle name="40% - Accent5 19 2 11" xfId="12751" xr:uid="{00000000-0005-0000-0000-00002E640000}"/>
    <cellStyle name="40% - Accent5 19 2 12" xfId="13374" xr:uid="{00000000-0005-0000-0000-00002F640000}"/>
    <cellStyle name="40% - Accent5 19 2 13" xfId="13981" xr:uid="{00000000-0005-0000-0000-000030640000}"/>
    <cellStyle name="40% - Accent5 19 2 14" xfId="14587" xr:uid="{00000000-0005-0000-0000-000031640000}"/>
    <cellStyle name="40% - Accent5 19 2 15" xfId="15193" xr:uid="{00000000-0005-0000-0000-000032640000}"/>
    <cellStyle name="40% - Accent5 19 2 16" xfId="17441" xr:uid="{00000000-0005-0000-0000-000033640000}"/>
    <cellStyle name="40% - Accent5 19 2 17" xfId="21916" xr:uid="{00000000-0005-0000-0000-000034640000}"/>
    <cellStyle name="40% - Accent5 19 2 18" xfId="26633" xr:uid="{00000000-0005-0000-0000-000035640000}"/>
    <cellStyle name="40% - Accent5 19 2 19" xfId="31346" xr:uid="{00000000-0005-0000-0000-000036640000}"/>
    <cellStyle name="40% - Accent5 19 2 2" xfId="10380" xr:uid="{00000000-0005-0000-0000-000037640000}"/>
    <cellStyle name="40% - Accent5 19 2 2 10" xfId="31642" xr:uid="{00000000-0005-0000-0000-000038640000}"/>
    <cellStyle name="40% - Accent5 19 2 2 2" xfId="13089" xr:uid="{00000000-0005-0000-0000-000039640000}"/>
    <cellStyle name="40% - Accent5 19 2 2 2 2" xfId="16680" xr:uid="{00000000-0005-0000-0000-00003A640000}"/>
    <cellStyle name="40% - Accent5 19 2 2 2 2 2" xfId="21142" xr:uid="{00000000-0005-0000-0000-00003B640000}"/>
    <cellStyle name="40% - Accent5 19 2 2 2 2 3" xfId="25574" xr:uid="{00000000-0005-0000-0000-00003C640000}"/>
    <cellStyle name="40% - Accent5 19 2 2 2 2 4" xfId="30291" xr:uid="{00000000-0005-0000-0000-00003D640000}"/>
    <cellStyle name="40% - Accent5 19 2 2 2 2 5" xfId="35004" xr:uid="{00000000-0005-0000-0000-00003E640000}"/>
    <cellStyle name="40% - Accent5 19 2 2 2 3" xfId="18883" xr:uid="{00000000-0005-0000-0000-00003F640000}"/>
    <cellStyle name="40% - Accent5 19 2 2 2 4" xfId="23358" xr:uid="{00000000-0005-0000-0000-000040640000}"/>
    <cellStyle name="40% - Accent5 19 2 2 2 5" xfId="28075" xr:uid="{00000000-0005-0000-0000-000041640000}"/>
    <cellStyle name="40% - Accent5 19 2 2 2 6" xfId="32788" xr:uid="{00000000-0005-0000-0000-000042640000}"/>
    <cellStyle name="40% - Accent5 19 2 2 3" xfId="13671" xr:uid="{00000000-0005-0000-0000-000043640000}"/>
    <cellStyle name="40% - Accent5 19 2 2 3 2" xfId="19996" xr:uid="{00000000-0005-0000-0000-000044640000}"/>
    <cellStyle name="40% - Accent5 19 2 2 3 3" xfId="24428" xr:uid="{00000000-0005-0000-0000-000045640000}"/>
    <cellStyle name="40% - Accent5 19 2 2 3 4" xfId="29145" xr:uid="{00000000-0005-0000-0000-000046640000}"/>
    <cellStyle name="40% - Accent5 19 2 2 3 5" xfId="33858" xr:uid="{00000000-0005-0000-0000-000047640000}"/>
    <cellStyle name="40% - Accent5 19 2 2 4" xfId="14277" xr:uid="{00000000-0005-0000-0000-000048640000}"/>
    <cellStyle name="40% - Accent5 19 2 2 5" xfId="14883" xr:uid="{00000000-0005-0000-0000-000049640000}"/>
    <cellStyle name="40% - Accent5 19 2 2 6" xfId="15489" xr:uid="{00000000-0005-0000-0000-00004A640000}"/>
    <cellStyle name="40% - Accent5 19 2 2 7" xfId="17737" xr:uid="{00000000-0005-0000-0000-00004B640000}"/>
    <cellStyle name="40% - Accent5 19 2 2 8" xfId="22212" xr:uid="{00000000-0005-0000-0000-00004C640000}"/>
    <cellStyle name="40% - Accent5 19 2 2 9" xfId="26929" xr:uid="{00000000-0005-0000-0000-00004D640000}"/>
    <cellStyle name="40% - Accent5 19 2 3" xfId="10640" xr:uid="{00000000-0005-0000-0000-00004E640000}"/>
    <cellStyle name="40% - Accent5 19 2 3 2" xfId="16462" xr:uid="{00000000-0005-0000-0000-00004F640000}"/>
    <cellStyle name="40% - Accent5 19 2 3 2 2" xfId="20924" xr:uid="{00000000-0005-0000-0000-000050640000}"/>
    <cellStyle name="40% - Accent5 19 2 3 2 3" xfId="25356" xr:uid="{00000000-0005-0000-0000-000051640000}"/>
    <cellStyle name="40% - Accent5 19 2 3 2 4" xfId="30073" xr:uid="{00000000-0005-0000-0000-000052640000}"/>
    <cellStyle name="40% - Accent5 19 2 3 2 5" xfId="34786" xr:uid="{00000000-0005-0000-0000-000053640000}"/>
    <cellStyle name="40% - Accent5 19 2 3 3" xfId="18665" xr:uid="{00000000-0005-0000-0000-000054640000}"/>
    <cellStyle name="40% - Accent5 19 2 3 4" xfId="23140" xr:uid="{00000000-0005-0000-0000-000055640000}"/>
    <cellStyle name="40% - Accent5 19 2 3 5" xfId="27857" xr:uid="{00000000-0005-0000-0000-000056640000}"/>
    <cellStyle name="40% - Accent5 19 2 3 6" xfId="32570" xr:uid="{00000000-0005-0000-0000-000057640000}"/>
    <cellStyle name="40% - Accent5 19 2 4" xfId="10898" xr:uid="{00000000-0005-0000-0000-000058640000}"/>
    <cellStyle name="40% - Accent5 19 2 4 2" xfId="19700" xr:uid="{00000000-0005-0000-0000-000059640000}"/>
    <cellStyle name="40% - Accent5 19 2 4 3" xfId="24132" xr:uid="{00000000-0005-0000-0000-00005A640000}"/>
    <cellStyle name="40% - Accent5 19 2 4 4" xfId="28849" xr:uid="{00000000-0005-0000-0000-00005B640000}"/>
    <cellStyle name="40% - Accent5 19 2 4 5" xfId="33562" xr:uid="{00000000-0005-0000-0000-00005C640000}"/>
    <cellStyle name="40% - Accent5 19 2 5" xfId="11152" xr:uid="{00000000-0005-0000-0000-00005D640000}"/>
    <cellStyle name="40% - Accent5 19 2 6" xfId="11406" xr:uid="{00000000-0005-0000-0000-00005E640000}"/>
    <cellStyle name="40% - Accent5 19 2 7" xfId="11666" xr:uid="{00000000-0005-0000-0000-00005F640000}"/>
    <cellStyle name="40% - Accent5 19 2 8" xfId="11928" xr:uid="{00000000-0005-0000-0000-000060640000}"/>
    <cellStyle name="40% - Accent5 19 2 9" xfId="12198" xr:uid="{00000000-0005-0000-0000-000061640000}"/>
    <cellStyle name="40% - Accent5 19 20" xfId="12328" xr:uid="{00000000-0005-0000-0000-000062640000}"/>
    <cellStyle name="40% - Accent5 19 21" xfId="12610" xr:uid="{00000000-0005-0000-0000-000063640000}"/>
    <cellStyle name="40% - Accent5 19 22" xfId="13233" xr:uid="{00000000-0005-0000-0000-000064640000}"/>
    <cellStyle name="40% - Accent5 19 23" xfId="13840" xr:uid="{00000000-0005-0000-0000-000065640000}"/>
    <cellStyle name="40% - Accent5 19 24" xfId="14446" xr:uid="{00000000-0005-0000-0000-000066640000}"/>
    <cellStyle name="40% - Accent5 19 25" xfId="15052" xr:uid="{00000000-0005-0000-0000-000067640000}"/>
    <cellStyle name="40% - Accent5 19 26" xfId="17300" xr:uid="{00000000-0005-0000-0000-000068640000}"/>
    <cellStyle name="40% - Accent5 19 27" xfId="21775" xr:uid="{00000000-0005-0000-0000-000069640000}"/>
    <cellStyle name="40% - Accent5 19 28" xfId="26492" xr:uid="{00000000-0005-0000-0000-00006A640000}"/>
    <cellStyle name="40% - Accent5 19 29" xfId="31205" xr:uid="{00000000-0005-0000-0000-00006B640000}"/>
    <cellStyle name="40% - Accent5 19 3" xfId="9323" xr:uid="{00000000-0005-0000-0000-00006C640000}"/>
    <cellStyle name="40% - Accent5 19 3 10" xfId="31501" xr:uid="{00000000-0005-0000-0000-00006D640000}"/>
    <cellStyle name="40% - Accent5 19 3 2" xfId="12948" xr:uid="{00000000-0005-0000-0000-00006E640000}"/>
    <cellStyle name="40% - Accent5 19 3 2 2" xfId="16539" xr:uid="{00000000-0005-0000-0000-00006F640000}"/>
    <cellStyle name="40% - Accent5 19 3 2 2 2" xfId="21001" xr:uid="{00000000-0005-0000-0000-000070640000}"/>
    <cellStyle name="40% - Accent5 19 3 2 2 3" xfId="25433" xr:uid="{00000000-0005-0000-0000-000071640000}"/>
    <cellStyle name="40% - Accent5 19 3 2 2 4" xfId="30150" xr:uid="{00000000-0005-0000-0000-000072640000}"/>
    <cellStyle name="40% - Accent5 19 3 2 2 5" xfId="34863" xr:uid="{00000000-0005-0000-0000-000073640000}"/>
    <cellStyle name="40% - Accent5 19 3 2 3" xfId="18742" xr:uid="{00000000-0005-0000-0000-000074640000}"/>
    <cellStyle name="40% - Accent5 19 3 2 4" xfId="23217" xr:uid="{00000000-0005-0000-0000-000075640000}"/>
    <cellStyle name="40% - Accent5 19 3 2 5" xfId="27934" xr:uid="{00000000-0005-0000-0000-000076640000}"/>
    <cellStyle name="40% - Accent5 19 3 2 6" xfId="32647" xr:uid="{00000000-0005-0000-0000-000077640000}"/>
    <cellStyle name="40% - Accent5 19 3 3" xfId="13530" xr:uid="{00000000-0005-0000-0000-000078640000}"/>
    <cellStyle name="40% - Accent5 19 3 3 2" xfId="19855" xr:uid="{00000000-0005-0000-0000-000079640000}"/>
    <cellStyle name="40% - Accent5 19 3 3 3" xfId="24287" xr:uid="{00000000-0005-0000-0000-00007A640000}"/>
    <cellStyle name="40% - Accent5 19 3 3 4" xfId="29004" xr:uid="{00000000-0005-0000-0000-00007B640000}"/>
    <cellStyle name="40% - Accent5 19 3 3 5" xfId="33717" xr:uid="{00000000-0005-0000-0000-00007C640000}"/>
    <cellStyle name="40% - Accent5 19 3 4" xfId="14136" xr:uid="{00000000-0005-0000-0000-00007D640000}"/>
    <cellStyle name="40% - Accent5 19 3 5" xfId="14742" xr:uid="{00000000-0005-0000-0000-00007E640000}"/>
    <cellStyle name="40% - Accent5 19 3 6" xfId="15348" xr:uid="{00000000-0005-0000-0000-00007F640000}"/>
    <cellStyle name="40% - Accent5 19 3 7" xfId="17596" xr:uid="{00000000-0005-0000-0000-000080640000}"/>
    <cellStyle name="40% - Accent5 19 3 8" xfId="22071" xr:uid="{00000000-0005-0000-0000-000081640000}"/>
    <cellStyle name="40% - Accent5 19 3 9" xfId="26788" xr:uid="{00000000-0005-0000-0000-000082640000}"/>
    <cellStyle name="40% - Accent5 19 4" xfId="9394" xr:uid="{00000000-0005-0000-0000-000083640000}"/>
    <cellStyle name="40% - Accent5 19 4 2" xfId="16919" xr:uid="{00000000-0005-0000-0000-000084640000}"/>
    <cellStyle name="40% - Accent5 19 4 2 2" xfId="21381" xr:uid="{00000000-0005-0000-0000-000085640000}"/>
    <cellStyle name="40% - Accent5 19 4 2 2 2" xfId="25813" xr:uid="{00000000-0005-0000-0000-000086640000}"/>
    <cellStyle name="40% - Accent5 19 4 2 2 3" xfId="30530" xr:uid="{00000000-0005-0000-0000-000087640000}"/>
    <cellStyle name="40% - Accent5 19 4 2 2 4" xfId="35243" xr:uid="{00000000-0005-0000-0000-000088640000}"/>
    <cellStyle name="40% - Accent5 19 4 2 3" xfId="19122" xr:uid="{00000000-0005-0000-0000-000089640000}"/>
    <cellStyle name="40% - Accent5 19 4 2 4" xfId="23597" xr:uid="{00000000-0005-0000-0000-00008A640000}"/>
    <cellStyle name="40% - Accent5 19 4 2 5" xfId="28314" xr:uid="{00000000-0005-0000-0000-00008B640000}"/>
    <cellStyle name="40% - Accent5 19 4 2 6" xfId="33027" xr:uid="{00000000-0005-0000-0000-00008C640000}"/>
    <cellStyle name="40% - Accent5 19 4 3" xfId="15728" xr:uid="{00000000-0005-0000-0000-00008D640000}"/>
    <cellStyle name="40% - Accent5 19 4 3 2" xfId="20235" xr:uid="{00000000-0005-0000-0000-00008E640000}"/>
    <cellStyle name="40% - Accent5 19 4 3 3" xfId="24667" xr:uid="{00000000-0005-0000-0000-00008F640000}"/>
    <cellStyle name="40% - Accent5 19 4 3 4" xfId="29384" xr:uid="{00000000-0005-0000-0000-000090640000}"/>
    <cellStyle name="40% - Accent5 19 4 3 5" xfId="34097" xr:uid="{00000000-0005-0000-0000-000091640000}"/>
    <cellStyle name="40% - Accent5 19 4 4" xfId="17976" xr:uid="{00000000-0005-0000-0000-000092640000}"/>
    <cellStyle name="40% - Accent5 19 4 5" xfId="22451" xr:uid="{00000000-0005-0000-0000-000093640000}"/>
    <cellStyle name="40% - Accent5 19 4 6" xfId="27168" xr:uid="{00000000-0005-0000-0000-000094640000}"/>
    <cellStyle name="40% - Accent5 19 4 7" xfId="31881" xr:uid="{00000000-0005-0000-0000-000095640000}"/>
    <cellStyle name="40% - Accent5 19 5" xfId="9468" xr:uid="{00000000-0005-0000-0000-000096640000}"/>
    <cellStyle name="40% - Accent5 19 5 2" xfId="17131" xr:uid="{00000000-0005-0000-0000-000097640000}"/>
    <cellStyle name="40% - Accent5 19 5 2 2" xfId="21592" xr:uid="{00000000-0005-0000-0000-000098640000}"/>
    <cellStyle name="40% - Accent5 19 5 2 2 2" xfId="26024" xr:uid="{00000000-0005-0000-0000-000099640000}"/>
    <cellStyle name="40% - Accent5 19 5 2 2 3" xfId="30741" xr:uid="{00000000-0005-0000-0000-00009A640000}"/>
    <cellStyle name="40% - Accent5 19 5 2 2 4" xfId="35454" xr:uid="{00000000-0005-0000-0000-00009B640000}"/>
    <cellStyle name="40% - Accent5 19 5 2 3" xfId="19333" xr:uid="{00000000-0005-0000-0000-00009C640000}"/>
    <cellStyle name="40% - Accent5 19 5 2 4" xfId="23808" xr:uid="{00000000-0005-0000-0000-00009D640000}"/>
    <cellStyle name="40% - Accent5 19 5 2 5" xfId="28525" xr:uid="{00000000-0005-0000-0000-00009E640000}"/>
    <cellStyle name="40% - Accent5 19 5 2 6" xfId="33238" xr:uid="{00000000-0005-0000-0000-00009F640000}"/>
    <cellStyle name="40% - Accent5 19 5 3" xfId="15941" xr:uid="{00000000-0005-0000-0000-0000A0640000}"/>
    <cellStyle name="40% - Accent5 19 5 3 2" xfId="20446" xr:uid="{00000000-0005-0000-0000-0000A1640000}"/>
    <cellStyle name="40% - Accent5 19 5 3 3" xfId="24878" xr:uid="{00000000-0005-0000-0000-0000A2640000}"/>
    <cellStyle name="40% - Accent5 19 5 3 4" xfId="29595" xr:uid="{00000000-0005-0000-0000-0000A3640000}"/>
    <cellStyle name="40% - Accent5 19 5 3 5" xfId="34308" xr:uid="{00000000-0005-0000-0000-0000A4640000}"/>
    <cellStyle name="40% - Accent5 19 5 4" xfId="18187" xr:uid="{00000000-0005-0000-0000-0000A5640000}"/>
    <cellStyle name="40% - Accent5 19 5 5" xfId="22662" xr:uid="{00000000-0005-0000-0000-0000A6640000}"/>
    <cellStyle name="40% - Accent5 19 5 6" xfId="27379" xr:uid="{00000000-0005-0000-0000-0000A7640000}"/>
    <cellStyle name="40% - Accent5 19 5 7" xfId="32092" xr:uid="{00000000-0005-0000-0000-0000A8640000}"/>
    <cellStyle name="40% - Accent5 19 6" xfId="9539" xr:uid="{00000000-0005-0000-0000-0000A9640000}"/>
    <cellStyle name="40% - Accent5 19 6 2" xfId="16222" xr:uid="{00000000-0005-0000-0000-0000AA640000}"/>
    <cellStyle name="40% - Accent5 19 6 2 2" xfId="20685" xr:uid="{00000000-0005-0000-0000-0000AB640000}"/>
    <cellStyle name="40% - Accent5 19 6 2 3" xfId="25117" xr:uid="{00000000-0005-0000-0000-0000AC640000}"/>
    <cellStyle name="40% - Accent5 19 6 2 4" xfId="29834" xr:uid="{00000000-0005-0000-0000-0000AD640000}"/>
    <cellStyle name="40% - Accent5 19 6 2 5" xfId="34547" xr:uid="{00000000-0005-0000-0000-0000AE640000}"/>
    <cellStyle name="40% - Accent5 19 6 3" xfId="18426" xr:uid="{00000000-0005-0000-0000-0000AF640000}"/>
    <cellStyle name="40% - Accent5 19 6 4" xfId="22901" xr:uid="{00000000-0005-0000-0000-0000B0640000}"/>
    <cellStyle name="40% - Accent5 19 6 5" xfId="27618" xr:uid="{00000000-0005-0000-0000-0000B1640000}"/>
    <cellStyle name="40% - Accent5 19 6 6" xfId="32331" xr:uid="{00000000-0005-0000-0000-0000B2640000}"/>
    <cellStyle name="40% - Accent5 19 7" xfId="9610" xr:uid="{00000000-0005-0000-0000-0000B3640000}"/>
    <cellStyle name="40% - Accent5 19 7 2" xfId="19559" xr:uid="{00000000-0005-0000-0000-0000B4640000}"/>
    <cellStyle name="40% - Accent5 19 7 3" xfId="23991" xr:uid="{00000000-0005-0000-0000-0000B5640000}"/>
    <cellStyle name="40% - Accent5 19 7 4" xfId="28708" xr:uid="{00000000-0005-0000-0000-0000B6640000}"/>
    <cellStyle name="40% - Accent5 19 7 5" xfId="33421" xr:uid="{00000000-0005-0000-0000-0000B7640000}"/>
    <cellStyle name="40% - Accent5 19 8" xfId="9681" xr:uid="{00000000-0005-0000-0000-0000B8640000}"/>
    <cellStyle name="40% - Accent5 19 8 2" xfId="26295" xr:uid="{00000000-0005-0000-0000-0000B9640000}"/>
    <cellStyle name="40% - Accent5 19 8 3" xfId="31008" xr:uid="{00000000-0005-0000-0000-0000BA640000}"/>
    <cellStyle name="40% - Accent5 19 8 4" xfId="35721" xr:uid="{00000000-0005-0000-0000-0000BB640000}"/>
    <cellStyle name="40% - Accent5 19 9" xfId="9759" xr:uid="{00000000-0005-0000-0000-0000BC640000}"/>
    <cellStyle name="40% - Accent5 19 9 2" xfId="35988" xr:uid="{00000000-0005-0000-0000-0000BD640000}"/>
    <cellStyle name="40% - Accent5 2" xfId="85" xr:uid="{00000000-0005-0000-0000-0000BE640000}"/>
    <cellStyle name="40% - Accent5 2 10" xfId="919" xr:uid="{00000000-0005-0000-0000-0000BF640000}"/>
    <cellStyle name="40% - Accent5 2 10 2" xfId="35904" xr:uid="{00000000-0005-0000-0000-0000C0640000}"/>
    <cellStyle name="40% - Accent5 2 11" xfId="991" xr:uid="{00000000-0005-0000-0000-0000C1640000}"/>
    <cellStyle name="40% - Accent5 2 11 2" xfId="36199" xr:uid="{00000000-0005-0000-0000-0000C2640000}"/>
    <cellStyle name="40% - Accent5 2 12" xfId="1063" xr:uid="{00000000-0005-0000-0000-0000C3640000}"/>
    <cellStyle name="40% - Accent5 2 13" xfId="1135" xr:uid="{00000000-0005-0000-0000-0000C4640000}"/>
    <cellStyle name="40% - Accent5 2 14" xfId="1207" xr:uid="{00000000-0005-0000-0000-0000C5640000}"/>
    <cellStyle name="40% - Accent5 2 15" xfId="1279" xr:uid="{00000000-0005-0000-0000-0000C6640000}"/>
    <cellStyle name="40% - Accent5 2 16" xfId="1351" xr:uid="{00000000-0005-0000-0000-0000C7640000}"/>
    <cellStyle name="40% - Accent5 2 17" xfId="1426" xr:uid="{00000000-0005-0000-0000-0000C8640000}"/>
    <cellStyle name="40% - Accent5 2 18" xfId="1500" xr:uid="{00000000-0005-0000-0000-0000C9640000}"/>
    <cellStyle name="40% - Accent5 2 19" xfId="1575" xr:uid="{00000000-0005-0000-0000-0000CA640000}"/>
    <cellStyle name="40% - Accent5 2 2" xfId="116" xr:uid="{00000000-0005-0000-0000-0000CB640000}"/>
    <cellStyle name="40% - Accent5 2 2 10" xfId="431" xr:uid="{00000000-0005-0000-0000-0000CC640000}"/>
    <cellStyle name="40% - Accent5 2 2 11" xfId="474" xr:uid="{00000000-0005-0000-0000-0000CD640000}"/>
    <cellStyle name="40% - Accent5 2 2 12" xfId="517" xr:uid="{00000000-0005-0000-0000-0000CE640000}"/>
    <cellStyle name="40% - Accent5 2 2 13" xfId="8644" xr:uid="{00000000-0005-0000-0000-0000CF640000}"/>
    <cellStyle name="40% - Accent5 2 2 2" xfId="286" xr:uid="{00000000-0005-0000-0000-0000D0640000}"/>
    <cellStyle name="40% - Accent5 2 2 2 2" xfId="8963" xr:uid="{00000000-0005-0000-0000-0000D1640000}"/>
    <cellStyle name="40% - Accent5 2 2 3" xfId="303" xr:uid="{00000000-0005-0000-0000-0000D2640000}"/>
    <cellStyle name="40% - Accent5 2 2 3 2" xfId="10232" xr:uid="{00000000-0005-0000-0000-0000D3640000}"/>
    <cellStyle name="40% - Accent5 2 2 4" xfId="318" xr:uid="{00000000-0005-0000-0000-0000D4640000}"/>
    <cellStyle name="40% - Accent5 2 2 5" xfId="332" xr:uid="{00000000-0005-0000-0000-0000D5640000}"/>
    <cellStyle name="40% - Accent5 2 2 6" xfId="346" xr:uid="{00000000-0005-0000-0000-0000D6640000}"/>
    <cellStyle name="40% - Accent5 2 2 7" xfId="360" xr:uid="{00000000-0005-0000-0000-0000D7640000}"/>
    <cellStyle name="40% - Accent5 2 2 8" xfId="374" xr:uid="{00000000-0005-0000-0000-0000D8640000}"/>
    <cellStyle name="40% - Accent5 2 2 9" xfId="388" xr:uid="{00000000-0005-0000-0000-0000D9640000}"/>
    <cellStyle name="40% - Accent5 2 20" xfId="1649" xr:uid="{00000000-0005-0000-0000-0000DA640000}"/>
    <cellStyle name="40% - Accent5 2 21" xfId="1723" xr:uid="{00000000-0005-0000-0000-0000DB640000}"/>
    <cellStyle name="40% - Accent5 2 22" xfId="1797" xr:uid="{00000000-0005-0000-0000-0000DC640000}"/>
    <cellStyle name="40% - Accent5 2 23" xfId="1872" xr:uid="{00000000-0005-0000-0000-0000DD640000}"/>
    <cellStyle name="40% - Accent5 2 24" xfId="1946" xr:uid="{00000000-0005-0000-0000-0000DE640000}"/>
    <cellStyle name="40% - Accent5 2 25" xfId="2020" xr:uid="{00000000-0005-0000-0000-0000DF640000}"/>
    <cellStyle name="40% - Accent5 2 26" xfId="2094" xr:uid="{00000000-0005-0000-0000-0000E0640000}"/>
    <cellStyle name="40% - Accent5 2 27" xfId="2168" xr:uid="{00000000-0005-0000-0000-0000E1640000}"/>
    <cellStyle name="40% - Accent5 2 28" xfId="2242" xr:uid="{00000000-0005-0000-0000-0000E2640000}"/>
    <cellStyle name="40% - Accent5 2 29" xfId="2316" xr:uid="{00000000-0005-0000-0000-0000E3640000}"/>
    <cellStyle name="40% - Accent5 2 3" xfId="144" xr:uid="{00000000-0005-0000-0000-0000E4640000}"/>
    <cellStyle name="40% - Accent5 2 3 2" xfId="8862" xr:uid="{00000000-0005-0000-0000-0000E5640000}"/>
    <cellStyle name="40% - Accent5 2 30" xfId="2390" xr:uid="{00000000-0005-0000-0000-0000E6640000}"/>
    <cellStyle name="40% - Accent5 2 31" xfId="2464" xr:uid="{00000000-0005-0000-0000-0000E7640000}"/>
    <cellStyle name="40% - Accent5 2 32" xfId="2538" xr:uid="{00000000-0005-0000-0000-0000E8640000}"/>
    <cellStyle name="40% - Accent5 2 33" xfId="2626" xr:uid="{00000000-0005-0000-0000-0000E9640000}"/>
    <cellStyle name="40% - Accent5 2 34" xfId="2714" xr:uid="{00000000-0005-0000-0000-0000EA640000}"/>
    <cellStyle name="40% - Accent5 2 35" xfId="2802" xr:uid="{00000000-0005-0000-0000-0000EB640000}"/>
    <cellStyle name="40% - Accent5 2 36" xfId="2890" xr:uid="{00000000-0005-0000-0000-0000EC640000}"/>
    <cellStyle name="40% - Accent5 2 37" xfId="2978" xr:uid="{00000000-0005-0000-0000-0000ED640000}"/>
    <cellStyle name="40% - Accent5 2 38" xfId="3066" xr:uid="{00000000-0005-0000-0000-0000EE640000}"/>
    <cellStyle name="40% - Accent5 2 39" xfId="3154" xr:uid="{00000000-0005-0000-0000-0000EF640000}"/>
    <cellStyle name="40% - Accent5 2 4" xfId="186" xr:uid="{00000000-0005-0000-0000-0000F0640000}"/>
    <cellStyle name="40% - Accent5 2 4 2" xfId="10160" xr:uid="{00000000-0005-0000-0000-0000F1640000}"/>
    <cellStyle name="40% - Accent5 2 40" xfId="3242" xr:uid="{00000000-0005-0000-0000-0000F2640000}"/>
    <cellStyle name="40% - Accent5 2 41" xfId="3330" xr:uid="{00000000-0005-0000-0000-0000F3640000}"/>
    <cellStyle name="40% - Accent5 2 42" xfId="3418" xr:uid="{00000000-0005-0000-0000-0000F4640000}"/>
    <cellStyle name="40% - Accent5 2 43" xfId="3506" xr:uid="{00000000-0005-0000-0000-0000F5640000}"/>
    <cellStyle name="40% - Accent5 2 44" xfId="3609" xr:uid="{00000000-0005-0000-0000-0000F6640000}"/>
    <cellStyle name="40% - Accent5 2 45" xfId="3728" xr:uid="{00000000-0005-0000-0000-0000F7640000}"/>
    <cellStyle name="40% - Accent5 2 46" xfId="3844" xr:uid="{00000000-0005-0000-0000-0000F8640000}"/>
    <cellStyle name="40% - Accent5 2 47" xfId="3960" xr:uid="{00000000-0005-0000-0000-0000F9640000}"/>
    <cellStyle name="40% - Accent5 2 48" xfId="4076" xr:uid="{00000000-0005-0000-0000-0000FA640000}"/>
    <cellStyle name="40% - Accent5 2 49" xfId="4192" xr:uid="{00000000-0005-0000-0000-0000FB640000}"/>
    <cellStyle name="40% - Accent5 2 5" xfId="559" xr:uid="{00000000-0005-0000-0000-0000FC640000}"/>
    <cellStyle name="40% - Accent5 2 5 10" xfId="12385" xr:uid="{00000000-0005-0000-0000-0000FD640000}"/>
    <cellStyle name="40% - Accent5 2 5 11" xfId="12667" xr:uid="{00000000-0005-0000-0000-0000FE640000}"/>
    <cellStyle name="40% - Accent5 2 5 12" xfId="13290" xr:uid="{00000000-0005-0000-0000-0000FF640000}"/>
    <cellStyle name="40% - Accent5 2 5 13" xfId="13897" xr:uid="{00000000-0005-0000-0000-000000650000}"/>
    <cellStyle name="40% - Accent5 2 5 14" xfId="14503" xr:uid="{00000000-0005-0000-0000-000001650000}"/>
    <cellStyle name="40% - Accent5 2 5 15" xfId="15109" xr:uid="{00000000-0005-0000-0000-000002650000}"/>
    <cellStyle name="40% - Accent5 2 5 16" xfId="17357" xr:uid="{00000000-0005-0000-0000-000003650000}"/>
    <cellStyle name="40% - Accent5 2 5 17" xfId="21832" xr:uid="{00000000-0005-0000-0000-000004650000}"/>
    <cellStyle name="40% - Accent5 2 5 18" xfId="26549" xr:uid="{00000000-0005-0000-0000-000005650000}"/>
    <cellStyle name="40% - Accent5 2 5 19" xfId="31262" xr:uid="{00000000-0005-0000-0000-000006650000}"/>
    <cellStyle name="40% - Accent5 2 5 2" xfId="10049" xr:uid="{00000000-0005-0000-0000-000007650000}"/>
    <cellStyle name="40% - Accent5 2 5 2 10" xfId="31558" xr:uid="{00000000-0005-0000-0000-000008650000}"/>
    <cellStyle name="40% - Accent5 2 5 2 2" xfId="13005" xr:uid="{00000000-0005-0000-0000-000009650000}"/>
    <cellStyle name="40% - Accent5 2 5 2 2 2" xfId="16596" xr:uid="{00000000-0005-0000-0000-00000A650000}"/>
    <cellStyle name="40% - Accent5 2 5 2 2 2 2" xfId="21058" xr:uid="{00000000-0005-0000-0000-00000B650000}"/>
    <cellStyle name="40% - Accent5 2 5 2 2 2 3" xfId="25490" xr:uid="{00000000-0005-0000-0000-00000C650000}"/>
    <cellStyle name="40% - Accent5 2 5 2 2 2 4" xfId="30207" xr:uid="{00000000-0005-0000-0000-00000D650000}"/>
    <cellStyle name="40% - Accent5 2 5 2 2 2 5" xfId="34920" xr:uid="{00000000-0005-0000-0000-00000E650000}"/>
    <cellStyle name="40% - Accent5 2 5 2 2 3" xfId="18799" xr:uid="{00000000-0005-0000-0000-00000F650000}"/>
    <cellStyle name="40% - Accent5 2 5 2 2 4" xfId="23274" xr:uid="{00000000-0005-0000-0000-000010650000}"/>
    <cellStyle name="40% - Accent5 2 5 2 2 5" xfId="27991" xr:uid="{00000000-0005-0000-0000-000011650000}"/>
    <cellStyle name="40% - Accent5 2 5 2 2 6" xfId="32704" xr:uid="{00000000-0005-0000-0000-000012650000}"/>
    <cellStyle name="40% - Accent5 2 5 2 3" xfId="13587" xr:uid="{00000000-0005-0000-0000-000013650000}"/>
    <cellStyle name="40% - Accent5 2 5 2 3 2" xfId="19912" xr:uid="{00000000-0005-0000-0000-000014650000}"/>
    <cellStyle name="40% - Accent5 2 5 2 3 3" xfId="24344" xr:uid="{00000000-0005-0000-0000-000015650000}"/>
    <cellStyle name="40% - Accent5 2 5 2 3 4" xfId="29061" xr:uid="{00000000-0005-0000-0000-000016650000}"/>
    <cellStyle name="40% - Accent5 2 5 2 3 5" xfId="33774" xr:uid="{00000000-0005-0000-0000-000017650000}"/>
    <cellStyle name="40% - Accent5 2 5 2 4" xfId="14193" xr:uid="{00000000-0005-0000-0000-000018650000}"/>
    <cellStyle name="40% - Accent5 2 5 2 5" xfId="14799" xr:uid="{00000000-0005-0000-0000-000019650000}"/>
    <cellStyle name="40% - Accent5 2 5 2 6" xfId="15405" xr:uid="{00000000-0005-0000-0000-00001A650000}"/>
    <cellStyle name="40% - Accent5 2 5 2 7" xfId="17653" xr:uid="{00000000-0005-0000-0000-00001B650000}"/>
    <cellStyle name="40% - Accent5 2 5 2 8" xfId="22128" xr:uid="{00000000-0005-0000-0000-00001C650000}"/>
    <cellStyle name="40% - Accent5 2 5 2 9" xfId="26845" xr:uid="{00000000-0005-0000-0000-00001D650000}"/>
    <cellStyle name="40% - Accent5 2 5 3" xfId="10556" xr:uid="{00000000-0005-0000-0000-00001E650000}"/>
    <cellStyle name="40% - Accent5 2 5 3 2" xfId="16378" xr:uid="{00000000-0005-0000-0000-00001F650000}"/>
    <cellStyle name="40% - Accent5 2 5 3 2 2" xfId="20840" xr:uid="{00000000-0005-0000-0000-000020650000}"/>
    <cellStyle name="40% - Accent5 2 5 3 2 3" xfId="25272" xr:uid="{00000000-0005-0000-0000-000021650000}"/>
    <cellStyle name="40% - Accent5 2 5 3 2 4" xfId="29989" xr:uid="{00000000-0005-0000-0000-000022650000}"/>
    <cellStyle name="40% - Accent5 2 5 3 2 5" xfId="34702" xr:uid="{00000000-0005-0000-0000-000023650000}"/>
    <cellStyle name="40% - Accent5 2 5 3 3" xfId="18581" xr:uid="{00000000-0005-0000-0000-000024650000}"/>
    <cellStyle name="40% - Accent5 2 5 3 4" xfId="23056" xr:uid="{00000000-0005-0000-0000-000025650000}"/>
    <cellStyle name="40% - Accent5 2 5 3 5" xfId="27773" xr:uid="{00000000-0005-0000-0000-000026650000}"/>
    <cellStyle name="40% - Accent5 2 5 3 6" xfId="32486" xr:uid="{00000000-0005-0000-0000-000027650000}"/>
    <cellStyle name="40% - Accent5 2 5 4" xfId="10814" xr:uid="{00000000-0005-0000-0000-000028650000}"/>
    <cellStyle name="40% - Accent5 2 5 4 2" xfId="19616" xr:uid="{00000000-0005-0000-0000-000029650000}"/>
    <cellStyle name="40% - Accent5 2 5 4 3" xfId="24048" xr:uid="{00000000-0005-0000-0000-00002A650000}"/>
    <cellStyle name="40% - Accent5 2 5 4 4" xfId="28765" xr:uid="{00000000-0005-0000-0000-00002B650000}"/>
    <cellStyle name="40% - Accent5 2 5 4 5" xfId="33478" xr:uid="{00000000-0005-0000-0000-00002C650000}"/>
    <cellStyle name="40% - Accent5 2 5 5" xfId="11068" xr:uid="{00000000-0005-0000-0000-00002D650000}"/>
    <cellStyle name="40% - Accent5 2 5 6" xfId="11322" xr:uid="{00000000-0005-0000-0000-00002E650000}"/>
    <cellStyle name="40% - Accent5 2 5 7" xfId="11582" xr:uid="{00000000-0005-0000-0000-00002F650000}"/>
    <cellStyle name="40% - Accent5 2 5 8" xfId="11843" xr:uid="{00000000-0005-0000-0000-000030650000}"/>
    <cellStyle name="40% - Accent5 2 5 9" xfId="12114" xr:uid="{00000000-0005-0000-0000-000031650000}"/>
    <cellStyle name="40% - Accent5 2 50" xfId="4308" xr:uid="{00000000-0005-0000-0000-000032650000}"/>
    <cellStyle name="40% - Accent5 2 51" xfId="4424" xr:uid="{00000000-0005-0000-0000-000033650000}"/>
    <cellStyle name="40% - Accent5 2 52" xfId="4540" xr:uid="{00000000-0005-0000-0000-000034650000}"/>
    <cellStyle name="40% - Accent5 2 53" xfId="4670" xr:uid="{00000000-0005-0000-0000-000035650000}"/>
    <cellStyle name="40% - Accent5 2 54" xfId="4800" xr:uid="{00000000-0005-0000-0000-000036650000}"/>
    <cellStyle name="40% - Accent5 2 55" xfId="4930" xr:uid="{00000000-0005-0000-0000-000037650000}"/>
    <cellStyle name="40% - Accent5 2 56" xfId="5060" xr:uid="{00000000-0005-0000-0000-000038650000}"/>
    <cellStyle name="40% - Accent5 2 57" xfId="5190" xr:uid="{00000000-0005-0000-0000-000039650000}"/>
    <cellStyle name="40% - Accent5 2 58" xfId="5320" xr:uid="{00000000-0005-0000-0000-00003A650000}"/>
    <cellStyle name="40% - Accent5 2 59" xfId="5450" xr:uid="{00000000-0005-0000-0000-00003B650000}"/>
    <cellStyle name="40% - Accent5 2 6" xfId="631" xr:uid="{00000000-0005-0000-0000-00003C650000}"/>
    <cellStyle name="40% - Accent5 2 6 2" xfId="16835" xr:uid="{00000000-0005-0000-0000-00003D650000}"/>
    <cellStyle name="40% - Accent5 2 6 2 2" xfId="21297" xr:uid="{00000000-0005-0000-0000-00003E650000}"/>
    <cellStyle name="40% - Accent5 2 6 2 2 2" xfId="25729" xr:uid="{00000000-0005-0000-0000-00003F650000}"/>
    <cellStyle name="40% - Accent5 2 6 2 2 3" xfId="30446" xr:uid="{00000000-0005-0000-0000-000040650000}"/>
    <cellStyle name="40% - Accent5 2 6 2 2 4" xfId="35159" xr:uid="{00000000-0005-0000-0000-000041650000}"/>
    <cellStyle name="40% - Accent5 2 6 2 3" xfId="19038" xr:uid="{00000000-0005-0000-0000-000042650000}"/>
    <cellStyle name="40% - Accent5 2 6 2 4" xfId="23513" xr:uid="{00000000-0005-0000-0000-000043650000}"/>
    <cellStyle name="40% - Accent5 2 6 2 5" xfId="28230" xr:uid="{00000000-0005-0000-0000-000044650000}"/>
    <cellStyle name="40% - Accent5 2 6 2 6" xfId="32943" xr:uid="{00000000-0005-0000-0000-000045650000}"/>
    <cellStyle name="40% - Accent5 2 6 3" xfId="15644" xr:uid="{00000000-0005-0000-0000-000046650000}"/>
    <cellStyle name="40% - Accent5 2 6 3 2" xfId="20151" xr:uid="{00000000-0005-0000-0000-000047650000}"/>
    <cellStyle name="40% - Accent5 2 6 3 3" xfId="24583" xr:uid="{00000000-0005-0000-0000-000048650000}"/>
    <cellStyle name="40% - Accent5 2 6 3 4" xfId="29300" xr:uid="{00000000-0005-0000-0000-000049650000}"/>
    <cellStyle name="40% - Accent5 2 6 3 5" xfId="34013" xr:uid="{00000000-0005-0000-0000-00004A650000}"/>
    <cellStyle name="40% - Accent5 2 6 4" xfId="17892" xr:uid="{00000000-0005-0000-0000-00004B650000}"/>
    <cellStyle name="40% - Accent5 2 6 5" xfId="22367" xr:uid="{00000000-0005-0000-0000-00004C650000}"/>
    <cellStyle name="40% - Accent5 2 6 6" xfId="27084" xr:uid="{00000000-0005-0000-0000-00004D650000}"/>
    <cellStyle name="40% - Accent5 2 6 7" xfId="31797" xr:uid="{00000000-0005-0000-0000-00004E650000}"/>
    <cellStyle name="40% - Accent5 2 60" xfId="5580" xr:uid="{00000000-0005-0000-0000-00004F650000}"/>
    <cellStyle name="40% - Accent5 2 61" xfId="5710" xr:uid="{00000000-0005-0000-0000-000050650000}"/>
    <cellStyle name="40% - Accent5 2 62" xfId="5840" xr:uid="{00000000-0005-0000-0000-000051650000}"/>
    <cellStyle name="40% - Accent5 2 63" xfId="5970" xr:uid="{00000000-0005-0000-0000-000052650000}"/>
    <cellStyle name="40% - Accent5 2 64" xfId="6100" xr:uid="{00000000-0005-0000-0000-000053650000}"/>
    <cellStyle name="40% - Accent5 2 65" xfId="6230" xr:uid="{00000000-0005-0000-0000-000054650000}"/>
    <cellStyle name="40% - Accent5 2 66" xfId="6360" xr:uid="{00000000-0005-0000-0000-000055650000}"/>
    <cellStyle name="40% - Accent5 2 67" xfId="6491" xr:uid="{00000000-0005-0000-0000-000056650000}"/>
    <cellStyle name="40% - Accent5 2 68" xfId="6621" xr:uid="{00000000-0005-0000-0000-000057650000}"/>
    <cellStyle name="40% - Accent5 2 69" xfId="6751" xr:uid="{00000000-0005-0000-0000-000058650000}"/>
    <cellStyle name="40% - Accent5 2 7" xfId="703" xr:uid="{00000000-0005-0000-0000-000059650000}"/>
    <cellStyle name="40% - Accent5 2 7 2" xfId="17046" xr:uid="{00000000-0005-0000-0000-00005A650000}"/>
    <cellStyle name="40% - Accent5 2 7 2 2" xfId="21508" xr:uid="{00000000-0005-0000-0000-00005B650000}"/>
    <cellStyle name="40% - Accent5 2 7 2 2 2" xfId="25940" xr:uid="{00000000-0005-0000-0000-00005C650000}"/>
    <cellStyle name="40% - Accent5 2 7 2 2 3" xfId="30657" xr:uid="{00000000-0005-0000-0000-00005D650000}"/>
    <cellStyle name="40% - Accent5 2 7 2 2 4" xfId="35370" xr:uid="{00000000-0005-0000-0000-00005E650000}"/>
    <cellStyle name="40% - Accent5 2 7 2 3" xfId="19249" xr:uid="{00000000-0005-0000-0000-00005F650000}"/>
    <cellStyle name="40% - Accent5 2 7 2 4" xfId="23724" xr:uid="{00000000-0005-0000-0000-000060650000}"/>
    <cellStyle name="40% - Accent5 2 7 2 5" xfId="28441" xr:uid="{00000000-0005-0000-0000-000061650000}"/>
    <cellStyle name="40% - Accent5 2 7 2 6" xfId="33154" xr:uid="{00000000-0005-0000-0000-000062650000}"/>
    <cellStyle name="40% - Accent5 2 7 3" xfId="15856" xr:uid="{00000000-0005-0000-0000-000063650000}"/>
    <cellStyle name="40% - Accent5 2 7 3 2" xfId="20362" xr:uid="{00000000-0005-0000-0000-000064650000}"/>
    <cellStyle name="40% - Accent5 2 7 3 3" xfId="24794" xr:uid="{00000000-0005-0000-0000-000065650000}"/>
    <cellStyle name="40% - Accent5 2 7 3 4" xfId="29511" xr:uid="{00000000-0005-0000-0000-000066650000}"/>
    <cellStyle name="40% - Accent5 2 7 3 5" xfId="34224" xr:uid="{00000000-0005-0000-0000-000067650000}"/>
    <cellStyle name="40% - Accent5 2 7 4" xfId="18103" xr:uid="{00000000-0005-0000-0000-000068650000}"/>
    <cellStyle name="40% - Accent5 2 7 5" xfId="22578" xr:uid="{00000000-0005-0000-0000-000069650000}"/>
    <cellStyle name="40% - Accent5 2 7 6" xfId="27295" xr:uid="{00000000-0005-0000-0000-00006A650000}"/>
    <cellStyle name="40% - Accent5 2 7 7" xfId="32008" xr:uid="{00000000-0005-0000-0000-00006B650000}"/>
    <cellStyle name="40% - Accent5 2 70" xfId="6881" xr:uid="{00000000-0005-0000-0000-00006C650000}"/>
    <cellStyle name="40% - Accent5 2 71" xfId="7011" xr:uid="{00000000-0005-0000-0000-00006D650000}"/>
    <cellStyle name="40% - Accent5 2 72" xfId="7155" xr:uid="{00000000-0005-0000-0000-00006E650000}"/>
    <cellStyle name="40% - Accent5 2 73" xfId="7300" xr:uid="{00000000-0005-0000-0000-00006F650000}"/>
    <cellStyle name="40% - Accent5 2 74" xfId="7444" xr:uid="{00000000-0005-0000-0000-000070650000}"/>
    <cellStyle name="40% - Accent5 2 75" xfId="7616" xr:uid="{00000000-0005-0000-0000-000071650000}"/>
    <cellStyle name="40% - Accent5 2 76" xfId="7788" xr:uid="{00000000-0005-0000-0000-000072650000}"/>
    <cellStyle name="40% - Accent5 2 77" xfId="7960" xr:uid="{00000000-0005-0000-0000-000073650000}"/>
    <cellStyle name="40% - Accent5 2 78" xfId="8132" xr:uid="{00000000-0005-0000-0000-000074650000}"/>
    <cellStyle name="40% - Accent5 2 79" xfId="8304" xr:uid="{00000000-0005-0000-0000-000075650000}"/>
    <cellStyle name="40% - Accent5 2 8" xfId="775" xr:uid="{00000000-0005-0000-0000-000076650000}"/>
    <cellStyle name="40% - Accent5 2 8 2" xfId="16098" xr:uid="{00000000-0005-0000-0000-000077650000}"/>
    <cellStyle name="40% - Accent5 2 8 2 2" xfId="20601" xr:uid="{00000000-0005-0000-0000-000078650000}"/>
    <cellStyle name="40% - Accent5 2 8 2 3" xfId="25033" xr:uid="{00000000-0005-0000-0000-000079650000}"/>
    <cellStyle name="40% - Accent5 2 8 2 4" xfId="29750" xr:uid="{00000000-0005-0000-0000-00007A650000}"/>
    <cellStyle name="40% - Accent5 2 8 2 5" xfId="34463" xr:uid="{00000000-0005-0000-0000-00007B650000}"/>
    <cellStyle name="40% - Accent5 2 8 3" xfId="18342" xr:uid="{00000000-0005-0000-0000-00007C650000}"/>
    <cellStyle name="40% - Accent5 2 8 4" xfId="22817" xr:uid="{00000000-0005-0000-0000-00007D650000}"/>
    <cellStyle name="40% - Accent5 2 8 5" xfId="27534" xr:uid="{00000000-0005-0000-0000-00007E650000}"/>
    <cellStyle name="40% - Accent5 2 8 6" xfId="32247" xr:uid="{00000000-0005-0000-0000-00007F650000}"/>
    <cellStyle name="40% - Accent5 2 80" xfId="8543" xr:uid="{00000000-0005-0000-0000-000080650000}"/>
    <cellStyle name="40% - Accent5 2 9" xfId="847" xr:uid="{00000000-0005-0000-0000-000081650000}"/>
    <cellStyle name="40% - Accent5 2 9 2" xfId="26210" xr:uid="{00000000-0005-0000-0000-000082650000}"/>
    <cellStyle name="40% - Accent5 2 9 3" xfId="30924" xr:uid="{00000000-0005-0000-0000-000083650000}"/>
    <cellStyle name="40% - Accent5 2 9 4" xfId="35637" xr:uid="{00000000-0005-0000-0000-000084650000}"/>
    <cellStyle name="40% - Accent5 20" xfId="9190" xr:uid="{00000000-0005-0000-0000-000085650000}"/>
    <cellStyle name="40% - Accent5 20 10" xfId="9844" xr:uid="{00000000-0005-0000-0000-000086650000}"/>
    <cellStyle name="40% - Accent5 20 10 2" xfId="36297" xr:uid="{00000000-0005-0000-0000-000087650000}"/>
    <cellStyle name="40% - Accent5 20 11" xfId="9915" xr:uid="{00000000-0005-0000-0000-000088650000}"/>
    <cellStyle name="40% - Accent5 20 12" xfId="9986" xr:uid="{00000000-0005-0000-0000-000089650000}"/>
    <cellStyle name="40% - Accent5 20 13" xfId="10513" xr:uid="{00000000-0005-0000-0000-00008A650000}"/>
    <cellStyle name="40% - Accent5 20 14" xfId="10771" xr:uid="{00000000-0005-0000-0000-00008B650000}"/>
    <cellStyle name="40% - Accent5 20 15" xfId="11025" xr:uid="{00000000-0005-0000-0000-00008C650000}"/>
    <cellStyle name="40% - Accent5 20 16" xfId="11279" xr:uid="{00000000-0005-0000-0000-00008D650000}"/>
    <cellStyle name="40% - Accent5 20 17" xfId="11539" xr:uid="{00000000-0005-0000-0000-00008E650000}"/>
    <cellStyle name="40% - Accent5 20 18" xfId="11793" xr:uid="{00000000-0005-0000-0000-00008F650000}"/>
    <cellStyle name="40% - Accent5 20 19" xfId="12071" xr:uid="{00000000-0005-0000-0000-000090650000}"/>
    <cellStyle name="40% - Accent5 20 2" xfId="9255" xr:uid="{00000000-0005-0000-0000-000091650000}"/>
    <cellStyle name="40% - Accent5 20 2 10" xfId="12483" xr:uid="{00000000-0005-0000-0000-000092650000}"/>
    <cellStyle name="40% - Accent5 20 2 11" xfId="12765" xr:uid="{00000000-0005-0000-0000-000093650000}"/>
    <cellStyle name="40% - Accent5 20 2 12" xfId="13388" xr:uid="{00000000-0005-0000-0000-000094650000}"/>
    <cellStyle name="40% - Accent5 20 2 13" xfId="13995" xr:uid="{00000000-0005-0000-0000-000095650000}"/>
    <cellStyle name="40% - Accent5 20 2 14" xfId="14601" xr:uid="{00000000-0005-0000-0000-000096650000}"/>
    <cellStyle name="40% - Accent5 20 2 15" xfId="15207" xr:uid="{00000000-0005-0000-0000-000097650000}"/>
    <cellStyle name="40% - Accent5 20 2 16" xfId="17455" xr:uid="{00000000-0005-0000-0000-000098650000}"/>
    <cellStyle name="40% - Accent5 20 2 17" xfId="21930" xr:uid="{00000000-0005-0000-0000-000099650000}"/>
    <cellStyle name="40% - Accent5 20 2 18" xfId="26647" xr:uid="{00000000-0005-0000-0000-00009A650000}"/>
    <cellStyle name="40% - Accent5 20 2 19" xfId="31360" xr:uid="{00000000-0005-0000-0000-00009B650000}"/>
    <cellStyle name="40% - Accent5 20 2 2" xfId="10394" xr:uid="{00000000-0005-0000-0000-00009C650000}"/>
    <cellStyle name="40% - Accent5 20 2 2 10" xfId="31656" xr:uid="{00000000-0005-0000-0000-00009D650000}"/>
    <cellStyle name="40% - Accent5 20 2 2 2" xfId="13103" xr:uid="{00000000-0005-0000-0000-00009E650000}"/>
    <cellStyle name="40% - Accent5 20 2 2 2 2" xfId="16694" xr:uid="{00000000-0005-0000-0000-00009F650000}"/>
    <cellStyle name="40% - Accent5 20 2 2 2 2 2" xfId="21156" xr:uid="{00000000-0005-0000-0000-0000A0650000}"/>
    <cellStyle name="40% - Accent5 20 2 2 2 2 3" xfId="25588" xr:uid="{00000000-0005-0000-0000-0000A1650000}"/>
    <cellStyle name="40% - Accent5 20 2 2 2 2 4" xfId="30305" xr:uid="{00000000-0005-0000-0000-0000A2650000}"/>
    <cellStyle name="40% - Accent5 20 2 2 2 2 5" xfId="35018" xr:uid="{00000000-0005-0000-0000-0000A3650000}"/>
    <cellStyle name="40% - Accent5 20 2 2 2 3" xfId="18897" xr:uid="{00000000-0005-0000-0000-0000A4650000}"/>
    <cellStyle name="40% - Accent5 20 2 2 2 4" xfId="23372" xr:uid="{00000000-0005-0000-0000-0000A5650000}"/>
    <cellStyle name="40% - Accent5 20 2 2 2 5" xfId="28089" xr:uid="{00000000-0005-0000-0000-0000A6650000}"/>
    <cellStyle name="40% - Accent5 20 2 2 2 6" xfId="32802" xr:uid="{00000000-0005-0000-0000-0000A7650000}"/>
    <cellStyle name="40% - Accent5 20 2 2 3" xfId="13685" xr:uid="{00000000-0005-0000-0000-0000A8650000}"/>
    <cellStyle name="40% - Accent5 20 2 2 3 2" xfId="20010" xr:uid="{00000000-0005-0000-0000-0000A9650000}"/>
    <cellStyle name="40% - Accent5 20 2 2 3 3" xfId="24442" xr:uid="{00000000-0005-0000-0000-0000AA650000}"/>
    <cellStyle name="40% - Accent5 20 2 2 3 4" xfId="29159" xr:uid="{00000000-0005-0000-0000-0000AB650000}"/>
    <cellStyle name="40% - Accent5 20 2 2 3 5" xfId="33872" xr:uid="{00000000-0005-0000-0000-0000AC650000}"/>
    <cellStyle name="40% - Accent5 20 2 2 4" xfId="14291" xr:uid="{00000000-0005-0000-0000-0000AD650000}"/>
    <cellStyle name="40% - Accent5 20 2 2 5" xfId="14897" xr:uid="{00000000-0005-0000-0000-0000AE650000}"/>
    <cellStyle name="40% - Accent5 20 2 2 6" xfId="15503" xr:uid="{00000000-0005-0000-0000-0000AF650000}"/>
    <cellStyle name="40% - Accent5 20 2 2 7" xfId="17751" xr:uid="{00000000-0005-0000-0000-0000B0650000}"/>
    <cellStyle name="40% - Accent5 20 2 2 8" xfId="22226" xr:uid="{00000000-0005-0000-0000-0000B1650000}"/>
    <cellStyle name="40% - Accent5 20 2 2 9" xfId="26943" xr:uid="{00000000-0005-0000-0000-0000B2650000}"/>
    <cellStyle name="40% - Accent5 20 2 3" xfId="10654" xr:uid="{00000000-0005-0000-0000-0000B3650000}"/>
    <cellStyle name="40% - Accent5 20 2 3 2" xfId="16476" xr:uid="{00000000-0005-0000-0000-0000B4650000}"/>
    <cellStyle name="40% - Accent5 20 2 3 2 2" xfId="20938" xr:uid="{00000000-0005-0000-0000-0000B5650000}"/>
    <cellStyle name="40% - Accent5 20 2 3 2 3" xfId="25370" xr:uid="{00000000-0005-0000-0000-0000B6650000}"/>
    <cellStyle name="40% - Accent5 20 2 3 2 4" xfId="30087" xr:uid="{00000000-0005-0000-0000-0000B7650000}"/>
    <cellStyle name="40% - Accent5 20 2 3 2 5" xfId="34800" xr:uid="{00000000-0005-0000-0000-0000B8650000}"/>
    <cellStyle name="40% - Accent5 20 2 3 3" xfId="18679" xr:uid="{00000000-0005-0000-0000-0000B9650000}"/>
    <cellStyle name="40% - Accent5 20 2 3 4" xfId="23154" xr:uid="{00000000-0005-0000-0000-0000BA650000}"/>
    <cellStyle name="40% - Accent5 20 2 3 5" xfId="27871" xr:uid="{00000000-0005-0000-0000-0000BB650000}"/>
    <cellStyle name="40% - Accent5 20 2 3 6" xfId="32584" xr:uid="{00000000-0005-0000-0000-0000BC650000}"/>
    <cellStyle name="40% - Accent5 20 2 4" xfId="10912" xr:uid="{00000000-0005-0000-0000-0000BD650000}"/>
    <cellStyle name="40% - Accent5 20 2 4 2" xfId="19714" xr:uid="{00000000-0005-0000-0000-0000BE650000}"/>
    <cellStyle name="40% - Accent5 20 2 4 3" xfId="24146" xr:uid="{00000000-0005-0000-0000-0000BF650000}"/>
    <cellStyle name="40% - Accent5 20 2 4 4" xfId="28863" xr:uid="{00000000-0005-0000-0000-0000C0650000}"/>
    <cellStyle name="40% - Accent5 20 2 4 5" xfId="33576" xr:uid="{00000000-0005-0000-0000-0000C1650000}"/>
    <cellStyle name="40% - Accent5 20 2 5" xfId="11166" xr:uid="{00000000-0005-0000-0000-0000C2650000}"/>
    <cellStyle name="40% - Accent5 20 2 6" xfId="11420" xr:uid="{00000000-0005-0000-0000-0000C3650000}"/>
    <cellStyle name="40% - Accent5 20 2 7" xfId="11680" xr:uid="{00000000-0005-0000-0000-0000C4650000}"/>
    <cellStyle name="40% - Accent5 20 2 8" xfId="11942" xr:uid="{00000000-0005-0000-0000-0000C5650000}"/>
    <cellStyle name="40% - Accent5 20 2 9" xfId="12212" xr:uid="{00000000-0005-0000-0000-0000C6650000}"/>
    <cellStyle name="40% - Accent5 20 20" xfId="12342" xr:uid="{00000000-0005-0000-0000-0000C7650000}"/>
    <cellStyle name="40% - Accent5 20 21" xfId="12624" xr:uid="{00000000-0005-0000-0000-0000C8650000}"/>
    <cellStyle name="40% - Accent5 20 22" xfId="13247" xr:uid="{00000000-0005-0000-0000-0000C9650000}"/>
    <cellStyle name="40% - Accent5 20 23" xfId="13854" xr:uid="{00000000-0005-0000-0000-0000CA650000}"/>
    <cellStyle name="40% - Accent5 20 24" xfId="14460" xr:uid="{00000000-0005-0000-0000-0000CB650000}"/>
    <cellStyle name="40% - Accent5 20 25" xfId="15066" xr:uid="{00000000-0005-0000-0000-0000CC650000}"/>
    <cellStyle name="40% - Accent5 20 26" xfId="17314" xr:uid="{00000000-0005-0000-0000-0000CD650000}"/>
    <cellStyle name="40% - Accent5 20 27" xfId="21789" xr:uid="{00000000-0005-0000-0000-0000CE650000}"/>
    <cellStyle name="40% - Accent5 20 28" xfId="26506" xr:uid="{00000000-0005-0000-0000-0000CF650000}"/>
    <cellStyle name="40% - Accent5 20 29" xfId="31219" xr:uid="{00000000-0005-0000-0000-0000D0650000}"/>
    <cellStyle name="40% - Accent5 20 3" xfId="9337" xr:uid="{00000000-0005-0000-0000-0000D1650000}"/>
    <cellStyle name="40% - Accent5 20 3 10" xfId="31515" xr:uid="{00000000-0005-0000-0000-0000D2650000}"/>
    <cellStyle name="40% - Accent5 20 3 2" xfId="12962" xr:uid="{00000000-0005-0000-0000-0000D3650000}"/>
    <cellStyle name="40% - Accent5 20 3 2 2" xfId="16553" xr:uid="{00000000-0005-0000-0000-0000D4650000}"/>
    <cellStyle name="40% - Accent5 20 3 2 2 2" xfId="21015" xr:uid="{00000000-0005-0000-0000-0000D5650000}"/>
    <cellStyle name="40% - Accent5 20 3 2 2 3" xfId="25447" xr:uid="{00000000-0005-0000-0000-0000D6650000}"/>
    <cellStyle name="40% - Accent5 20 3 2 2 4" xfId="30164" xr:uid="{00000000-0005-0000-0000-0000D7650000}"/>
    <cellStyle name="40% - Accent5 20 3 2 2 5" xfId="34877" xr:uid="{00000000-0005-0000-0000-0000D8650000}"/>
    <cellStyle name="40% - Accent5 20 3 2 3" xfId="18756" xr:uid="{00000000-0005-0000-0000-0000D9650000}"/>
    <cellStyle name="40% - Accent5 20 3 2 4" xfId="23231" xr:uid="{00000000-0005-0000-0000-0000DA650000}"/>
    <cellStyle name="40% - Accent5 20 3 2 5" xfId="27948" xr:uid="{00000000-0005-0000-0000-0000DB650000}"/>
    <cellStyle name="40% - Accent5 20 3 2 6" xfId="32661" xr:uid="{00000000-0005-0000-0000-0000DC650000}"/>
    <cellStyle name="40% - Accent5 20 3 3" xfId="13544" xr:uid="{00000000-0005-0000-0000-0000DD650000}"/>
    <cellStyle name="40% - Accent5 20 3 3 2" xfId="19869" xr:uid="{00000000-0005-0000-0000-0000DE650000}"/>
    <cellStyle name="40% - Accent5 20 3 3 3" xfId="24301" xr:uid="{00000000-0005-0000-0000-0000DF650000}"/>
    <cellStyle name="40% - Accent5 20 3 3 4" xfId="29018" xr:uid="{00000000-0005-0000-0000-0000E0650000}"/>
    <cellStyle name="40% - Accent5 20 3 3 5" xfId="33731" xr:uid="{00000000-0005-0000-0000-0000E1650000}"/>
    <cellStyle name="40% - Accent5 20 3 4" xfId="14150" xr:uid="{00000000-0005-0000-0000-0000E2650000}"/>
    <cellStyle name="40% - Accent5 20 3 5" xfId="14756" xr:uid="{00000000-0005-0000-0000-0000E3650000}"/>
    <cellStyle name="40% - Accent5 20 3 6" xfId="15362" xr:uid="{00000000-0005-0000-0000-0000E4650000}"/>
    <cellStyle name="40% - Accent5 20 3 7" xfId="17610" xr:uid="{00000000-0005-0000-0000-0000E5650000}"/>
    <cellStyle name="40% - Accent5 20 3 8" xfId="22085" xr:uid="{00000000-0005-0000-0000-0000E6650000}"/>
    <cellStyle name="40% - Accent5 20 3 9" xfId="26802" xr:uid="{00000000-0005-0000-0000-0000E7650000}"/>
    <cellStyle name="40% - Accent5 20 4" xfId="9408" xr:uid="{00000000-0005-0000-0000-0000E8650000}"/>
    <cellStyle name="40% - Accent5 20 4 2" xfId="16933" xr:uid="{00000000-0005-0000-0000-0000E9650000}"/>
    <cellStyle name="40% - Accent5 20 4 2 2" xfId="21395" xr:uid="{00000000-0005-0000-0000-0000EA650000}"/>
    <cellStyle name="40% - Accent5 20 4 2 2 2" xfId="25827" xr:uid="{00000000-0005-0000-0000-0000EB650000}"/>
    <cellStyle name="40% - Accent5 20 4 2 2 3" xfId="30544" xr:uid="{00000000-0005-0000-0000-0000EC650000}"/>
    <cellStyle name="40% - Accent5 20 4 2 2 4" xfId="35257" xr:uid="{00000000-0005-0000-0000-0000ED650000}"/>
    <cellStyle name="40% - Accent5 20 4 2 3" xfId="19136" xr:uid="{00000000-0005-0000-0000-0000EE650000}"/>
    <cellStyle name="40% - Accent5 20 4 2 4" xfId="23611" xr:uid="{00000000-0005-0000-0000-0000EF650000}"/>
    <cellStyle name="40% - Accent5 20 4 2 5" xfId="28328" xr:uid="{00000000-0005-0000-0000-0000F0650000}"/>
    <cellStyle name="40% - Accent5 20 4 2 6" xfId="33041" xr:uid="{00000000-0005-0000-0000-0000F1650000}"/>
    <cellStyle name="40% - Accent5 20 4 3" xfId="15742" xr:uid="{00000000-0005-0000-0000-0000F2650000}"/>
    <cellStyle name="40% - Accent5 20 4 3 2" xfId="20249" xr:uid="{00000000-0005-0000-0000-0000F3650000}"/>
    <cellStyle name="40% - Accent5 20 4 3 3" xfId="24681" xr:uid="{00000000-0005-0000-0000-0000F4650000}"/>
    <cellStyle name="40% - Accent5 20 4 3 4" xfId="29398" xr:uid="{00000000-0005-0000-0000-0000F5650000}"/>
    <cellStyle name="40% - Accent5 20 4 3 5" xfId="34111" xr:uid="{00000000-0005-0000-0000-0000F6650000}"/>
    <cellStyle name="40% - Accent5 20 4 4" xfId="17990" xr:uid="{00000000-0005-0000-0000-0000F7650000}"/>
    <cellStyle name="40% - Accent5 20 4 5" xfId="22465" xr:uid="{00000000-0005-0000-0000-0000F8650000}"/>
    <cellStyle name="40% - Accent5 20 4 6" xfId="27182" xr:uid="{00000000-0005-0000-0000-0000F9650000}"/>
    <cellStyle name="40% - Accent5 20 4 7" xfId="31895" xr:uid="{00000000-0005-0000-0000-0000FA650000}"/>
    <cellStyle name="40% - Accent5 20 5" xfId="9482" xr:uid="{00000000-0005-0000-0000-0000FB650000}"/>
    <cellStyle name="40% - Accent5 20 5 2" xfId="17145" xr:uid="{00000000-0005-0000-0000-0000FC650000}"/>
    <cellStyle name="40% - Accent5 20 5 2 2" xfId="21606" xr:uid="{00000000-0005-0000-0000-0000FD650000}"/>
    <cellStyle name="40% - Accent5 20 5 2 2 2" xfId="26038" xr:uid="{00000000-0005-0000-0000-0000FE650000}"/>
    <cellStyle name="40% - Accent5 20 5 2 2 3" xfId="30755" xr:uid="{00000000-0005-0000-0000-0000FF650000}"/>
    <cellStyle name="40% - Accent5 20 5 2 2 4" xfId="35468" xr:uid="{00000000-0005-0000-0000-000000660000}"/>
    <cellStyle name="40% - Accent5 20 5 2 3" xfId="19347" xr:uid="{00000000-0005-0000-0000-000001660000}"/>
    <cellStyle name="40% - Accent5 20 5 2 4" xfId="23822" xr:uid="{00000000-0005-0000-0000-000002660000}"/>
    <cellStyle name="40% - Accent5 20 5 2 5" xfId="28539" xr:uid="{00000000-0005-0000-0000-000003660000}"/>
    <cellStyle name="40% - Accent5 20 5 2 6" xfId="33252" xr:uid="{00000000-0005-0000-0000-000004660000}"/>
    <cellStyle name="40% - Accent5 20 5 3" xfId="15955" xr:uid="{00000000-0005-0000-0000-000005660000}"/>
    <cellStyle name="40% - Accent5 20 5 3 2" xfId="20460" xr:uid="{00000000-0005-0000-0000-000006660000}"/>
    <cellStyle name="40% - Accent5 20 5 3 3" xfId="24892" xr:uid="{00000000-0005-0000-0000-000007660000}"/>
    <cellStyle name="40% - Accent5 20 5 3 4" xfId="29609" xr:uid="{00000000-0005-0000-0000-000008660000}"/>
    <cellStyle name="40% - Accent5 20 5 3 5" xfId="34322" xr:uid="{00000000-0005-0000-0000-000009660000}"/>
    <cellStyle name="40% - Accent5 20 5 4" xfId="18201" xr:uid="{00000000-0005-0000-0000-00000A660000}"/>
    <cellStyle name="40% - Accent5 20 5 5" xfId="22676" xr:uid="{00000000-0005-0000-0000-00000B660000}"/>
    <cellStyle name="40% - Accent5 20 5 6" xfId="27393" xr:uid="{00000000-0005-0000-0000-00000C660000}"/>
    <cellStyle name="40% - Accent5 20 5 7" xfId="32106" xr:uid="{00000000-0005-0000-0000-00000D660000}"/>
    <cellStyle name="40% - Accent5 20 6" xfId="9553" xr:uid="{00000000-0005-0000-0000-00000E660000}"/>
    <cellStyle name="40% - Accent5 20 6 2" xfId="16236" xr:uid="{00000000-0005-0000-0000-00000F660000}"/>
    <cellStyle name="40% - Accent5 20 6 2 2" xfId="20699" xr:uid="{00000000-0005-0000-0000-000010660000}"/>
    <cellStyle name="40% - Accent5 20 6 2 3" xfId="25131" xr:uid="{00000000-0005-0000-0000-000011660000}"/>
    <cellStyle name="40% - Accent5 20 6 2 4" xfId="29848" xr:uid="{00000000-0005-0000-0000-000012660000}"/>
    <cellStyle name="40% - Accent5 20 6 2 5" xfId="34561" xr:uid="{00000000-0005-0000-0000-000013660000}"/>
    <cellStyle name="40% - Accent5 20 6 3" xfId="18440" xr:uid="{00000000-0005-0000-0000-000014660000}"/>
    <cellStyle name="40% - Accent5 20 6 4" xfId="22915" xr:uid="{00000000-0005-0000-0000-000015660000}"/>
    <cellStyle name="40% - Accent5 20 6 5" xfId="27632" xr:uid="{00000000-0005-0000-0000-000016660000}"/>
    <cellStyle name="40% - Accent5 20 6 6" xfId="32345" xr:uid="{00000000-0005-0000-0000-000017660000}"/>
    <cellStyle name="40% - Accent5 20 7" xfId="9624" xr:uid="{00000000-0005-0000-0000-000018660000}"/>
    <cellStyle name="40% - Accent5 20 7 2" xfId="19573" xr:uid="{00000000-0005-0000-0000-000019660000}"/>
    <cellStyle name="40% - Accent5 20 7 3" xfId="24005" xr:uid="{00000000-0005-0000-0000-00001A660000}"/>
    <cellStyle name="40% - Accent5 20 7 4" xfId="28722" xr:uid="{00000000-0005-0000-0000-00001B660000}"/>
    <cellStyle name="40% - Accent5 20 7 5" xfId="33435" xr:uid="{00000000-0005-0000-0000-00001C660000}"/>
    <cellStyle name="40% - Accent5 20 8" xfId="9695" xr:uid="{00000000-0005-0000-0000-00001D660000}"/>
    <cellStyle name="40% - Accent5 20 8 2" xfId="26309" xr:uid="{00000000-0005-0000-0000-00001E660000}"/>
    <cellStyle name="40% - Accent5 20 8 3" xfId="31022" xr:uid="{00000000-0005-0000-0000-00001F660000}"/>
    <cellStyle name="40% - Accent5 20 8 4" xfId="35735" xr:uid="{00000000-0005-0000-0000-000020660000}"/>
    <cellStyle name="40% - Accent5 20 9" xfId="9773" xr:uid="{00000000-0005-0000-0000-000021660000}"/>
    <cellStyle name="40% - Accent5 20 9 2" xfId="36002" xr:uid="{00000000-0005-0000-0000-000022660000}"/>
    <cellStyle name="40% - Accent5 21" xfId="9208" xr:uid="{00000000-0005-0000-0000-000023660000}"/>
    <cellStyle name="40% - Accent5 21 10" xfId="9858" xr:uid="{00000000-0005-0000-0000-000024660000}"/>
    <cellStyle name="40% - Accent5 21 10 2" xfId="36311" xr:uid="{00000000-0005-0000-0000-000025660000}"/>
    <cellStyle name="40% - Accent5 21 11" xfId="9929" xr:uid="{00000000-0005-0000-0000-000026660000}"/>
    <cellStyle name="40% - Accent5 21 12" xfId="10000" xr:uid="{00000000-0005-0000-0000-000027660000}"/>
    <cellStyle name="40% - Accent5 21 13" xfId="10527" xr:uid="{00000000-0005-0000-0000-000028660000}"/>
    <cellStyle name="40% - Accent5 21 14" xfId="10785" xr:uid="{00000000-0005-0000-0000-000029660000}"/>
    <cellStyle name="40% - Accent5 21 15" xfId="11039" xr:uid="{00000000-0005-0000-0000-00002A660000}"/>
    <cellStyle name="40% - Accent5 21 16" xfId="11293" xr:uid="{00000000-0005-0000-0000-00002B660000}"/>
    <cellStyle name="40% - Accent5 21 17" xfId="11553" xr:uid="{00000000-0005-0000-0000-00002C660000}"/>
    <cellStyle name="40% - Accent5 21 18" xfId="11807" xr:uid="{00000000-0005-0000-0000-00002D660000}"/>
    <cellStyle name="40% - Accent5 21 19" xfId="12085" xr:uid="{00000000-0005-0000-0000-00002E660000}"/>
    <cellStyle name="40% - Accent5 21 2" xfId="9273" xr:uid="{00000000-0005-0000-0000-00002F660000}"/>
    <cellStyle name="40% - Accent5 21 2 10" xfId="12497" xr:uid="{00000000-0005-0000-0000-000030660000}"/>
    <cellStyle name="40% - Accent5 21 2 11" xfId="12779" xr:uid="{00000000-0005-0000-0000-000031660000}"/>
    <cellStyle name="40% - Accent5 21 2 12" xfId="13402" xr:uid="{00000000-0005-0000-0000-000032660000}"/>
    <cellStyle name="40% - Accent5 21 2 13" xfId="14009" xr:uid="{00000000-0005-0000-0000-000033660000}"/>
    <cellStyle name="40% - Accent5 21 2 14" xfId="14615" xr:uid="{00000000-0005-0000-0000-000034660000}"/>
    <cellStyle name="40% - Accent5 21 2 15" xfId="15221" xr:uid="{00000000-0005-0000-0000-000035660000}"/>
    <cellStyle name="40% - Accent5 21 2 16" xfId="17469" xr:uid="{00000000-0005-0000-0000-000036660000}"/>
    <cellStyle name="40% - Accent5 21 2 17" xfId="21944" xr:uid="{00000000-0005-0000-0000-000037660000}"/>
    <cellStyle name="40% - Accent5 21 2 18" xfId="26661" xr:uid="{00000000-0005-0000-0000-000038660000}"/>
    <cellStyle name="40% - Accent5 21 2 19" xfId="31374" xr:uid="{00000000-0005-0000-0000-000039660000}"/>
    <cellStyle name="40% - Accent5 21 2 2" xfId="10408" xr:uid="{00000000-0005-0000-0000-00003A660000}"/>
    <cellStyle name="40% - Accent5 21 2 2 10" xfId="31670" xr:uid="{00000000-0005-0000-0000-00003B660000}"/>
    <cellStyle name="40% - Accent5 21 2 2 2" xfId="13117" xr:uid="{00000000-0005-0000-0000-00003C660000}"/>
    <cellStyle name="40% - Accent5 21 2 2 2 2" xfId="16708" xr:uid="{00000000-0005-0000-0000-00003D660000}"/>
    <cellStyle name="40% - Accent5 21 2 2 2 2 2" xfId="21170" xr:uid="{00000000-0005-0000-0000-00003E660000}"/>
    <cellStyle name="40% - Accent5 21 2 2 2 2 3" xfId="25602" xr:uid="{00000000-0005-0000-0000-00003F660000}"/>
    <cellStyle name="40% - Accent5 21 2 2 2 2 4" xfId="30319" xr:uid="{00000000-0005-0000-0000-000040660000}"/>
    <cellStyle name="40% - Accent5 21 2 2 2 2 5" xfId="35032" xr:uid="{00000000-0005-0000-0000-000041660000}"/>
    <cellStyle name="40% - Accent5 21 2 2 2 3" xfId="18911" xr:uid="{00000000-0005-0000-0000-000042660000}"/>
    <cellStyle name="40% - Accent5 21 2 2 2 4" xfId="23386" xr:uid="{00000000-0005-0000-0000-000043660000}"/>
    <cellStyle name="40% - Accent5 21 2 2 2 5" xfId="28103" xr:uid="{00000000-0005-0000-0000-000044660000}"/>
    <cellStyle name="40% - Accent5 21 2 2 2 6" xfId="32816" xr:uid="{00000000-0005-0000-0000-000045660000}"/>
    <cellStyle name="40% - Accent5 21 2 2 3" xfId="13699" xr:uid="{00000000-0005-0000-0000-000046660000}"/>
    <cellStyle name="40% - Accent5 21 2 2 3 2" xfId="20024" xr:uid="{00000000-0005-0000-0000-000047660000}"/>
    <cellStyle name="40% - Accent5 21 2 2 3 3" xfId="24456" xr:uid="{00000000-0005-0000-0000-000048660000}"/>
    <cellStyle name="40% - Accent5 21 2 2 3 4" xfId="29173" xr:uid="{00000000-0005-0000-0000-000049660000}"/>
    <cellStyle name="40% - Accent5 21 2 2 3 5" xfId="33886" xr:uid="{00000000-0005-0000-0000-00004A660000}"/>
    <cellStyle name="40% - Accent5 21 2 2 4" xfId="14305" xr:uid="{00000000-0005-0000-0000-00004B660000}"/>
    <cellStyle name="40% - Accent5 21 2 2 5" xfId="14911" xr:uid="{00000000-0005-0000-0000-00004C660000}"/>
    <cellStyle name="40% - Accent5 21 2 2 6" xfId="15517" xr:uid="{00000000-0005-0000-0000-00004D660000}"/>
    <cellStyle name="40% - Accent5 21 2 2 7" xfId="17765" xr:uid="{00000000-0005-0000-0000-00004E660000}"/>
    <cellStyle name="40% - Accent5 21 2 2 8" xfId="22240" xr:uid="{00000000-0005-0000-0000-00004F660000}"/>
    <cellStyle name="40% - Accent5 21 2 2 9" xfId="26957" xr:uid="{00000000-0005-0000-0000-000050660000}"/>
    <cellStyle name="40% - Accent5 21 2 3" xfId="10668" xr:uid="{00000000-0005-0000-0000-000051660000}"/>
    <cellStyle name="40% - Accent5 21 2 3 2" xfId="16490" xr:uid="{00000000-0005-0000-0000-000052660000}"/>
    <cellStyle name="40% - Accent5 21 2 3 2 2" xfId="20952" xr:uid="{00000000-0005-0000-0000-000053660000}"/>
    <cellStyle name="40% - Accent5 21 2 3 2 3" xfId="25384" xr:uid="{00000000-0005-0000-0000-000054660000}"/>
    <cellStyle name="40% - Accent5 21 2 3 2 4" xfId="30101" xr:uid="{00000000-0005-0000-0000-000055660000}"/>
    <cellStyle name="40% - Accent5 21 2 3 2 5" xfId="34814" xr:uid="{00000000-0005-0000-0000-000056660000}"/>
    <cellStyle name="40% - Accent5 21 2 3 3" xfId="18693" xr:uid="{00000000-0005-0000-0000-000057660000}"/>
    <cellStyle name="40% - Accent5 21 2 3 4" xfId="23168" xr:uid="{00000000-0005-0000-0000-000058660000}"/>
    <cellStyle name="40% - Accent5 21 2 3 5" xfId="27885" xr:uid="{00000000-0005-0000-0000-000059660000}"/>
    <cellStyle name="40% - Accent5 21 2 3 6" xfId="32598" xr:uid="{00000000-0005-0000-0000-00005A660000}"/>
    <cellStyle name="40% - Accent5 21 2 4" xfId="10926" xr:uid="{00000000-0005-0000-0000-00005B660000}"/>
    <cellStyle name="40% - Accent5 21 2 4 2" xfId="19728" xr:uid="{00000000-0005-0000-0000-00005C660000}"/>
    <cellStyle name="40% - Accent5 21 2 4 3" xfId="24160" xr:uid="{00000000-0005-0000-0000-00005D660000}"/>
    <cellStyle name="40% - Accent5 21 2 4 4" xfId="28877" xr:uid="{00000000-0005-0000-0000-00005E660000}"/>
    <cellStyle name="40% - Accent5 21 2 4 5" xfId="33590" xr:uid="{00000000-0005-0000-0000-00005F660000}"/>
    <cellStyle name="40% - Accent5 21 2 5" xfId="11180" xr:uid="{00000000-0005-0000-0000-000060660000}"/>
    <cellStyle name="40% - Accent5 21 2 6" xfId="11434" xr:uid="{00000000-0005-0000-0000-000061660000}"/>
    <cellStyle name="40% - Accent5 21 2 7" xfId="11694" xr:uid="{00000000-0005-0000-0000-000062660000}"/>
    <cellStyle name="40% - Accent5 21 2 8" xfId="11956" xr:uid="{00000000-0005-0000-0000-000063660000}"/>
    <cellStyle name="40% - Accent5 21 2 9" xfId="12226" xr:uid="{00000000-0005-0000-0000-000064660000}"/>
    <cellStyle name="40% - Accent5 21 20" xfId="12356" xr:uid="{00000000-0005-0000-0000-000065660000}"/>
    <cellStyle name="40% - Accent5 21 21" xfId="12638" xr:uid="{00000000-0005-0000-0000-000066660000}"/>
    <cellStyle name="40% - Accent5 21 22" xfId="13261" xr:uid="{00000000-0005-0000-0000-000067660000}"/>
    <cellStyle name="40% - Accent5 21 23" xfId="13868" xr:uid="{00000000-0005-0000-0000-000068660000}"/>
    <cellStyle name="40% - Accent5 21 24" xfId="14474" xr:uid="{00000000-0005-0000-0000-000069660000}"/>
    <cellStyle name="40% - Accent5 21 25" xfId="15080" xr:uid="{00000000-0005-0000-0000-00006A660000}"/>
    <cellStyle name="40% - Accent5 21 26" xfId="17328" xr:uid="{00000000-0005-0000-0000-00006B660000}"/>
    <cellStyle name="40% - Accent5 21 27" xfId="21803" xr:uid="{00000000-0005-0000-0000-00006C660000}"/>
    <cellStyle name="40% - Accent5 21 28" xfId="26520" xr:uid="{00000000-0005-0000-0000-00006D660000}"/>
    <cellStyle name="40% - Accent5 21 29" xfId="31233" xr:uid="{00000000-0005-0000-0000-00006E660000}"/>
    <cellStyle name="40% - Accent5 21 3" xfId="9351" xr:uid="{00000000-0005-0000-0000-00006F660000}"/>
    <cellStyle name="40% - Accent5 21 3 10" xfId="31529" xr:uid="{00000000-0005-0000-0000-000070660000}"/>
    <cellStyle name="40% - Accent5 21 3 2" xfId="12976" xr:uid="{00000000-0005-0000-0000-000071660000}"/>
    <cellStyle name="40% - Accent5 21 3 2 2" xfId="16567" xr:uid="{00000000-0005-0000-0000-000072660000}"/>
    <cellStyle name="40% - Accent5 21 3 2 2 2" xfId="21029" xr:uid="{00000000-0005-0000-0000-000073660000}"/>
    <cellStyle name="40% - Accent5 21 3 2 2 3" xfId="25461" xr:uid="{00000000-0005-0000-0000-000074660000}"/>
    <cellStyle name="40% - Accent5 21 3 2 2 4" xfId="30178" xr:uid="{00000000-0005-0000-0000-000075660000}"/>
    <cellStyle name="40% - Accent5 21 3 2 2 5" xfId="34891" xr:uid="{00000000-0005-0000-0000-000076660000}"/>
    <cellStyle name="40% - Accent5 21 3 2 3" xfId="18770" xr:uid="{00000000-0005-0000-0000-000077660000}"/>
    <cellStyle name="40% - Accent5 21 3 2 4" xfId="23245" xr:uid="{00000000-0005-0000-0000-000078660000}"/>
    <cellStyle name="40% - Accent5 21 3 2 5" xfId="27962" xr:uid="{00000000-0005-0000-0000-000079660000}"/>
    <cellStyle name="40% - Accent5 21 3 2 6" xfId="32675" xr:uid="{00000000-0005-0000-0000-00007A660000}"/>
    <cellStyle name="40% - Accent5 21 3 3" xfId="13558" xr:uid="{00000000-0005-0000-0000-00007B660000}"/>
    <cellStyle name="40% - Accent5 21 3 3 2" xfId="19883" xr:uid="{00000000-0005-0000-0000-00007C660000}"/>
    <cellStyle name="40% - Accent5 21 3 3 3" xfId="24315" xr:uid="{00000000-0005-0000-0000-00007D660000}"/>
    <cellStyle name="40% - Accent5 21 3 3 4" xfId="29032" xr:uid="{00000000-0005-0000-0000-00007E660000}"/>
    <cellStyle name="40% - Accent5 21 3 3 5" xfId="33745" xr:uid="{00000000-0005-0000-0000-00007F660000}"/>
    <cellStyle name="40% - Accent5 21 3 4" xfId="14164" xr:uid="{00000000-0005-0000-0000-000080660000}"/>
    <cellStyle name="40% - Accent5 21 3 5" xfId="14770" xr:uid="{00000000-0005-0000-0000-000081660000}"/>
    <cellStyle name="40% - Accent5 21 3 6" xfId="15376" xr:uid="{00000000-0005-0000-0000-000082660000}"/>
    <cellStyle name="40% - Accent5 21 3 7" xfId="17624" xr:uid="{00000000-0005-0000-0000-000083660000}"/>
    <cellStyle name="40% - Accent5 21 3 8" xfId="22099" xr:uid="{00000000-0005-0000-0000-000084660000}"/>
    <cellStyle name="40% - Accent5 21 3 9" xfId="26816" xr:uid="{00000000-0005-0000-0000-000085660000}"/>
    <cellStyle name="40% - Accent5 21 4" xfId="9422" xr:uid="{00000000-0005-0000-0000-000086660000}"/>
    <cellStyle name="40% - Accent5 21 4 2" xfId="16947" xr:uid="{00000000-0005-0000-0000-000087660000}"/>
    <cellStyle name="40% - Accent5 21 4 2 2" xfId="21409" xr:uid="{00000000-0005-0000-0000-000088660000}"/>
    <cellStyle name="40% - Accent5 21 4 2 2 2" xfId="25841" xr:uid="{00000000-0005-0000-0000-000089660000}"/>
    <cellStyle name="40% - Accent5 21 4 2 2 3" xfId="30558" xr:uid="{00000000-0005-0000-0000-00008A660000}"/>
    <cellStyle name="40% - Accent5 21 4 2 2 4" xfId="35271" xr:uid="{00000000-0005-0000-0000-00008B660000}"/>
    <cellStyle name="40% - Accent5 21 4 2 3" xfId="19150" xr:uid="{00000000-0005-0000-0000-00008C660000}"/>
    <cellStyle name="40% - Accent5 21 4 2 4" xfId="23625" xr:uid="{00000000-0005-0000-0000-00008D660000}"/>
    <cellStyle name="40% - Accent5 21 4 2 5" xfId="28342" xr:uid="{00000000-0005-0000-0000-00008E660000}"/>
    <cellStyle name="40% - Accent5 21 4 2 6" xfId="33055" xr:uid="{00000000-0005-0000-0000-00008F660000}"/>
    <cellStyle name="40% - Accent5 21 4 3" xfId="15756" xr:uid="{00000000-0005-0000-0000-000090660000}"/>
    <cellStyle name="40% - Accent5 21 4 3 2" xfId="20263" xr:uid="{00000000-0005-0000-0000-000091660000}"/>
    <cellStyle name="40% - Accent5 21 4 3 3" xfId="24695" xr:uid="{00000000-0005-0000-0000-000092660000}"/>
    <cellStyle name="40% - Accent5 21 4 3 4" xfId="29412" xr:uid="{00000000-0005-0000-0000-000093660000}"/>
    <cellStyle name="40% - Accent5 21 4 3 5" xfId="34125" xr:uid="{00000000-0005-0000-0000-000094660000}"/>
    <cellStyle name="40% - Accent5 21 4 4" xfId="18004" xr:uid="{00000000-0005-0000-0000-000095660000}"/>
    <cellStyle name="40% - Accent5 21 4 5" xfId="22479" xr:uid="{00000000-0005-0000-0000-000096660000}"/>
    <cellStyle name="40% - Accent5 21 4 6" xfId="27196" xr:uid="{00000000-0005-0000-0000-000097660000}"/>
    <cellStyle name="40% - Accent5 21 4 7" xfId="31909" xr:uid="{00000000-0005-0000-0000-000098660000}"/>
    <cellStyle name="40% - Accent5 21 5" xfId="9496" xr:uid="{00000000-0005-0000-0000-000099660000}"/>
    <cellStyle name="40% - Accent5 21 5 2" xfId="17159" xr:uid="{00000000-0005-0000-0000-00009A660000}"/>
    <cellStyle name="40% - Accent5 21 5 2 2" xfId="21620" xr:uid="{00000000-0005-0000-0000-00009B660000}"/>
    <cellStyle name="40% - Accent5 21 5 2 2 2" xfId="26052" xr:uid="{00000000-0005-0000-0000-00009C660000}"/>
    <cellStyle name="40% - Accent5 21 5 2 2 3" xfId="30769" xr:uid="{00000000-0005-0000-0000-00009D660000}"/>
    <cellStyle name="40% - Accent5 21 5 2 2 4" xfId="35482" xr:uid="{00000000-0005-0000-0000-00009E660000}"/>
    <cellStyle name="40% - Accent5 21 5 2 3" xfId="19361" xr:uid="{00000000-0005-0000-0000-00009F660000}"/>
    <cellStyle name="40% - Accent5 21 5 2 4" xfId="23836" xr:uid="{00000000-0005-0000-0000-0000A0660000}"/>
    <cellStyle name="40% - Accent5 21 5 2 5" xfId="28553" xr:uid="{00000000-0005-0000-0000-0000A1660000}"/>
    <cellStyle name="40% - Accent5 21 5 2 6" xfId="33266" xr:uid="{00000000-0005-0000-0000-0000A2660000}"/>
    <cellStyle name="40% - Accent5 21 5 3" xfId="15969" xr:uid="{00000000-0005-0000-0000-0000A3660000}"/>
    <cellStyle name="40% - Accent5 21 5 3 2" xfId="20474" xr:uid="{00000000-0005-0000-0000-0000A4660000}"/>
    <cellStyle name="40% - Accent5 21 5 3 3" xfId="24906" xr:uid="{00000000-0005-0000-0000-0000A5660000}"/>
    <cellStyle name="40% - Accent5 21 5 3 4" xfId="29623" xr:uid="{00000000-0005-0000-0000-0000A6660000}"/>
    <cellStyle name="40% - Accent5 21 5 3 5" xfId="34336" xr:uid="{00000000-0005-0000-0000-0000A7660000}"/>
    <cellStyle name="40% - Accent5 21 5 4" xfId="18215" xr:uid="{00000000-0005-0000-0000-0000A8660000}"/>
    <cellStyle name="40% - Accent5 21 5 5" xfId="22690" xr:uid="{00000000-0005-0000-0000-0000A9660000}"/>
    <cellStyle name="40% - Accent5 21 5 6" xfId="27407" xr:uid="{00000000-0005-0000-0000-0000AA660000}"/>
    <cellStyle name="40% - Accent5 21 5 7" xfId="32120" xr:uid="{00000000-0005-0000-0000-0000AB660000}"/>
    <cellStyle name="40% - Accent5 21 6" xfId="9567" xr:uid="{00000000-0005-0000-0000-0000AC660000}"/>
    <cellStyle name="40% - Accent5 21 6 2" xfId="16250" xr:uid="{00000000-0005-0000-0000-0000AD660000}"/>
    <cellStyle name="40% - Accent5 21 6 2 2" xfId="20713" xr:uid="{00000000-0005-0000-0000-0000AE660000}"/>
    <cellStyle name="40% - Accent5 21 6 2 3" xfId="25145" xr:uid="{00000000-0005-0000-0000-0000AF660000}"/>
    <cellStyle name="40% - Accent5 21 6 2 4" xfId="29862" xr:uid="{00000000-0005-0000-0000-0000B0660000}"/>
    <cellStyle name="40% - Accent5 21 6 2 5" xfId="34575" xr:uid="{00000000-0005-0000-0000-0000B1660000}"/>
    <cellStyle name="40% - Accent5 21 6 3" xfId="18454" xr:uid="{00000000-0005-0000-0000-0000B2660000}"/>
    <cellStyle name="40% - Accent5 21 6 4" xfId="22929" xr:uid="{00000000-0005-0000-0000-0000B3660000}"/>
    <cellStyle name="40% - Accent5 21 6 5" xfId="27646" xr:uid="{00000000-0005-0000-0000-0000B4660000}"/>
    <cellStyle name="40% - Accent5 21 6 6" xfId="32359" xr:uid="{00000000-0005-0000-0000-0000B5660000}"/>
    <cellStyle name="40% - Accent5 21 7" xfId="9638" xr:uid="{00000000-0005-0000-0000-0000B6660000}"/>
    <cellStyle name="40% - Accent5 21 7 2" xfId="19587" xr:uid="{00000000-0005-0000-0000-0000B7660000}"/>
    <cellStyle name="40% - Accent5 21 7 3" xfId="24019" xr:uid="{00000000-0005-0000-0000-0000B8660000}"/>
    <cellStyle name="40% - Accent5 21 7 4" xfId="28736" xr:uid="{00000000-0005-0000-0000-0000B9660000}"/>
    <cellStyle name="40% - Accent5 21 7 5" xfId="33449" xr:uid="{00000000-0005-0000-0000-0000BA660000}"/>
    <cellStyle name="40% - Accent5 21 8" xfId="9709" xr:uid="{00000000-0005-0000-0000-0000BB660000}"/>
    <cellStyle name="40% - Accent5 21 8 2" xfId="26323" xr:uid="{00000000-0005-0000-0000-0000BC660000}"/>
    <cellStyle name="40% - Accent5 21 8 3" xfId="31036" xr:uid="{00000000-0005-0000-0000-0000BD660000}"/>
    <cellStyle name="40% - Accent5 21 8 4" xfId="35749" xr:uid="{00000000-0005-0000-0000-0000BE660000}"/>
    <cellStyle name="40% - Accent5 21 9" xfId="9787" xr:uid="{00000000-0005-0000-0000-0000BF660000}"/>
    <cellStyle name="40% - Accent5 21 9 2" xfId="36016" xr:uid="{00000000-0005-0000-0000-0000C0660000}"/>
    <cellStyle name="40% - Accent5 22" xfId="9295" xr:uid="{00000000-0005-0000-0000-0000C1660000}"/>
    <cellStyle name="40% - Accent5 22 10" xfId="9944" xr:uid="{00000000-0005-0000-0000-0000C2660000}"/>
    <cellStyle name="40% - Accent5 22 10 2" xfId="36326" xr:uid="{00000000-0005-0000-0000-0000C3660000}"/>
    <cellStyle name="40% - Accent5 22 11" xfId="10015" xr:uid="{00000000-0005-0000-0000-0000C4660000}"/>
    <cellStyle name="40% - Accent5 22 12" xfId="10542" xr:uid="{00000000-0005-0000-0000-0000C5660000}"/>
    <cellStyle name="40% - Accent5 22 13" xfId="10800" xr:uid="{00000000-0005-0000-0000-0000C6660000}"/>
    <cellStyle name="40% - Accent5 22 14" xfId="11054" xr:uid="{00000000-0005-0000-0000-0000C7660000}"/>
    <cellStyle name="40% - Accent5 22 15" xfId="11308" xr:uid="{00000000-0005-0000-0000-0000C8660000}"/>
    <cellStyle name="40% - Accent5 22 16" xfId="11568" xr:uid="{00000000-0005-0000-0000-0000C9660000}"/>
    <cellStyle name="40% - Accent5 22 17" xfId="11822" xr:uid="{00000000-0005-0000-0000-0000CA660000}"/>
    <cellStyle name="40% - Accent5 22 18" xfId="12100" xr:uid="{00000000-0005-0000-0000-0000CB660000}"/>
    <cellStyle name="40% - Accent5 22 19" xfId="12371" xr:uid="{00000000-0005-0000-0000-0000CC660000}"/>
    <cellStyle name="40% - Accent5 22 2" xfId="9366" xr:uid="{00000000-0005-0000-0000-0000CD660000}"/>
    <cellStyle name="40% - Accent5 22 2 10" xfId="12512" xr:uid="{00000000-0005-0000-0000-0000CE660000}"/>
    <cellStyle name="40% - Accent5 22 2 11" xfId="12794" xr:uid="{00000000-0005-0000-0000-0000CF660000}"/>
    <cellStyle name="40% - Accent5 22 2 12" xfId="13417" xr:uid="{00000000-0005-0000-0000-0000D0660000}"/>
    <cellStyle name="40% - Accent5 22 2 13" xfId="14024" xr:uid="{00000000-0005-0000-0000-0000D1660000}"/>
    <cellStyle name="40% - Accent5 22 2 14" xfId="14630" xr:uid="{00000000-0005-0000-0000-0000D2660000}"/>
    <cellStyle name="40% - Accent5 22 2 15" xfId="15236" xr:uid="{00000000-0005-0000-0000-0000D3660000}"/>
    <cellStyle name="40% - Accent5 22 2 16" xfId="17484" xr:uid="{00000000-0005-0000-0000-0000D4660000}"/>
    <cellStyle name="40% - Accent5 22 2 17" xfId="21959" xr:uid="{00000000-0005-0000-0000-0000D5660000}"/>
    <cellStyle name="40% - Accent5 22 2 18" xfId="26676" xr:uid="{00000000-0005-0000-0000-0000D6660000}"/>
    <cellStyle name="40% - Accent5 22 2 19" xfId="31389" xr:uid="{00000000-0005-0000-0000-0000D7660000}"/>
    <cellStyle name="40% - Accent5 22 2 2" xfId="10423" xr:uid="{00000000-0005-0000-0000-0000D8660000}"/>
    <cellStyle name="40% - Accent5 22 2 2 10" xfId="31685" xr:uid="{00000000-0005-0000-0000-0000D9660000}"/>
    <cellStyle name="40% - Accent5 22 2 2 2" xfId="13132" xr:uid="{00000000-0005-0000-0000-0000DA660000}"/>
    <cellStyle name="40% - Accent5 22 2 2 2 2" xfId="16723" xr:uid="{00000000-0005-0000-0000-0000DB660000}"/>
    <cellStyle name="40% - Accent5 22 2 2 2 2 2" xfId="21185" xr:uid="{00000000-0005-0000-0000-0000DC660000}"/>
    <cellStyle name="40% - Accent5 22 2 2 2 2 3" xfId="25617" xr:uid="{00000000-0005-0000-0000-0000DD660000}"/>
    <cellStyle name="40% - Accent5 22 2 2 2 2 4" xfId="30334" xr:uid="{00000000-0005-0000-0000-0000DE660000}"/>
    <cellStyle name="40% - Accent5 22 2 2 2 2 5" xfId="35047" xr:uid="{00000000-0005-0000-0000-0000DF660000}"/>
    <cellStyle name="40% - Accent5 22 2 2 2 3" xfId="18926" xr:uid="{00000000-0005-0000-0000-0000E0660000}"/>
    <cellStyle name="40% - Accent5 22 2 2 2 4" xfId="23401" xr:uid="{00000000-0005-0000-0000-0000E1660000}"/>
    <cellStyle name="40% - Accent5 22 2 2 2 5" xfId="28118" xr:uid="{00000000-0005-0000-0000-0000E2660000}"/>
    <cellStyle name="40% - Accent5 22 2 2 2 6" xfId="32831" xr:uid="{00000000-0005-0000-0000-0000E3660000}"/>
    <cellStyle name="40% - Accent5 22 2 2 3" xfId="13714" xr:uid="{00000000-0005-0000-0000-0000E4660000}"/>
    <cellStyle name="40% - Accent5 22 2 2 3 2" xfId="20039" xr:uid="{00000000-0005-0000-0000-0000E5660000}"/>
    <cellStyle name="40% - Accent5 22 2 2 3 3" xfId="24471" xr:uid="{00000000-0005-0000-0000-0000E6660000}"/>
    <cellStyle name="40% - Accent5 22 2 2 3 4" xfId="29188" xr:uid="{00000000-0005-0000-0000-0000E7660000}"/>
    <cellStyle name="40% - Accent5 22 2 2 3 5" xfId="33901" xr:uid="{00000000-0005-0000-0000-0000E8660000}"/>
    <cellStyle name="40% - Accent5 22 2 2 4" xfId="14320" xr:uid="{00000000-0005-0000-0000-0000E9660000}"/>
    <cellStyle name="40% - Accent5 22 2 2 5" xfId="14926" xr:uid="{00000000-0005-0000-0000-0000EA660000}"/>
    <cellStyle name="40% - Accent5 22 2 2 6" xfId="15532" xr:uid="{00000000-0005-0000-0000-0000EB660000}"/>
    <cellStyle name="40% - Accent5 22 2 2 7" xfId="17780" xr:uid="{00000000-0005-0000-0000-0000EC660000}"/>
    <cellStyle name="40% - Accent5 22 2 2 8" xfId="22255" xr:uid="{00000000-0005-0000-0000-0000ED660000}"/>
    <cellStyle name="40% - Accent5 22 2 2 9" xfId="26972" xr:uid="{00000000-0005-0000-0000-0000EE660000}"/>
    <cellStyle name="40% - Accent5 22 2 3" xfId="10683" xr:uid="{00000000-0005-0000-0000-0000EF660000}"/>
    <cellStyle name="40% - Accent5 22 2 3 2" xfId="16505" xr:uid="{00000000-0005-0000-0000-0000F0660000}"/>
    <cellStyle name="40% - Accent5 22 2 3 2 2" xfId="20967" xr:uid="{00000000-0005-0000-0000-0000F1660000}"/>
    <cellStyle name="40% - Accent5 22 2 3 2 3" xfId="25399" xr:uid="{00000000-0005-0000-0000-0000F2660000}"/>
    <cellStyle name="40% - Accent5 22 2 3 2 4" xfId="30116" xr:uid="{00000000-0005-0000-0000-0000F3660000}"/>
    <cellStyle name="40% - Accent5 22 2 3 2 5" xfId="34829" xr:uid="{00000000-0005-0000-0000-0000F4660000}"/>
    <cellStyle name="40% - Accent5 22 2 3 3" xfId="18708" xr:uid="{00000000-0005-0000-0000-0000F5660000}"/>
    <cellStyle name="40% - Accent5 22 2 3 4" xfId="23183" xr:uid="{00000000-0005-0000-0000-0000F6660000}"/>
    <cellStyle name="40% - Accent5 22 2 3 5" xfId="27900" xr:uid="{00000000-0005-0000-0000-0000F7660000}"/>
    <cellStyle name="40% - Accent5 22 2 3 6" xfId="32613" xr:uid="{00000000-0005-0000-0000-0000F8660000}"/>
    <cellStyle name="40% - Accent5 22 2 4" xfId="10941" xr:uid="{00000000-0005-0000-0000-0000F9660000}"/>
    <cellStyle name="40% - Accent5 22 2 4 2" xfId="19743" xr:uid="{00000000-0005-0000-0000-0000FA660000}"/>
    <cellStyle name="40% - Accent5 22 2 4 3" xfId="24175" xr:uid="{00000000-0005-0000-0000-0000FB660000}"/>
    <cellStyle name="40% - Accent5 22 2 4 4" xfId="28892" xr:uid="{00000000-0005-0000-0000-0000FC660000}"/>
    <cellStyle name="40% - Accent5 22 2 4 5" xfId="33605" xr:uid="{00000000-0005-0000-0000-0000FD660000}"/>
    <cellStyle name="40% - Accent5 22 2 5" xfId="11195" xr:uid="{00000000-0005-0000-0000-0000FE660000}"/>
    <cellStyle name="40% - Accent5 22 2 6" xfId="11449" xr:uid="{00000000-0005-0000-0000-0000FF660000}"/>
    <cellStyle name="40% - Accent5 22 2 7" xfId="11709" xr:uid="{00000000-0005-0000-0000-000000670000}"/>
    <cellStyle name="40% - Accent5 22 2 8" xfId="11971" xr:uid="{00000000-0005-0000-0000-000001670000}"/>
    <cellStyle name="40% - Accent5 22 2 9" xfId="12241" xr:uid="{00000000-0005-0000-0000-000002670000}"/>
    <cellStyle name="40% - Accent5 22 20" xfId="12653" xr:uid="{00000000-0005-0000-0000-000003670000}"/>
    <cellStyle name="40% - Accent5 22 21" xfId="13276" xr:uid="{00000000-0005-0000-0000-000004670000}"/>
    <cellStyle name="40% - Accent5 22 22" xfId="13883" xr:uid="{00000000-0005-0000-0000-000005670000}"/>
    <cellStyle name="40% - Accent5 22 23" xfId="14489" xr:uid="{00000000-0005-0000-0000-000006670000}"/>
    <cellStyle name="40% - Accent5 22 24" xfId="15095" xr:uid="{00000000-0005-0000-0000-000007670000}"/>
    <cellStyle name="40% - Accent5 22 25" xfId="17343" xr:uid="{00000000-0005-0000-0000-000008670000}"/>
    <cellStyle name="40% - Accent5 22 26" xfId="21818" xr:uid="{00000000-0005-0000-0000-000009670000}"/>
    <cellStyle name="40% - Accent5 22 27" xfId="26535" xr:uid="{00000000-0005-0000-0000-00000A670000}"/>
    <cellStyle name="40% - Accent5 22 28" xfId="31248" xr:uid="{00000000-0005-0000-0000-00000B670000}"/>
    <cellStyle name="40% - Accent5 22 3" xfId="9440" xr:uid="{00000000-0005-0000-0000-00000C670000}"/>
    <cellStyle name="40% - Accent5 22 3 10" xfId="31544" xr:uid="{00000000-0005-0000-0000-00000D670000}"/>
    <cellStyle name="40% - Accent5 22 3 2" xfId="12991" xr:uid="{00000000-0005-0000-0000-00000E670000}"/>
    <cellStyle name="40% - Accent5 22 3 2 2" xfId="16582" xr:uid="{00000000-0005-0000-0000-00000F670000}"/>
    <cellStyle name="40% - Accent5 22 3 2 2 2" xfId="21044" xr:uid="{00000000-0005-0000-0000-000010670000}"/>
    <cellStyle name="40% - Accent5 22 3 2 2 3" xfId="25476" xr:uid="{00000000-0005-0000-0000-000011670000}"/>
    <cellStyle name="40% - Accent5 22 3 2 2 4" xfId="30193" xr:uid="{00000000-0005-0000-0000-000012670000}"/>
    <cellStyle name="40% - Accent5 22 3 2 2 5" xfId="34906" xr:uid="{00000000-0005-0000-0000-000013670000}"/>
    <cellStyle name="40% - Accent5 22 3 2 3" xfId="18785" xr:uid="{00000000-0005-0000-0000-000014670000}"/>
    <cellStyle name="40% - Accent5 22 3 2 4" xfId="23260" xr:uid="{00000000-0005-0000-0000-000015670000}"/>
    <cellStyle name="40% - Accent5 22 3 2 5" xfId="27977" xr:uid="{00000000-0005-0000-0000-000016670000}"/>
    <cellStyle name="40% - Accent5 22 3 2 6" xfId="32690" xr:uid="{00000000-0005-0000-0000-000017670000}"/>
    <cellStyle name="40% - Accent5 22 3 3" xfId="13573" xr:uid="{00000000-0005-0000-0000-000018670000}"/>
    <cellStyle name="40% - Accent5 22 3 3 2" xfId="19898" xr:uid="{00000000-0005-0000-0000-000019670000}"/>
    <cellStyle name="40% - Accent5 22 3 3 3" xfId="24330" xr:uid="{00000000-0005-0000-0000-00001A670000}"/>
    <cellStyle name="40% - Accent5 22 3 3 4" xfId="29047" xr:uid="{00000000-0005-0000-0000-00001B670000}"/>
    <cellStyle name="40% - Accent5 22 3 3 5" xfId="33760" xr:uid="{00000000-0005-0000-0000-00001C670000}"/>
    <cellStyle name="40% - Accent5 22 3 4" xfId="14179" xr:uid="{00000000-0005-0000-0000-00001D670000}"/>
    <cellStyle name="40% - Accent5 22 3 5" xfId="14785" xr:uid="{00000000-0005-0000-0000-00001E670000}"/>
    <cellStyle name="40% - Accent5 22 3 6" xfId="15391" xr:uid="{00000000-0005-0000-0000-00001F670000}"/>
    <cellStyle name="40% - Accent5 22 3 7" xfId="17639" xr:uid="{00000000-0005-0000-0000-000020670000}"/>
    <cellStyle name="40% - Accent5 22 3 8" xfId="22114" xr:uid="{00000000-0005-0000-0000-000021670000}"/>
    <cellStyle name="40% - Accent5 22 3 9" xfId="26831" xr:uid="{00000000-0005-0000-0000-000022670000}"/>
    <cellStyle name="40% - Accent5 22 4" xfId="9511" xr:uid="{00000000-0005-0000-0000-000023670000}"/>
    <cellStyle name="40% - Accent5 22 4 2" xfId="16962" xr:uid="{00000000-0005-0000-0000-000024670000}"/>
    <cellStyle name="40% - Accent5 22 4 2 2" xfId="21424" xr:uid="{00000000-0005-0000-0000-000025670000}"/>
    <cellStyle name="40% - Accent5 22 4 2 2 2" xfId="25856" xr:uid="{00000000-0005-0000-0000-000026670000}"/>
    <cellStyle name="40% - Accent5 22 4 2 2 3" xfId="30573" xr:uid="{00000000-0005-0000-0000-000027670000}"/>
    <cellStyle name="40% - Accent5 22 4 2 2 4" xfId="35286" xr:uid="{00000000-0005-0000-0000-000028670000}"/>
    <cellStyle name="40% - Accent5 22 4 2 3" xfId="19165" xr:uid="{00000000-0005-0000-0000-000029670000}"/>
    <cellStyle name="40% - Accent5 22 4 2 4" xfId="23640" xr:uid="{00000000-0005-0000-0000-00002A670000}"/>
    <cellStyle name="40% - Accent5 22 4 2 5" xfId="28357" xr:uid="{00000000-0005-0000-0000-00002B670000}"/>
    <cellStyle name="40% - Accent5 22 4 2 6" xfId="33070" xr:uid="{00000000-0005-0000-0000-00002C670000}"/>
    <cellStyle name="40% - Accent5 22 4 3" xfId="15771" xr:uid="{00000000-0005-0000-0000-00002D670000}"/>
    <cellStyle name="40% - Accent5 22 4 3 2" xfId="20278" xr:uid="{00000000-0005-0000-0000-00002E670000}"/>
    <cellStyle name="40% - Accent5 22 4 3 3" xfId="24710" xr:uid="{00000000-0005-0000-0000-00002F670000}"/>
    <cellStyle name="40% - Accent5 22 4 3 4" xfId="29427" xr:uid="{00000000-0005-0000-0000-000030670000}"/>
    <cellStyle name="40% - Accent5 22 4 3 5" xfId="34140" xr:uid="{00000000-0005-0000-0000-000031670000}"/>
    <cellStyle name="40% - Accent5 22 4 4" xfId="18019" xr:uid="{00000000-0005-0000-0000-000032670000}"/>
    <cellStyle name="40% - Accent5 22 4 5" xfId="22494" xr:uid="{00000000-0005-0000-0000-000033670000}"/>
    <cellStyle name="40% - Accent5 22 4 6" xfId="27211" xr:uid="{00000000-0005-0000-0000-000034670000}"/>
    <cellStyle name="40% - Accent5 22 4 7" xfId="31924" xr:uid="{00000000-0005-0000-0000-000035670000}"/>
    <cellStyle name="40% - Accent5 22 5" xfId="9582" xr:uid="{00000000-0005-0000-0000-000036670000}"/>
    <cellStyle name="40% - Accent5 22 5 2" xfId="17174" xr:uid="{00000000-0005-0000-0000-000037670000}"/>
    <cellStyle name="40% - Accent5 22 5 2 2" xfId="21635" xr:uid="{00000000-0005-0000-0000-000038670000}"/>
    <cellStyle name="40% - Accent5 22 5 2 2 2" xfId="26067" xr:uid="{00000000-0005-0000-0000-000039670000}"/>
    <cellStyle name="40% - Accent5 22 5 2 2 3" xfId="30784" xr:uid="{00000000-0005-0000-0000-00003A670000}"/>
    <cellStyle name="40% - Accent5 22 5 2 2 4" xfId="35497" xr:uid="{00000000-0005-0000-0000-00003B670000}"/>
    <cellStyle name="40% - Accent5 22 5 2 3" xfId="19376" xr:uid="{00000000-0005-0000-0000-00003C670000}"/>
    <cellStyle name="40% - Accent5 22 5 2 4" xfId="23851" xr:uid="{00000000-0005-0000-0000-00003D670000}"/>
    <cellStyle name="40% - Accent5 22 5 2 5" xfId="28568" xr:uid="{00000000-0005-0000-0000-00003E670000}"/>
    <cellStyle name="40% - Accent5 22 5 2 6" xfId="33281" xr:uid="{00000000-0005-0000-0000-00003F670000}"/>
    <cellStyle name="40% - Accent5 22 5 3" xfId="15984" xr:uid="{00000000-0005-0000-0000-000040670000}"/>
    <cellStyle name="40% - Accent5 22 5 3 2" xfId="20489" xr:uid="{00000000-0005-0000-0000-000041670000}"/>
    <cellStyle name="40% - Accent5 22 5 3 3" xfId="24921" xr:uid="{00000000-0005-0000-0000-000042670000}"/>
    <cellStyle name="40% - Accent5 22 5 3 4" xfId="29638" xr:uid="{00000000-0005-0000-0000-000043670000}"/>
    <cellStyle name="40% - Accent5 22 5 3 5" xfId="34351" xr:uid="{00000000-0005-0000-0000-000044670000}"/>
    <cellStyle name="40% - Accent5 22 5 4" xfId="18230" xr:uid="{00000000-0005-0000-0000-000045670000}"/>
    <cellStyle name="40% - Accent5 22 5 5" xfId="22705" xr:uid="{00000000-0005-0000-0000-000046670000}"/>
    <cellStyle name="40% - Accent5 22 5 6" xfId="27422" xr:uid="{00000000-0005-0000-0000-000047670000}"/>
    <cellStyle name="40% - Accent5 22 5 7" xfId="32135" xr:uid="{00000000-0005-0000-0000-000048670000}"/>
    <cellStyle name="40% - Accent5 22 6" xfId="9653" xr:uid="{00000000-0005-0000-0000-000049670000}"/>
    <cellStyle name="40% - Accent5 22 6 2" xfId="16265" xr:uid="{00000000-0005-0000-0000-00004A670000}"/>
    <cellStyle name="40% - Accent5 22 6 2 2" xfId="20728" xr:uid="{00000000-0005-0000-0000-00004B670000}"/>
    <cellStyle name="40% - Accent5 22 6 2 3" xfId="25160" xr:uid="{00000000-0005-0000-0000-00004C670000}"/>
    <cellStyle name="40% - Accent5 22 6 2 4" xfId="29877" xr:uid="{00000000-0005-0000-0000-00004D670000}"/>
    <cellStyle name="40% - Accent5 22 6 2 5" xfId="34590" xr:uid="{00000000-0005-0000-0000-00004E670000}"/>
    <cellStyle name="40% - Accent5 22 6 3" xfId="18469" xr:uid="{00000000-0005-0000-0000-00004F670000}"/>
    <cellStyle name="40% - Accent5 22 6 4" xfId="22944" xr:uid="{00000000-0005-0000-0000-000050670000}"/>
    <cellStyle name="40% - Accent5 22 6 5" xfId="27661" xr:uid="{00000000-0005-0000-0000-000051670000}"/>
    <cellStyle name="40% - Accent5 22 6 6" xfId="32374" xr:uid="{00000000-0005-0000-0000-000052670000}"/>
    <cellStyle name="40% - Accent5 22 7" xfId="9724" xr:uid="{00000000-0005-0000-0000-000053670000}"/>
    <cellStyle name="40% - Accent5 22 7 2" xfId="19602" xr:uid="{00000000-0005-0000-0000-000054670000}"/>
    <cellStyle name="40% - Accent5 22 7 3" xfId="24034" xr:uid="{00000000-0005-0000-0000-000055670000}"/>
    <cellStyle name="40% - Accent5 22 7 4" xfId="28751" xr:uid="{00000000-0005-0000-0000-000056670000}"/>
    <cellStyle name="40% - Accent5 22 7 5" xfId="33464" xr:uid="{00000000-0005-0000-0000-000057670000}"/>
    <cellStyle name="40% - Accent5 22 8" xfId="9802" xr:uid="{00000000-0005-0000-0000-000058670000}"/>
    <cellStyle name="40% - Accent5 22 8 2" xfId="26338" xr:uid="{00000000-0005-0000-0000-000059670000}"/>
    <cellStyle name="40% - Accent5 22 8 3" xfId="31051" xr:uid="{00000000-0005-0000-0000-00005A670000}"/>
    <cellStyle name="40% - Accent5 22 8 4" xfId="35764" xr:uid="{00000000-0005-0000-0000-00005B670000}"/>
    <cellStyle name="40% - Accent5 22 9" xfId="9873" xr:uid="{00000000-0005-0000-0000-00005C670000}"/>
    <cellStyle name="40% - Accent5 22 9 2" xfId="36031" xr:uid="{00000000-0005-0000-0000-00005D670000}"/>
    <cellStyle name="40% - Accent5 23" xfId="10103" xr:uid="{00000000-0005-0000-0000-00005E670000}"/>
    <cellStyle name="40% - Accent5 24" xfId="10437" xr:uid="{00000000-0005-0000-0000-00005F670000}"/>
    <cellStyle name="40% - Accent5 24 10" xfId="12808" xr:uid="{00000000-0005-0000-0000-000060670000}"/>
    <cellStyle name="40% - Accent5 24 11" xfId="13431" xr:uid="{00000000-0005-0000-0000-000061670000}"/>
    <cellStyle name="40% - Accent5 24 12" xfId="14038" xr:uid="{00000000-0005-0000-0000-000062670000}"/>
    <cellStyle name="40% - Accent5 24 13" xfId="14644" xr:uid="{00000000-0005-0000-0000-000063670000}"/>
    <cellStyle name="40% - Accent5 24 14" xfId="15250" xr:uid="{00000000-0005-0000-0000-000064670000}"/>
    <cellStyle name="40% - Accent5 24 15" xfId="17498" xr:uid="{00000000-0005-0000-0000-000065670000}"/>
    <cellStyle name="40% - Accent5 24 16" xfId="21973" xr:uid="{00000000-0005-0000-0000-000066670000}"/>
    <cellStyle name="40% - Accent5 24 17" xfId="26690" xr:uid="{00000000-0005-0000-0000-000067670000}"/>
    <cellStyle name="40% - Accent5 24 18" xfId="31403" xr:uid="{00000000-0005-0000-0000-000068670000}"/>
    <cellStyle name="40% - Accent5 24 2" xfId="10697" xr:uid="{00000000-0005-0000-0000-000069670000}"/>
    <cellStyle name="40% - Accent5 24 2 10" xfId="31699" xr:uid="{00000000-0005-0000-0000-00006A670000}"/>
    <cellStyle name="40% - Accent5 24 2 2" xfId="13146" xr:uid="{00000000-0005-0000-0000-00006B670000}"/>
    <cellStyle name="40% - Accent5 24 2 2 2" xfId="16737" xr:uid="{00000000-0005-0000-0000-00006C670000}"/>
    <cellStyle name="40% - Accent5 24 2 2 2 2" xfId="21199" xr:uid="{00000000-0005-0000-0000-00006D670000}"/>
    <cellStyle name="40% - Accent5 24 2 2 2 3" xfId="25631" xr:uid="{00000000-0005-0000-0000-00006E670000}"/>
    <cellStyle name="40% - Accent5 24 2 2 2 4" xfId="30348" xr:uid="{00000000-0005-0000-0000-00006F670000}"/>
    <cellStyle name="40% - Accent5 24 2 2 2 5" xfId="35061" xr:uid="{00000000-0005-0000-0000-000070670000}"/>
    <cellStyle name="40% - Accent5 24 2 2 3" xfId="18940" xr:uid="{00000000-0005-0000-0000-000071670000}"/>
    <cellStyle name="40% - Accent5 24 2 2 4" xfId="23415" xr:uid="{00000000-0005-0000-0000-000072670000}"/>
    <cellStyle name="40% - Accent5 24 2 2 5" xfId="28132" xr:uid="{00000000-0005-0000-0000-000073670000}"/>
    <cellStyle name="40% - Accent5 24 2 2 6" xfId="32845" xr:uid="{00000000-0005-0000-0000-000074670000}"/>
    <cellStyle name="40% - Accent5 24 2 3" xfId="13728" xr:uid="{00000000-0005-0000-0000-000075670000}"/>
    <cellStyle name="40% - Accent5 24 2 3 2" xfId="20053" xr:uid="{00000000-0005-0000-0000-000076670000}"/>
    <cellStyle name="40% - Accent5 24 2 3 3" xfId="24485" xr:uid="{00000000-0005-0000-0000-000077670000}"/>
    <cellStyle name="40% - Accent5 24 2 3 4" xfId="29202" xr:uid="{00000000-0005-0000-0000-000078670000}"/>
    <cellStyle name="40% - Accent5 24 2 3 5" xfId="33915" xr:uid="{00000000-0005-0000-0000-000079670000}"/>
    <cellStyle name="40% - Accent5 24 2 4" xfId="14334" xr:uid="{00000000-0005-0000-0000-00007A670000}"/>
    <cellStyle name="40% - Accent5 24 2 5" xfId="14940" xr:uid="{00000000-0005-0000-0000-00007B670000}"/>
    <cellStyle name="40% - Accent5 24 2 6" xfId="15546" xr:uid="{00000000-0005-0000-0000-00007C670000}"/>
    <cellStyle name="40% - Accent5 24 2 7" xfId="17794" xr:uid="{00000000-0005-0000-0000-00007D670000}"/>
    <cellStyle name="40% - Accent5 24 2 8" xfId="22269" xr:uid="{00000000-0005-0000-0000-00007E670000}"/>
    <cellStyle name="40% - Accent5 24 2 9" xfId="26986" xr:uid="{00000000-0005-0000-0000-00007F670000}"/>
    <cellStyle name="40% - Accent5 24 3" xfId="10955" xr:uid="{00000000-0005-0000-0000-000080670000}"/>
    <cellStyle name="40% - Accent5 24 3 2" xfId="16976" xr:uid="{00000000-0005-0000-0000-000081670000}"/>
    <cellStyle name="40% - Accent5 24 3 2 2" xfId="21438" xr:uid="{00000000-0005-0000-0000-000082670000}"/>
    <cellStyle name="40% - Accent5 24 3 2 2 2" xfId="25870" xr:uid="{00000000-0005-0000-0000-000083670000}"/>
    <cellStyle name="40% - Accent5 24 3 2 2 3" xfId="30587" xr:uid="{00000000-0005-0000-0000-000084670000}"/>
    <cellStyle name="40% - Accent5 24 3 2 2 4" xfId="35300" xr:uid="{00000000-0005-0000-0000-000085670000}"/>
    <cellStyle name="40% - Accent5 24 3 2 3" xfId="19179" xr:uid="{00000000-0005-0000-0000-000086670000}"/>
    <cellStyle name="40% - Accent5 24 3 2 4" xfId="23654" xr:uid="{00000000-0005-0000-0000-000087670000}"/>
    <cellStyle name="40% - Accent5 24 3 2 5" xfId="28371" xr:uid="{00000000-0005-0000-0000-000088670000}"/>
    <cellStyle name="40% - Accent5 24 3 2 6" xfId="33084" xr:uid="{00000000-0005-0000-0000-000089670000}"/>
    <cellStyle name="40% - Accent5 24 3 3" xfId="15785" xr:uid="{00000000-0005-0000-0000-00008A670000}"/>
    <cellStyle name="40% - Accent5 24 3 3 2" xfId="20292" xr:uid="{00000000-0005-0000-0000-00008B670000}"/>
    <cellStyle name="40% - Accent5 24 3 3 3" xfId="24724" xr:uid="{00000000-0005-0000-0000-00008C670000}"/>
    <cellStyle name="40% - Accent5 24 3 3 4" xfId="29441" xr:uid="{00000000-0005-0000-0000-00008D670000}"/>
    <cellStyle name="40% - Accent5 24 3 3 5" xfId="34154" xr:uid="{00000000-0005-0000-0000-00008E670000}"/>
    <cellStyle name="40% - Accent5 24 3 4" xfId="18033" xr:uid="{00000000-0005-0000-0000-00008F670000}"/>
    <cellStyle name="40% - Accent5 24 3 5" xfId="22508" xr:uid="{00000000-0005-0000-0000-000090670000}"/>
    <cellStyle name="40% - Accent5 24 3 6" xfId="27225" xr:uid="{00000000-0005-0000-0000-000091670000}"/>
    <cellStyle name="40% - Accent5 24 3 7" xfId="31938" xr:uid="{00000000-0005-0000-0000-000092670000}"/>
    <cellStyle name="40% - Accent5 24 4" xfId="11209" xr:uid="{00000000-0005-0000-0000-000093670000}"/>
    <cellStyle name="40% - Accent5 24 4 2" xfId="17188" xr:uid="{00000000-0005-0000-0000-000094670000}"/>
    <cellStyle name="40% - Accent5 24 4 2 2" xfId="21649" xr:uid="{00000000-0005-0000-0000-000095670000}"/>
    <cellStyle name="40% - Accent5 24 4 2 2 2" xfId="26081" xr:uid="{00000000-0005-0000-0000-000096670000}"/>
    <cellStyle name="40% - Accent5 24 4 2 2 3" xfId="30798" xr:uid="{00000000-0005-0000-0000-000097670000}"/>
    <cellStyle name="40% - Accent5 24 4 2 2 4" xfId="35511" xr:uid="{00000000-0005-0000-0000-000098670000}"/>
    <cellStyle name="40% - Accent5 24 4 2 3" xfId="19390" xr:uid="{00000000-0005-0000-0000-000099670000}"/>
    <cellStyle name="40% - Accent5 24 4 2 4" xfId="23865" xr:uid="{00000000-0005-0000-0000-00009A670000}"/>
    <cellStyle name="40% - Accent5 24 4 2 5" xfId="28582" xr:uid="{00000000-0005-0000-0000-00009B670000}"/>
    <cellStyle name="40% - Accent5 24 4 2 6" xfId="33295" xr:uid="{00000000-0005-0000-0000-00009C670000}"/>
    <cellStyle name="40% - Accent5 24 4 3" xfId="15998" xr:uid="{00000000-0005-0000-0000-00009D670000}"/>
    <cellStyle name="40% - Accent5 24 4 3 2" xfId="20503" xr:uid="{00000000-0005-0000-0000-00009E670000}"/>
    <cellStyle name="40% - Accent5 24 4 3 3" xfId="24935" xr:uid="{00000000-0005-0000-0000-00009F670000}"/>
    <cellStyle name="40% - Accent5 24 4 3 4" xfId="29652" xr:uid="{00000000-0005-0000-0000-0000A0670000}"/>
    <cellStyle name="40% - Accent5 24 4 3 5" xfId="34365" xr:uid="{00000000-0005-0000-0000-0000A1670000}"/>
    <cellStyle name="40% - Accent5 24 4 4" xfId="18244" xr:uid="{00000000-0005-0000-0000-0000A2670000}"/>
    <cellStyle name="40% - Accent5 24 4 5" xfId="22719" xr:uid="{00000000-0005-0000-0000-0000A3670000}"/>
    <cellStyle name="40% - Accent5 24 4 6" xfId="27436" xr:uid="{00000000-0005-0000-0000-0000A4670000}"/>
    <cellStyle name="40% - Accent5 24 4 7" xfId="32149" xr:uid="{00000000-0005-0000-0000-0000A5670000}"/>
    <cellStyle name="40% - Accent5 24 5" xfId="11463" xr:uid="{00000000-0005-0000-0000-0000A6670000}"/>
    <cellStyle name="40% - Accent5 24 5 2" xfId="16279" xr:uid="{00000000-0005-0000-0000-0000A7670000}"/>
    <cellStyle name="40% - Accent5 24 5 2 2" xfId="20742" xr:uid="{00000000-0005-0000-0000-0000A8670000}"/>
    <cellStyle name="40% - Accent5 24 5 2 3" xfId="25174" xr:uid="{00000000-0005-0000-0000-0000A9670000}"/>
    <cellStyle name="40% - Accent5 24 5 2 4" xfId="29891" xr:uid="{00000000-0005-0000-0000-0000AA670000}"/>
    <cellStyle name="40% - Accent5 24 5 2 5" xfId="34604" xr:uid="{00000000-0005-0000-0000-0000AB670000}"/>
    <cellStyle name="40% - Accent5 24 5 3" xfId="18483" xr:uid="{00000000-0005-0000-0000-0000AC670000}"/>
    <cellStyle name="40% - Accent5 24 5 4" xfId="22958" xr:uid="{00000000-0005-0000-0000-0000AD670000}"/>
    <cellStyle name="40% - Accent5 24 5 5" xfId="27675" xr:uid="{00000000-0005-0000-0000-0000AE670000}"/>
    <cellStyle name="40% - Accent5 24 5 6" xfId="32388" xr:uid="{00000000-0005-0000-0000-0000AF670000}"/>
    <cellStyle name="40% - Accent5 24 6" xfId="11723" xr:uid="{00000000-0005-0000-0000-0000B0670000}"/>
    <cellStyle name="40% - Accent5 24 6 2" xfId="19757" xr:uid="{00000000-0005-0000-0000-0000B1670000}"/>
    <cellStyle name="40% - Accent5 24 6 3" xfId="24189" xr:uid="{00000000-0005-0000-0000-0000B2670000}"/>
    <cellStyle name="40% - Accent5 24 6 4" xfId="28906" xr:uid="{00000000-0005-0000-0000-0000B3670000}"/>
    <cellStyle name="40% - Accent5 24 6 5" xfId="33619" xr:uid="{00000000-0005-0000-0000-0000B4670000}"/>
    <cellStyle name="40% - Accent5 24 7" xfId="11985" xr:uid="{00000000-0005-0000-0000-0000B5670000}"/>
    <cellStyle name="40% - Accent5 24 7 2" xfId="26352" xr:uid="{00000000-0005-0000-0000-0000B6670000}"/>
    <cellStyle name="40% - Accent5 24 7 3" xfId="31065" xr:uid="{00000000-0005-0000-0000-0000B7670000}"/>
    <cellStyle name="40% - Accent5 24 7 4" xfId="35778" xr:uid="{00000000-0005-0000-0000-0000B8670000}"/>
    <cellStyle name="40% - Accent5 24 8" xfId="12255" xr:uid="{00000000-0005-0000-0000-0000B9670000}"/>
    <cellStyle name="40% - Accent5 24 8 2" xfId="36045" xr:uid="{00000000-0005-0000-0000-0000BA670000}"/>
    <cellStyle name="40% - Accent5 24 9" xfId="12526" xr:uid="{00000000-0005-0000-0000-0000BB670000}"/>
    <cellStyle name="40% - Accent5 24 9 2" xfId="36340" xr:uid="{00000000-0005-0000-0000-0000BC670000}"/>
    <cellStyle name="40% - Accent5 25" xfId="10451" xr:uid="{00000000-0005-0000-0000-0000BD670000}"/>
    <cellStyle name="40% - Accent5 25 10" xfId="12822" xr:uid="{00000000-0005-0000-0000-0000BE670000}"/>
    <cellStyle name="40% - Accent5 25 11" xfId="13445" xr:uid="{00000000-0005-0000-0000-0000BF670000}"/>
    <cellStyle name="40% - Accent5 25 12" xfId="14052" xr:uid="{00000000-0005-0000-0000-0000C0670000}"/>
    <cellStyle name="40% - Accent5 25 13" xfId="14658" xr:uid="{00000000-0005-0000-0000-0000C1670000}"/>
    <cellStyle name="40% - Accent5 25 14" xfId="15264" xr:uid="{00000000-0005-0000-0000-0000C2670000}"/>
    <cellStyle name="40% - Accent5 25 15" xfId="17512" xr:uid="{00000000-0005-0000-0000-0000C3670000}"/>
    <cellStyle name="40% - Accent5 25 16" xfId="21987" xr:uid="{00000000-0005-0000-0000-0000C4670000}"/>
    <cellStyle name="40% - Accent5 25 17" xfId="26704" xr:uid="{00000000-0005-0000-0000-0000C5670000}"/>
    <cellStyle name="40% - Accent5 25 18" xfId="31417" xr:uid="{00000000-0005-0000-0000-0000C6670000}"/>
    <cellStyle name="40% - Accent5 25 2" xfId="10711" xr:uid="{00000000-0005-0000-0000-0000C7670000}"/>
    <cellStyle name="40% - Accent5 25 2 10" xfId="31713" xr:uid="{00000000-0005-0000-0000-0000C8670000}"/>
    <cellStyle name="40% - Accent5 25 2 2" xfId="13160" xr:uid="{00000000-0005-0000-0000-0000C9670000}"/>
    <cellStyle name="40% - Accent5 25 2 2 2" xfId="16751" xr:uid="{00000000-0005-0000-0000-0000CA670000}"/>
    <cellStyle name="40% - Accent5 25 2 2 2 2" xfId="21213" xr:uid="{00000000-0005-0000-0000-0000CB670000}"/>
    <cellStyle name="40% - Accent5 25 2 2 2 3" xfId="25645" xr:uid="{00000000-0005-0000-0000-0000CC670000}"/>
    <cellStyle name="40% - Accent5 25 2 2 2 4" xfId="30362" xr:uid="{00000000-0005-0000-0000-0000CD670000}"/>
    <cellStyle name="40% - Accent5 25 2 2 2 5" xfId="35075" xr:uid="{00000000-0005-0000-0000-0000CE670000}"/>
    <cellStyle name="40% - Accent5 25 2 2 3" xfId="18954" xr:uid="{00000000-0005-0000-0000-0000CF670000}"/>
    <cellStyle name="40% - Accent5 25 2 2 4" xfId="23429" xr:uid="{00000000-0005-0000-0000-0000D0670000}"/>
    <cellStyle name="40% - Accent5 25 2 2 5" xfId="28146" xr:uid="{00000000-0005-0000-0000-0000D1670000}"/>
    <cellStyle name="40% - Accent5 25 2 2 6" xfId="32859" xr:uid="{00000000-0005-0000-0000-0000D2670000}"/>
    <cellStyle name="40% - Accent5 25 2 3" xfId="13742" xr:uid="{00000000-0005-0000-0000-0000D3670000}"/>
    <cellStyle name="40% - Accent5 25 2 3 2" xfId="20067" xr:uid="{00000000-0005-0000-0000-0000D4670000}"/>
    <cellStyle name="40% - Accent5 25 2 3 3" xfId="24499" xr:uid="{00000000-0005-0000-0000-0000D5670000}"/>
    <cellStyle name="40% - Accent5 25 2 3 4" xfId="29216" xr:uid="{00000000-0005-0000-0000-0000D6670000}"/>
    <cellStyle name="40% - Accent5 25 2 3 5" xfId="33929" xr:uid="{00000000-0005-0000-0000-0000D7670000}"/>
    <cellStyle name="40% - Accent5 25 2 4" xfId="14348" xr:uid="{00000000-0005-0000-0000-0000D8670000}"/>
    <cellStyle name="40% - Accent5 25 2 5" xfId="14954" xr:uid="{00000000-0005-0000-0000-0000D9670000}"/>
    <cellStyle name="40% - Accent5 25 2 6" xfId="15560" xr:uid="{00000000-0005-0000-0000-0000DA670000}"/>
    <cellStyle name="40% - Accent5 25 2 7" xfId="17808" xr:uid="{00000000-0005-0000-0000-0000DB670000}"/>
    <cellStyle name="40% - Accent5 25 2 8" xfId="22283" xr:uid="{00000000-0005-0000-0000-0000DC670000}"/>
    <cellStyle name="40% - Accent5 25 2 9" xfId="27000" xr:uid="{00000000-0005-0000-0000-0000DD670000}"/>
    <cellStyle name="40% - Accent5 25 3" xfId="10969" xr:uid="{00000000-0005-0000-0000-0000DE670000}"/>
    <cellStyle name="40% - Accent5 25 3 2" xfId="16990" xr:uid="{00000000-0005-0000-0000-0000DF670000}"/>
    <cellStyle name="40% - Accent5 25 3 2 2" xfId="21452" xr:uid="{00000000-0005-0000-0000-0000E0670000}"/>
    <cellStyle name="40% - Accent5 25 3 2 2 2" xfId="25884" xr:uid="{00000000-0005-0000-0000-0000E1670000}"/>
    <cellStyle name="40% - Accent5 25 3 2 2 3" xfId="30601" xr:uid="{00000000-0005-0000-0000-0000E2670000}"/>
    <cellStyle name="40% - Accent5 25 3 2 2 4" xfId="35314" xr:uid="{00000000-0005-0000-0000-0000E3670000}"/>
    <cellStyle name="40% - Accent5 25 3 2 3" xfId="19193" xr:uid="{00000000-0005-0000-0000-0000E4670000}"/>
    <cellStyle name="40% - Accent5 25 3 2 4" xfId="23668" xr:uid="{00000000-0005-0000-0000-0000E5670000}"/>
    <cellStyle name="40% - Accent5 25 3 2 5" xfId="28385" xr:uid="{00000000-0005-0000-0000-0000E6670000}"/>
    <cellStyle name="40% - Accent5 25 3 2 6" xfId="33098" xr:uid="{00000000-0005-0000-0000-0000E7670000}"/>
    <cellStyle name="40% - Accent5 25 3 3" xfId="15799" xr:uid="{00000000-0005-0000-0000-0000E8670000}"/>
    <cellStyle name="40% - Accent5 25 3 3 2" xfId="20306" xr:uid="{00000000-0005-0000-0000-0000E9670000}"/>
    <cellStyle name="40% - Accent5 25 3 3 3" xfId="24738" xr:uid="{00000000-0005-0000-0000-0000EA670000}"/>
    <cellStyle name="40% - Accent5 25 3 3 4" xfId="29455" xr:uid="{00000000-0005-0000-0000-0000EB670000}"/>
    <cellStyle name="40% - Accent5 25 3 3 5" xfId="34168" xr:uid="{00000000-0005-0000-0000-0000EC670000}"/>
    <cellStyle name="40% - Accent5 25 3 4" xfId="18047" xr:uid="{00000000-0005-0000-0000-0000ED670000}"/>
    <cellStyle name="40% - Accent5 25 3 5" xfId="22522" xr:uid="{00000000-0005-0000-0000-0000EE670000}"/>
    <cellStyle name="40% - Accent5 25 3 6" xfId="27239" xr:uid="{00000000-0005-0000-0000-0000EF670000}"/>
    <cellStyle name="40% - Accent5 25 3 7" xfId="31952" xr:uid="{00000000-0005-0000-0000-0000F0670000}"/>
    <cellStyle name="40% - Accent5 25 4" xfId="11223" xr:uid="{00000000-0005-0000-0000-0000F1670000}"/>
    <cellStyle name="40% - Accent5 25 4 2" xfId="17202" xr:uid="{00000000-0005-0000-0000-0000F2670000}"/>
    <cellStyle name="40% - Accent5 25 4 2 2" xfId="21663" xr:uid="{00000000-0005-0000-0000-0000F3670000}"/>
    <cellStyle name="40% - Accent5 25 4 2 2 2" xfId="26095" xr:uid="{00000000-0005-0000-0000-0000F4670000}"/>
    <cellStyle name="40% - Accent5 25 4 2 2 3" xfId="30812" xr:uid="{00000000-0005-0000-0000-0000F5670000}"/>
    <cellStyle name="40% - Accent5 25 4 2 2 4" xfId="35525" xr:uid="{00000000-0005-0000-0000-0000F6670000}"/>
    <cellStyle name="40% - Accent5 25 4 2 3" xfId="19404" xr:uid="{00000000-0005-0000-0000-0000F7670000}"/>
    <cellStyle name="40% - Accent5 25 4 2 4" xfId="23879" xr:uid="{00000000-0005-0000-0000-0000F8670000}"/>
    <cellStyle name="40% - Accent5 25 4 2 5" xfId="28596" xr:uid="{00000000-0005-0000-0000-0000F9670000}"/>
    <cellStyle name="40% - Accent5 25 4 2 6" xfId="33309" xr:uid="{00000000-0005-0000-0000-0000FA670000}"/>
    <cellStyle name="40% - Accent5 25 4 3" xfId="16012" xr:uid="{00000000-0005-0000-0000-0000FB670000}"/>
    <cellStyle name="40% - Accent5 25 4 3 2" xfId="20517" xr:uid="{00000000-0005-0000-0000-0000FC670000}"/>
    <cellStyle name="40% - Accent5 25 4 3 3" xfId="24949" xr:uid="{00000000-0005-0000-0000-0000FD670000}"/>
    <cellStyle name="40% - Accent5 25 4 3 4" xfId="29666" xr:uid="{00000000-0005-0000-0000-0000FE670000}"/>
    <cellStyle name="40% - Accent5 25 4 3 5" xfId="34379" xr:uid="{00000000-0005-0000-0000-0000FF670000}"/>
    <cellStyle name="40% - Accent5 25 4 4" xfId="18258" xr:uid="{00000000-0005-0000-0000-000000680000}"/>
    <cellStyle name="40% - Accent5 25 4 5" xfId="22733" xr:uid="{00000000-0005-0000-0000-000001680000}"/>
    <cellStyle name="40% - Accent5 25 4 6" xfId="27450" xr:uid="{00000000-0005-0000-0000-000002680000}"/>
    <cellStyle name="40% - Accent5 25 4 7" xfId="32163" xr:uid="{00000000-0005-0000-0000-000003680000}"/>
    <cellStyle name="40% - Accent5 25 5" xfId="11477" xr:uid="{00000000-0005-0000-0000-000004680000}"/>
    <cellStyle name="40% - Accent5 25 5 2" xfId="16293" xr:uid="{00000000-0005-0000-0000-000005680000}"/>
    <cellStyle name="40% - Accent5 25 5 2 2" xfId="20756" xr:uid="{00000000-0005-0000-0000-000006680000}"/>
    <cellStyle name="40% - Accent5 25 5 2 3" xfId="25188" xr:uid="{00000000-0005-0000-0000-000007680000}"/>
    <cellStyle name="40% - Accent5 25 5 2 4" xfId="29905" xr:uid="{00000000-0005-0000-0000-000008680000}"/>
    <cellStyle name="40% - Accent5 25 5 2 5" xfId="34618" xr:uid="{00000000-0005-0000-0000-000009680000}"/>
    <cellStyle name="40% - Accent5 25 5 3" xfId="18497" xr:uid="{00000000-0005-0000-0000-00000A680000}"/>
    <cellStyle name="40% - Accent5 25 5 4" xfId="22972" xr:uid="{00000000-0005-0000-0000-00000B680000}"/>
    <cellStyle name="40% - Accent5 25 5 5" xfId="27689" xr:uid="{00000000-0005-0000-0000-00000C680000}"/>
    <cellStyle name="40% - Accent5 25 5 6" xfId="32402" xr:uid="{00000000-0005-0000-0000-00000D680000}"/>
    <cellStyle name="40% - Accent5 25 6" xfId="11737" xr:uid="{00000000-0005-0000-0000-00000E680000}"/>
    <cellStyle name="40% - Accent5 25 6 2" xfId="19771" xr:uid="{00000000-0005-0000-0000-00000F680000}"/>
    <cellStyle name="40% - Accent5 25 6 3" xfId="24203" xr:uid="{00000000-0005-0000-0000-000010680000}"/>
    <cellStyle name="40% - Accent5 25 6 4" xfId="28920" xr:uid="{00000000-0005-0000-0000-000011680000}"/>
    <cellStyle name="40% - Accent5 25 6 5" xfId="33633" xr:uid="{00000000-0005-0000-0000-000012680000}"/>
    <cellStyle name="40% - Accent5 25 7" xfId="11999" xr:uid="{00000000-0005-0000-0000-000013680000}"/>
    <cellStyle name="40% - Accent5 25 7 2" xfId="26366" xr:uid="{00000000-0005-0000-0000-000014680000}"/>
    <cellStyle name="40% - Accent5 25 7 3" xfId="31079" xr:uid="{00000000-0005-0000-0000-000015680000}"/>
    <cellStyle name="40% - Accent5 25 7 4" xfId="35792" xr:uid="{00000000-0005-0000-0000-000016680000}"/>
    <cellStyle name="40% - Accent5 25 8" xfId="12269" xr:uid="{00000000-0005-0000-0000-000017680000}"/>
    <cellStyle name="40% - Accent5 25 8 2" xfId="36059" xr:uid="{00000000-0005-0000-0000-000018680000}"/>
    <cellStyle name="40% - Accent5 25 9" xfId="12540" xr:uid="{00000000-0005-0000-0000-000019680000}"/>
    <cellStyle name="40% - Accent5 25 9 2" xfId="36354" xr:uid="{00000000-0005-0000-0000-00001A680000}"/>
    <cellStyle name="40% - Accent5 26" xfId="10465" xr:uid="{00000000-0005-0000-0000-00001B680000}"/>
    <cellStyle name="40% - Accent5 26 10" xfId="12836" xr:uid="{00000000-0005-0000-0000-00001C680000}"/>
    <cellStyle name="40% - Accent5 26 11" xfId="13459" xr:uid="{00000000-0005-0000-0000-00001D680000}"/>
    <cellStyle name="40% - Accent5 26 12" xfId="14066" xr:uid="{00000000-0005-0000-0000-00001E680000}"/>
    <cellStyle name="40% - Accent5 26 13" xfId="14672" xr:uid="{00000000-0005-0000-0000-00001F680000}"/>
    <cellStyle name="40% - Accent5 26 14" xfId="15278" xr:uid="{00000000-0005-0000-0000-000020680000}"/>
    <cellStyle name="40% - Accent5 26 15" xfId="17526" xr:uid="{00000000-0005-0000-0000-000021680000}"/>
    <cellStyle name="40% - Accent5 26 16" xfId="22001" xr:uid="{00000000-0005-0000-0000-000022680000}"/>
    <cellStyle name="40% - Accent5 26 17" xfId="26718" xr:uid="{00000000-0005-0000-0000-000023680000}"/>
    <cellStyle name="40% - Accent5 26 18" xfId="31431" xr:uid="{00000000-0005-0000-0000-000024680000}"/>
    <cellStyle name="40% - Accent5 26 2" xfId="10725" xr:uid="{00000000-0005-0000-0000-000025680000}"/>
    <cellStyle name="40% - Accent5 26 2 10" xfId="31727" xr:uid="{00000000-0005-0000-0000-000026680000}"/>
    <cellStyle name="40% - Accent5 26 2 2" xfId="13174" xr:uid="{00000000-0005-0000-0000-000027680000}"/>
    <cellStyle name="40% - Accent5 26 2 2 2" xfId="16765" xr:uid="{00000000-0005-0000-0000-000028680000}"/>
    <cellStyle name="40% - Accent5 26 2 2 2 2" xfId="21227" xr:uid="{00000000-0005-0000-0000-000029680000}"/>
    <cellStyle name="40% - Accent5 26 2 2 2 3" xfId="25659" xr:uid="{00000000-0005-0000-0000-00002A680000}"/>
    <cellStyle name="40% - Accent5 26 2 2 2 4" xfId="30376" xr:uid="{00000000-0005-0000-0000-00002B680000}"/>
    <cellStyle name="40% - Accent5 26 2 2 2 5" xfId="35089" xr:uid="{00000000-0005-0000-0000-00002C680000}"/>
    <cellStyle name="40% - Accent5 26 2 2 3" xfId="18968" xr:uid="{00000000-0005-0000-0000-00002D680000}"/>
    <cellStyle name="40% - Accent5 26 2 2 4" xfId="23443" xr:uid="{00000000-0005-0000-0000-00002E680000}"/>
    <cellStyle name="40% - Accent5 26 2 2 5" xfId="28160" xr:uid="{00000000-0005-0000-0000-00002F680000}"/>
    <cellStyle name="40% - Accent5 26 2 2 6" xfId="32873" xr:uid="{00000000-0005-0000-0000-000030680000}"/>
    <cellStyle name="40% - Accent5 26 2 3" xfId="13756" xr:uid="{00000000-0005-0000-0000-000031680000}"/>
    <cellStyle name="40% - Accent5 26 2 3 2" xfId="20081" xr:uid="{00000000-0005-0000-0000-000032680000}"/>
    <cellStyle name="40% - Accent5 26 2 3 3" xfId="24513" xr:uid="{00000000-0005-0000-0000-000033680000}"/>
    <cellStyle name="40% - Accent5 26 2 3 4" xfId="29230" xr:uid="{00000000-0005-0000-0000-000034680000}"/>
    <cellStyle name="40% - Accent5 26 2 3 5" xfId="33943" xr:uid="{00000000-0005-0000-0000-000035680000}"/>
    <cellStyle name="40% - Accent5 26 2 4" xfId="14362" xr:uid="{00000000-0005-0000-0000-000036680000}"/>
    <cellStyle name="40% - Accent5 26 2 5" xfId="14968" xr:uid="{00000000-0005-0000-0000-000037680000}"/>
    <cellStyle name="40% - Accent5 26 2 6" xfId="15574" xr:uid="{00000000-0005-0000-0000-000038680000}"/>
    <cellStyle name="40% - Accent5 26 2 7" xfId="17822" xr:uid="{00000000-0005-0000-0000-000039680000}"/>
    <cellStyle name="40% - Accent5 26 2 8" xfId="22297" xr:uid="{00000000-0005-0000-0000-00003A680000}"/>
    <cellStyle name="40% - Accent5 26 2 9" xfId="27014" xr:uid="{00000000-0005-0000-0000-00003B680000}"/>
    <cellStyle name="40% - Accent5 26 3" xfId="10983" xr:uid="{00000000-0005-0000-0000-00003C680000}"/>
    <cellStyle name="40% - Accent5 26 3 2" xfId="17004" xr:uid="{00000000-0005-0000-0000-00003D680000}"/>
    <cellStyle name="40% - Accent5 26 3 2 2" xfId="21466" xr:uid="{00000000-0005-0000-0000-00003E680000}"/>
    <cellStyle name="40% - Accent5 26 3 2 2 2" xfId="25898" xr:uid="{00000000-0005-0000-0000-00003F680000}"/>
    <cellStyle name="40% - Accent5 26 3 2 2 3" xfId="30615" xr:uid="{00000000-0005-0000-0000-000040680000}"/>
    <cellStyle name="40% - Accent5 26 3 2 2 4" xfId="35328" xr:uid="{00000000-0005-0000-0000-000041680000}"/>
    <cellStyle name="40% - Accent5 26 3 2 3" xfId="19207" xr:uid="{00000000-0005-0000-0000-000042680000}"/>
    <cellStyle name="40% - Accent5 26 3 2 4" xfId="23682" xr:uid="{00000000-0005-0000-0000-000043680000}"/>
    <cellStyle name="40% - Accent5 26 3 2 5" xfId="28399" xr:uid="{00000000-0005-0000-0000-000044680000}"/>
    <cellStyle name="40% - Accent5 26 3 2 6" xfId="33112" xr:uid="{00000000-0005-0000-0000-000045680000}"/>
    <cellStyle name="40% - Accent5 26 3 3" xfId="15813" xr:uid="{00000000-0005-0000-0000-000046680000}"/>
    <cellStyle name="40% - Accent5 26 3 3 2" xfId="20320" xr:uid="{00000000-0005-0000-0000-000047680000}"/>
    <cellStyle name="40% - Accent5 26 3 3 3" xfId="24752" xr:uid="{00000000-0005-0000-0000-000048680000}"/>
    <cellStyle name="40% - Accent5 26 3 3 4" xfId="29469" xr:uid="{00000000-0005-0000-0000-000049680000}"/>
    <cellStyle name="40% - Accent5 26 3 3 5" xfId="34182" xr:uid="{00000000-0005-0000-0000-00004A680000}"/>
    <cellStyle name="40% - Accent5 26 3 4" xfId="18061" xr:uid="{00000000-0005-0000-0000-00004B680000}"/>
    <cellStyle name="40% - Accent5 26 3 5" xfId="22536" xr:uid="{00000000-0005-0000-0000-00004C680000}"/>
    <cellStyle name="40% - Accent5 26 3 6" xfId="27253" xr:uid="{00000000-0005-0000-0000-00004D680000}"/>
    <cellStyle name="40% - Accent5 26 3 7" xfId="31966" xr:uid="{00000000-0005-0000-0000-00004E680000}"/>
    <cellStyle name="40% - Accent5 26 4" xfId="11237" xr:uid="{00000000-0005-0000-0000-00004F680000}"/>
    <cellStyle name="40% - Accent5 26 4 2" xfId="17216" xr:uid="{00000000-0005-0000-0000-000050680000}"/>
    <cellStyle name="40% - Accent5 26 4 2 2" xfId="21677" xr:uid="{00000000-0005-0000-0000-000051680000}"/>
    <cellStyle name="40% - Accent5 26 4 2 2 2" xfId="26109" xr:uid="{00000000-0005-0000-0000-000052680000}"/>
    <cellStyle name="40% - Accent5 26 4 2 2 3" xfId="30826" xr:uid="{00000000-0005-0000-0000-000053680000}"/>
    <cellStyle name="40% - Accent5 26 4 2 2 4" xfId="35539" xr:uid="{00000000-0005-0000-0000-000054680000}"/>
    <cellStyle name="40% - Accent5 26 4 2 3" xfId="19418" xr:uid="{00000000-0005-0000-0000-000055680000}"/>
    <cellStyle name="40% - Accent5 26 4 2 4" xfId="23893" xr:uid="{00000000-0005-0000-0000-000056680000}"/>
    <cellStyle name="40% - Accent5 26 4 2 5" xfId="28610" xr:uid="{00000000-0005-0000-0000-000057680000}"/>
    <cellStyle name="40% - Accent5 26 4 2 6" xfId="33323" xr:uid="{00000000-0005-0000-0000-000058680000}"/>
    <cellStyle name="40% - Accent5 26 4 3" xfId="16026" xr:uid="{00000000-0005-0000-0000-000059680000}"/>
    <cellStyle name="40% - Accent5 26 4 3 2" xfId="20531" xr:uid="{00000000-0005-0000-0000-00005A680000}"/>
    <cellStyle name="40% - Accent5 26 4 3 3" xfId="24963" xr:uid="{00000000-0005-0000-0000-00005B680000}"/>
    <cellStyle name="40% - Accent5 26 4 3 4" xfId="29680" xr:uid="{00000000-0005-0000-0000-00005C680000}"/>
    <cellStyle name="40% - Accent5 26 4 3 5" xfId="34393" xr:uid="{00000000-0005-0000-0000-00005D680000}"/>
    <cellStyle name="40% - Accent5 26 4 4" xfId="18272" xr:uid="{00000000-0005-0000-0000-00005E680000}"/>
    <cellStyle name="40% - Accent5 26 4 5" xfId="22747" xr:uid="{00000000-0005-0000-0000-00005F680000}"/>
    <cellStyle name="40% - Accent5 26 4 6" xfId="27464" xr:uid="{00000000-0005-0000-0000-000060680000}"/>
    <cellStyle name="40% - Accent5 26 4 7" xfId="32177" xr:uid="{00000000-0005-0000-0000-000061680000}"/>
    <cellStyle name="40% - Accent5 26 5" xfId="11491" xr:uid="{00000000-0005-0000-0000-000062680000}"/>
    <cellStyle name="40% - Accent5 26 5 2" xfId="16307" xr:uid="{00000000-0005-0000-0000-000063680000}"/>
    <cellStyle name="40% - Accent5 26 5 2 2" xfId="20770" xr:uid="{00000000-0005-0000-0000-000064680000}"/>
    <cellStyle name="40% - Accent5 26 5 2 3" xfId="25202" xr:uid="{00000000-0005-0000-0000-000065680000}"/>
    <cellStyle name="40% - Accent5 26 5 2 4" xfId="29919" xr:uid="{00000000-0005-0000-0000-000066680000}"/>
    <cellStyle name="40% - Accent5 26 5 2 5" xfId="34632" xr:uid="{00000000-0005-0000-0000-000067680000}"/>
    <cellStyle name="40% - Accent5 26 5 3" xfId="18511" xr:uid="{00000000-0005-0000-0000-000068680000}"/>
    <cellStyle name="40% - Accent5 26 5 4" xfId="22986" xr:uid="{00000000-0005-0000-0000-000069680000}"/>
    <cellStyle name="40% - Accent5 26 5 5" xfId="27703" xr:uid="{00000000-0005-0000-0000-00006A680000}"/>
    <cellStyle name="40% - Accent5 26 5 6" xfId="32416" xr:uid="{00000000-0005-0000-0000-00006B680000}"/>
    <cellStyle name="40% - Accent5 26 6" xfId="11751" xr:uid="{00000000-0005-0000-0000-00006C680000}"/>
    <cellStyle name="40% - Accent5 26 6 2" xfId="19785" xr:uid="{00000000-0005-0000-0000-00006D680000}"/>
    <cellStyle name="40% - Accent5 26 6 3" xfId="24217" xr:uid="{00000000-0005-0000-0000-00006E680000}"/>
    <cellStyle name="40% - Accent5 26 6 4" xfId="28934" xr:uid="{00000000-0005-0000-0000-00006F680000}"/>
    <cellStyle name="40% - Accent5 26 6 5" xfId="33647" xr:uid="{00000000-0005-0000-0000-000070680000}"/>
    <cellStyle name="40% - Accent5 26 7" xfId="12013" xr:uid="{00000000-0005-0000-0000-000071680000}"/>
    <cellStyle name="40% - Accent5 26 7 2" xfId="26380" xr:uid="{00000000-0005-0000-0000-000072680000}"/>
    <cellStyle name="40% - Accent5 26 7 3" xfId="31093" xr:uid="{00000000-0005-0000-0000-000073680000}"/>
    <cellStyle name="40% - Accent5 26 7 4" xfId="35806" xr:uid="{00000000-0005-0000-0000-000074680000}"/>
    <cellStyle name="40% - Accent5 26 8" xfId="12283" xr:uid="{00000000-0005-0000-0000-000075680000}"/>
    <cellStyle name="40% - Accent5 26 8 2" xfId="36073" xr:uid="{00000000-0005-0000-0000-000076680000}"/>
    <cellStyle name="40% - Accent5 26 9" xfId="12554" xr:uid="{00000000-0005-0000-0000-000077680000}"/>
    <cellStyle name="40% - Accent5 26 9 2" xfId="36368" xr:uid="{00000000-0005-0000-0000-000078680000}"/>
    <cellStyle name="40% - Accent5 27" xfId="12297" xr:uid="{00000000-0005-0000-0000-000079680000}"/>
    <cellStyle name="40% - Accent5 27 10" xfId="26732" xr:uid="{00000000-0005-0000-0000-00007A680000}"/>
    <cellStyle name="40% - Accent5 27 11" xfId="31445" xr:uid="{00000000-0005-0000-0000-00007B680000}"/>
    <cellStyle name="40% - Accent5 27 2" xfId="12568" xr:uid="{00000000-0005-0000-0000-00007C680000}"/>
    <cellStyle name="40% - Accent5 27 2 10" xfId="31741" xr:uid="{00000000-0005-0000-0000-00007D680000}"/>
    <cellStyle name="40% - Accent5 27 2 2" xfId="13188" xr:uid="{00000000-0005-0000-0000-00007E680000}"/>
    <cellStyle name="40% - Accent5 27 2 2 2" xfId="16779" xr:uid="{00000000-0005-0000-0000-00007F680000}"/>
    <cellStyle name="40% - Accent5 27 2 2 2 2" xfId="21241" xr:uid="{00000000-0005-0000-0000-000080680000}"/>
    <cellStyle name="40% - Accent5 27 2 2 2 3" xfId="25673" xr:uid="{00000000-0005-0000-0000-000081680000}"/>
    <cellStyle name="40% - Accent5 27 2 2 2 4" xfId="30390" xr:uid="{00000000-0005-0000-0000-000082680000}"/>
    <cellStyle name="40% - Accent5 27 2 2 2 5" xfId="35103" xr:uid="{00000000-0005-0000-0000-000083680000}"/>
    <cellStyle name="40% - Accent5 27 2 2 3" xfId="18982" xr:uid="{00000000-0005-0000-0000-000084680000}"/>
    <cellStyle name="40% - Accent5 27 2 2 4" xfId="23457" xr:uid="{00000000-0005-0000-0000-000085680000}"/>
    <cellStyle name="40% - Accent5 27 2 2 5" xfId="28174" xr:uid="{00000000-0005-0000-0000-000086680000}"/>
    <cellStyle name="40% - Accent5 27 2 2 6" xfId="32887" xr:uid="{00000000-0005-0000-0000-000087680000}"/>
    <cellStyle name="40% - Accent5 27 2 3" xfId="13770" xr:uid="{00000000-0005-0000-0000-000088680000}"/>
    <cellStyle name="40% - Accent5 27 2 3 2" xfId="20095" xr:uid="{00000000-0005-0000-0000-000089680000}"/>
    <cellStyle name="40% - Accent5 27 2 3 3" xfId="24527" xr:uid="{00000000-0005-0000-0000-00008A680000}"/>
    <cellStyle name="40% - Accent5 27 2 3 4" xfId="29244" xr:uid="{00000000-0005-0000-0000-00008B680000}"/>
    <cellStyle name="40% - Accent5 27 2 3 5" xfId="33957" xr:uid="{00000000-0005-0000-0000-00008C680000}"/>
    <cellStyle name="40% - Accent5 27 2 4" xfId="14376" xr:uid="{00000000-0005-0000-0000-00008D680000}"/>
    <cellStyle name="40% - Accent5 27 2 5" xfId="14982" xr:uid="{00000000-0005-0000-0000-00008E680000}"/>
    <cellStyle name="40% - Accent5 27 2 6" xfId="15588" xr:uid="{00000000-0005-0000-0000-00008F680000}"/>
    <cellStyle name="40% - Accent5 27 2 7" xfId="17836" xr:uid="{00000000-0005-0000-0000-000090680000}"/>
    <cellStyle name="40% - Accent5 27 2 8" xfId="22311" xr:uid="{00000000-0005-0000-0000-000091680000}"/>
    <cellStyle name="40% - Accent5 27 2 9" xfId="27028" xr:uid="{00000000-0005-0000-0000-000092680000}"/>
    <cellStyle name="40% - Accent5 27 3" xfId="12850" xr:uid="{00000000-0005-0000-0000-000093680000}"/>
    <cellStyle name="40% - Accent5 27 3 2" xfId="17018" xr:uid="{00000000-0005-0000-0000-000094680000}"/>
    <cellStyle name="40% - Accent5 27 3 2 2" xfId="21480" xr:uid="{00000000-0005-0000-0000-000095680000}"/>
    <cellStyle name="40% - Accent5 27 3 2 2 2" xfId="25912" xr:uid="{00000000-0005-0000-0000-000096680000}"/>
    <cellStyle name="40% - Accent5 27 3 2 2 3" xfId="30629" xr:uid="{00000000-0005-0000-0000-000097680000}"/>
    <cellStyle name="40% - Accent5 27 3 2 2 4" xfId="35342" xr:uid="{00000000-0005-0000-0000-000098680000}"/>
    <cellStyle name="40% - Accent5 27 3 2 3" xfId="19221" xr:uid="{00000000-0005-0000-0000-000099680000}"/>
    <cellStyle name="40% - Accent5 27 3 2 4" xfId="23696" xr:uid="{00000000-0005-0000-0000-00009A680000}"/>
    <cellStyle name="40% - Accent5 27 3 2 5" xfId="28413" xr:uid="{00000000-0005-0000-0000-00009B680000}"/>
    <cellStyle name="40% - Accent5 27 3 2 6" xfId="33126" xr:uid="{00000000-0005-0000-0000-00009C680000}"/>
    <cellStyle name="40% - Accent5 27 3 3" xfId="15828" xr:uid="{00000000-0005-0000-0000-00009D680000}"/>
    <cellStyle name="40% - Accent5 27 3 3 2" xfId="20334" xr:uid="{00000000-0005-0000-0000-00009E680000}"/>
    <cellStyle name="40% - Accent5 27 3 3 3" xfId="24766" xr:uid="{00000000-0005-0000-0000-00009F680000}"/>
    <cellStyle name="40% - Accent5 27 3 3 4" xfId="29483" xr:uid="{00000000-0005-0000-0000-0000A0680000}"/>
    <cellStyle name="40% - Accent5 27 3 3 5" xfId="34196" xr:uid="{00000000-0005-0000-0000-0000A1680000}"/>
    <cellStyle name="40% - Accent5 27 3 4" xfId="18075" xr:uid="{00000000-0005-0000-0000-0000A2680000}"/>
    <cellStyle name="40% - Accent5 27 3 5" xfId="22550" xr:uid="{00000000-0005-0000-0000-0000A3680000}"/>
    <cellStyle name="40% - Accent5 27 3 6" xfId="27267" xr:uid="{00000000-0005-0000-0000-0000A4680000}"/>
    <cellStyle name="40% - Accent5 27 3 7" xfId="31980" xr:uid="{00000000-0005-0000-0000-0000A5680000}"/>
    <cellStyle name="40% - Accent5 27 4" xfId="13473" xr:uid="{00000000-0005-0000-0000-0000A6680000}"/>
    <cellStyle name="40% - Accent5 27 4 2" xfId="17230" xr:uid="{00000000-0005-0000-0000-0000A7680000}"/>
    <cellStyle name="40% - Accent5 27 4 2 2" xfId="21691" xr:uid="{00000000-0005-0000-0000-0000A8680000}"/>
    <cellStyle name="40% - Accent5 27 4 2 2 2" xfId="26123" xr:uid="{00000000-0005-0000-0000-0000A9680000}"/>
    <cellStyle name="40% - Accent5 27 4 2 2 3" xfId="30840" xr:uid="{00000000-0005-0000-0000-0000AA680000}"/>
    <cellStyle name="40% - Accent5 27 4 2 2 4" xfId="35553" xr:uid="{00000000-0005-0000-0000-0000AB680000}"/>
    <cellStyle name="40% - Accent5 27 4 2 3" xfId="19432" xr:uid="{00000000-0005-0000-0000-0000AC680000}"/>
    <cellStyle name="40% - Accent5 27 4 2 4" xfId="23907" xr:uid="{00000000-0005-0000-0000-0000AD680000}"/>
    <cellStyle name="40% - Accent5 27 4 2 5" xfId="28624" xr:uid="{00000000-0005-0000-0000-0000AE680000}"/>
    <cellStyle name="40% - Accent5 27 4 2 6" xfId="33337" xr:uid="{00000000-0005-0000-0000-0000AF680000}"/>
    <cellStyle name="40% - Accent5 27 4 3" xfId="16040" xr:uid="{00000000-0005-0000-0000-0000B0680000}"/>
    <cellStyle name="40% - Accent5 27 4 3 2" xfId="20545" xr:uid="{00000000-0005-0000-0000-0000B1680000}"/>
    <cellStyle name="40% - Accent5 27 4 3 3" xfId="24977" xr:uid="{00000000-0005-0000-0000-0000B2680000}"/>
    <cellStyle name="40% - Accent5 27 4 3 4" xfId="29694" xr:uid="{00000000-0005-0000-0000-0000B3680000}"/>
    <cellStyle name="40% - Accent5 27 4 3 5" xfId="34407" xr:uid="{00000000-0005-0000-0000-0000B4680000}"/>
    <cellStyle name="40% - Accent5 27 4 4" xfId="18286" xr:uid="{00000000-0005-0000-0000-0000B5680000}"/>
    <cellStyle name="40% - Accent5 27 4 5" xfId="22761" xr:uid="{00000000-0005-0000-0000-0000B6680000}"/>
    <cellStyle name="40% - Accent5 27 4 6" xfId="27478" xr:uid="{00000000-0005-0000-0000-0000B7680000}"/>
    <cellStyle name="40% - Accent5 27 4 7" xfId="32191" xr:uid="{00000000-0005-0000-0000-0000B8680000}"/>
    <cellStyle name="40% - Accent5 27 5" xfId="14080" xr:uid="{00000000-0005-0000-0000-0000B9680000}"/>
    <cellStyle name="40% - Accent5 27 5 2" xfId="16322" xr:uid="{00000000-0005-0000-0000-0000BA680000}"/>
    <cellStyle name="40% - Accent5 27 5 2 2" xfId="20784" xr:uid="{00000000-0005-0000-0000-0000BB680000}"/>
    <cellStyle name="40% - Accent5 27 5 2 3" xfId="25216" xr:uid="{00000000-0005-0000-0000-0000BC680000}"/>
    <cellStyle name="40% - Accent5 27 5 2 4" xfId="29933" xr:uid="{00000000-0005-0000-0000-0000BD680000}"/>
    <cellStyle name="40% - Accent5 27 5 2 5" xfId="34646" xr:uid="{00000000-0005-0000-0000-0000BE680000}"/>
    <cellStyle name="40% - Accent5 27 5 3" xfId="18525" xr:uid="{00000000-0005-0000-0000-0000BF680000}"/>
    <cellStyle name="40% - Accent5 27 5 4" xfId="23000" xr:uid="{00000000-0005-0000-0000-0000C0680000}"/>
    <cellStyle name="40% - Accent5 27 5 5" xfId="27717" xr:uid="{00000000-0005-0000-0000-0000C1680000}"/>
    <cellStyle name="40% - Accent5 27 5 6" xfId="32430" xr:uid="{00000000-0005-0000-0000-0000C2680000}"/>
    <cellStyle name="40% - Accent5 27 6" xfId="14686" xr:uid="{00000000-0005-0000-0000-0000C3680000}"/>
    <cellStyle name="40% - Accent5 27 6 2" xfId="19799" xr:uid="{00000000-0005-0000-0000-0000C4680000}"/>
    <cellStyle name="40% - Accent5 27 6 3" xfId="24231" xr:uid="{00000000-0005-0000-0000-0000C5680000}"/>
    <cellStyle name="40% - Accent5 27 6 4" xfId="28948" xr:uid="{00000000-0005-0000-0000-0000C6680000}"/>
    <cellStyle name="40% - Accent5 27 6 5" xfId="33661" xr:uid="{00000000-0005-0000-0000-0000C7680000}"/>
    <cellStyle name="40% - Accent5 27 7" xfId="15292" xr:uid="{00000000-0005-0000-0000-0000C8680000}"/>
    <cellStyle name="40% - Accent5 27 7 2" xfId="26394" xr:uid="{00000000-0005-0000-0000-0000C9680000}"/>
    <cellStyle name="40% - Accent5 27 7 3" xfId="31107" xr:uid="{00000000-0005-0000-0000-0000CA680000}"/>
    <cellStyle name="40% - Accent5 27 7 4" xfId="35820" xr:uid="{00000000-0005-0000-0000-0000CB680000}"/>
    <cellStyle name="40% - Accent5 27 8" xfId="17540" xr:uid="{00000000-0005-0000-0000-0000CC680000}"/>
    <cellStyle name="40% - Accent5 27 8 2" xfId="36087" xr:uid="{00000000-0005-0000-0000-0000CD680000}"/>
    <cellStyle name="40% - Accent5 27 9" xfId="22015" xr:uid="{00000000-0005-0000-0000-0000CE680000}"/>
    <cellStyle name="40% - Accent5 27 9 2" xfId="36382" xr:uid="{00000000-0005-0000-0000-0000CF680000}"/>
    <cellStyle name="40% - Accent5 28" xfId="12582" xr:uid="{00000000-0005-0000-0000-0000D0680000}"/>
    <cellStyle name="40% - Accent5 28 10" xfId="26746" xr:uid="{00000000-0005-0000-0000-0000D1680000}"/>
    <cellStyle name="40% - Accent5 28 11" xfId="31459" xr:uid="{00000000-0005-0000-0000-0000D2680000}"/>
    <cellStyle name="40% - Accent5 28 2" xfId="13205" xr:uid="{00000000-0005-0000-0000-0000D3680000}"/>
    <cellStyle name="40% - Accent5 28 2 2" xfId="13784" xr:uid="{00000000-0005-0000-0000-0000D4680000}"/>
    <cellStyle name="40% - Accent5 28 2 2 2" xfId="16793" xr:uid="{00000000-0005-0000-0000-0000D5680000}"/>
    <cellStyle name="40% - Accent5 28 2 2 2 2" xfId="21255" xr:uid="{00000000-0005-0000-0000-0000D6680000}"/>
    <cellStyle name="40% - Accent5 28 2 2 2 3" xfId="25687" xr:uid="{00000000-0005-0000-0000-0000D7680000}"/>
    <cellStyle name="40% - Accent5 28 2 2 2 4" xfId="30404" xr:uid="{00000000-0005-0000-0000-0000D8680000}"/>
    <cellStyle name="40% - Accent5 28 2 2 2 5" xfId="35117" xr:uid="{00000000-0005-0000-0000-0000D9680000}"/>
    <cellStyle name="40% - Accent5 28 2 2 3" xfId="18996" xr:uid="{00000000-0005-0000-0000-0000DA680000}"/>
    <cellStyle name="40% - Accent5 28 2 2 4" xfId="23471" xr:uid="{00000000-0005-0000-0000-0000DB680000}"/>
    <cellStyle name="40% - Accent5 28 2 2 5" xfId="28188" xr:uid="{00000000-0005-0000-0000-0000DC680000}"/>
    <cellStyle name="40% - Accent5 28 2 2 6" xfId="32901" xr:uid="{00000000-0005-0000-0000-0000DD680000}"/>
    <cellStyle name="40% - Accent5 28 2 3" xfId="14390" xr:uid="{00000000-0005-0000-0000-0000DE680000}"/>
    <cellStyle name="40% - Accent5 28 2 3 2" xfId="20109" xr:uid="{00000000-0005-0000-0000-0000DF680000}"/>
    <cellStyle name="40% - Accent5 28 2 3 3" xfId="24541" xr:uid="{00000000-0005-0000-0000-0000E0680000}"/>
    <cellStyle name="40% - Accent5 28 2 3 4" xfId="29258" xr:uid="{00000000-0005-0000-0000-0000E1680000}"/>
    <cellStyle name="40% - Accent5 28 2 3 5" xfId="33971" xr:uid="{00000000-0005-0000-0000-0000E2680000}"/>
    <cellStyle name="40% - Accent5 28 2 4" xfId="14996" xr:uid="{00000000-0005-0000-0000-0000E3680000}"/>
    <cellStyle name="40% - Accent5 28 2 5" xfId="15602" xr:uid="{00000000-0005-0000-0000-0000E4680000}"/>
    <cellStyle name="40% - Accent5 28 2 6" xfId="17850" xr:uid="{00000000-0005-0000-0000-0000E5680000}"/>
    <cellStyle name="40% - Accent5 28 2 7" xfId="22325" xr:uid="{00000000-0005-0000-0000-0000E6680000}"/>
    <cellStyle name="40% - Accent5 28 2 8" xfId="27042" xr:uid="{00000000-0005-0000-0000-0000E7680000}"/>
    <cellStyle name="40% - Accent5 28 2 9" xfId="31755" xr:uid="{00000000-0005-0000-0000-0000E8680000}"/>
    <cellStyle name="40% - Accent5 28 3" xfId="12864" xr:uid="{00000000-0005-0000-0000-0000E9680000}"/>
    <cellStyle name="40% - Accent5 28 3 2" xfId="17032" xr:uid="{00000000-0005-0000-0000-0000EA680000}"/>
    <cellStyle name="40% - Accent5 28 3 2 2" xfId="21494" xr:uid="{00000000-0005-0000-0000-0000EB680000}"/>
    <cellStyle name="40% - Accent5 28 3 2 2 2" xfId="25926" xr:uid="{00000000-0005-0000-0000-0000EC680000}"/>
    <cellStyle name="40% - Accent5 28 3 2 2 3" xfId="30643" xr:uid="{00000000-0005-0000-0000-0000ED680000}"/>
    <cellStyle name="40% - Accent5 28 3 2 2 4" xfId="35356" xr:uid="{00000000-0005-0000-0000-0000EE680000}"/>
    <cellStyle name="40% - Accent5 28 3 2 3" xfId="19235" xr:uid="{00000000-0005-0000-0000-0000EF680000}"/>
    <cellStyle name="40% - Accent5 28 3 2 4" xfId="23710" xr:uid="{00000000-0005-0000-0000-0000F0680000}"/>
    <cellStyle name="40% - Accent5 28 3 2 5" xfId="28427" xr:uid="{00000000-0005-0000-0000-0000F1680000}"/>
    <cellStyle name="40% - Accent5 28 3 2 6" xfId="33140" xr:uid="{00000000-0005-0000-0000-0000F2680000}"/>
    <cellStyle name="40% - Accent5 28 3 3" xfId="15842" xr:uid="{00000000-0005-0000-0000-0000F3680000}"/>
    <cellStyle name="40% - Accent5 28 3 3 2" xfId="20348" xr:uid="{00000000-0005-0000-0000-0000F4680000}"/>
    <cellStyle name="40% - Accent5 28 3 3 3" xfId="24780" xr:uid="{00000000-0005-0000-0000-0000F5680000}"/>
    <cellStyle name="40% - Accent5 28 3 3 4" xfId="29497" xr:uid="{00000000-0005-0000-0000-0000F6680000}"/>
    <cellStyle name="40% - Accent5 28 3 3 5" xfId="34210" xr:uid="{00000000-0005-0000-0000-0000F7680000}"/>
    <cellStyle name="40% - Accent5 28 3 4" xfId="18089" xr:uid="{00000000-0005-0000-0000-0000F8680000}"/>
    <cellStyle name="40% - Accent5 28 3 5" xfId="22564" xr:uid="{00000000-0005-0000-0000-0000F9680000}"/>
    <cellStyle name="40% - Accent5 28 3 6" xfId="27281" xr:uid="{00000000-0005-0000-0000-0000FA680000}"/>
    <cellStyle name="40% - Accent5 28 3 7" xfId="31994" xr:uid="{00000000-0005-0000-0000-0000FB680000}"/>
    <cellStyle name="40% - Accent5 28 4" xfId="13487" xr:uid="{00000000-0005-0000-0000-0000FC680000}"/>
    <cellStyle name="40% - Accent5 28 4 2" xfId="17244" xr:uid="{00000000-0005-0000-0000-0000FD680000}"/>
    <cellStyle name="40% - Accent5 28 4 2 2" xfId="21705" xr:uid="{00000000-0005-0000-0000-0000FE680000}"/>
    <cellStyle name="40% - Accent5 28 4 2 2 2" xfId="26137" xr:uid="{00000000-0005-0000-0000-0000FF680000}"/>
    <cellStyle name="40% - Accent5 28 4 2 2 3" xfId="30854" xr:uid="{00000000-0005-0000-0000-000000690000}"/>
    <cellStyle name="40% - Accent5 28 4 2 2 4" xfId="35567" xr:uid="{00000000-0005-0000-0000-000001690000}"/>
    <cellStyle name="40% - Accent5 28 4 2 3" xfId="19446" xr:uid="{00000000-0005-0000-0000-000002690000}"/>
    <cellStyle name="40% - Accent5 28 4 2 4" xfId="23921" xr:uid="{00000000-0005-0000-0000-000003690000}"/>
    <cellStyle name="40% - Accent5 28 4 2 5" xfId="28638" xr:uid="{00000000-0005-0000-0000-000004690000}"/>
    <cellStyle name="40% - Accent5 28 4 2 6" xfId="33351" xr:uid="{00000000-0005-0000-0000-000005690000}"/>
    <cellStyle name="40% - Accent5 28 4 3" xfId="16054" xr:uid="{00000000-0005-0000-0000-000006690000}"/>
    <cellStyle name="40% - Accent5 28 4 3 2" xfId="20559" xr:uid="{00000000-0005-0000-0000-000007690000}"/>
    <cellStyle name="40% - Accent5 28 4 3 3" xfId="24991" xr:uid="{00000000-0005-0000-0000-000008690000}"/>
    <cellStyle name="40% - Accent5 28 4 3 4" xfId="29708" xr:uid="{00000000-0005-0000-0000-000009690000}"/>
    <cellStyle name="40% - Accent5 28 4 3 5" xfId="34421" xr:uid="{00000000-0005-0000-0000-00000A690000}"/>
    <cellStyle name="40% - Accent5 28 4 4" xfId="18300" xr:uid="{00000000-0005-0000-0000-00000B690000}"/>
    <cellStyle name="40% - Accent5 28 4 5" xfId="22775" xr:uid="{00000000-0005-0000-0000-00000C690000}"/>
    <cellStyle name="40% - Accent5 28 4 6" xfId="27492" xr:uid="{00000000-0005-0000-0000-00000D690000}"/>
    <cellStyle name="40% - Accent5 28 4 7" xfId="32205" xr:uid="{00000000-0005-0000-0000-00000E690000}"/>
    <cellStyle name="40% - Accent5 28 5" xfId="14094" xr:uid="{00000000-0005-0000-0000-00000F690000}"/>
    <cellStyle name="40% - Accent5 28 5 2" xfId="16336" xr:uid="{00000000-0005-0000-0000-000010690000}"/>
    <cellStyle name="40% - Accent5 28 5 2 2" xfId="20798" xr:uid="{00000000-0005-0000-0000-000011690000}"/>
    <cellStyle name="40% - Accent5 28 5 2 3" xfId="25230" xr:uid="{00000000-0005-0000-0000-000012690000}"/>
    <cellStyle name="40% - Accent5 28 5 2 4" xfId="29947" xr:uid="{00000000-0005-0000-0000-000013690000}"/>
    <cellStyle name="40% - Accent5 28 5 2 5" xfId="34660" xr:uid="{00000000-0005-0000-0000-000014690000}"/>
    <cellStyle name="40% - Accent5 28 5 3" xfId="18539" xr:uid="{00000000-0005-0000-0000-000015690000}"/>
    <cellStyle name="40% - Accent5 28 5 4" xfId="23014" xr:uid="{00000000-0005-0000-0000-000016690000}"/>
    <cellStyle name="40% - Accent5 28 5 5" xfId="27731" xr:uid="{00000000-0005-0000-0000-000017690000}"/>
    <cellStyle name="40% - Accent5 28 5 6" xfId="32444" xr:uid="{00000000-0005-0000-0000-000018690000}"/>
    <cellStyle name="40% - Accent5 28 6" xfId="14700" xr:uid="{00000000-0005-0000-0000-000019690000}"/>
    <cellStyle name="40% - Accent5 28 6 2" xfId="19813" xr:uid="{00000000-0005-0000-0000-00001A690000}"/>
    <cellStyle name="40% - Accent5 28 6 3" xfId="24245" xr:uid="{00000000-0005-0000-0000-00001B690000}"/>
    <cellStyle name="40% - Accent5 28 6 4" xfId="28962" xr:uid="{00000000-0005-0000-0000-00001C690000}"/>
    <cellStyle name="40% - Accent5 28 6 5" xfId="33675" xr:uid="{00000000-0005-0000-0000-00001D690000}"/>
    <cellStyle name="40% - Accent5 28 7" xfId="15306" xr:uid="{00000000-0005-0000-0000-00001E690000}"/>
    <cellStyle name="40% - Accent5 28 7 2" xfId="26408" xr:uid="{00000000-0005-0000-0000-00001F690000}"/>
    <cellStyle name="40% - Accent5 28 7 3" xfId="31121" xr:uid="{00000000-0005-0000-0000-000020690000}"/>
    <cellStyle name="40% - Accent5 28 7 4" xfId="35834" xr:uid="{00000000-0005-0000-0000-000021690000}"/>
    <cellStyle name="40% - Accent5 28 8" xfId="17554" xr:uid="{00000000-0005-0000-0000-000022690000}"/>
    <cellStyle name="40% - Accent5 28 8 2" xfId="36101" xr:uid="{00000000-0005-0000-0000-000023690000}"/>
    <cellStyle name="40% - Accent5 28 9" xfId="22029" xr:uid="{00000000-0005-0000-0000-000024690000}"/>
    <cellStyle name="40% - Accent5 28 9 2" xfId="36396" xr:uid="{00000000-0005-0000-0000-000025690000}"/>
    <cellStyle name="40% - Accent5 29" xfId="12892" xr:uid="{00000000-0005-0000-0000-000026690000}"/>
    <cellStyle name="40% - Accent5 29 2" xfId="16068" xr:uid="{00000000-0005-0000-0000-000027690000}"/>
    <cellStyle name="40% - Accent5 29 2 2" xfId="17258" xr:uid="{00000000-0005-0000-0000-000028690000}"/>
    <cellStyle name="40% - Accent5 29 2 2 2" xfId="21719" xr:uid="{00000000-0005-0000-0000-000029690000}"/>
    <cellStyle name="40% - Accent5 29 2 2 2 2" xfId="26151" xr:uid="{00000000-0005-0000-0000-00002A690000}"/>
    <cellStyle name="40% - Accent5 29 2 2 2 3" xfId="30868" xr:uid="{00000000-0005-0000-0000-00002B690000}"/>
    <cellStyle name="40% - Accent5 29 2 2 2 4" xfId="35581" xr:uid="{00000000-0005-0000-0000-00002C690000}"/>
    <cellStyle name="40% - Accent5 29 2 2 3" xfId="19460" xr:uid="{00000000-0005-0000-0000-00002D690000}"/>
    <cellStyle name="40% - Accent5 29 2 2 4" xfId="23935" xr:uid="{00000000-0005-0000-0000-00002E690000}"/>
    <cellStyle name="40% - Accent5 29 2 2 5" xfId="28652" xr:uid="{00000000-0005-0000-0000-00002F690000}"/>
    <cellStyle name="40% - Accent5 29 2 2 6" xfId="33365" xr:uid="{00000000-0005-0000-0000-000030690000}"/>
    <cellStyle name="40% - Accent5 29 2 3" xfId="20573" xr:uid="{00000000-0005-0000-0000-000031690000}"/>
    <cellStyle name="40% - Accent5 29 2 3 2" xfId="25005" xr:uid="{00000000-0005-0000-0000-000032690000}"/>
    <cellStyle name="40% - Accent5 29 2 3 3" xfId="29722" xr:uid="{00000000-0005-0000-0000-000033690000}"/>
    <cellStyle name="40% - Accent5 29 2 3 4" xfId="34435" xr:uid="{00000000-0005-0000-0000-000034690000}"/>
    <cellStyle name="40% - Accent5 29 2 4" xfId="18314" xr:uid="{00000000-0005-0000-0000-000035690000}"/>
    <cellStyle name="40% - Accent5 29 2 5" xfId="22789" xr:uid="{00000000-0005-0000-0000-000036690000}"/>
    <cellStyle name="40% - Accent5 29 2 6" xfId="27506" xr:uid="{00000000-0005-0000-0000-000037690000}"/>
    <cellStyle name="40% - Accent5 29 2 7" xfId="32219" xr:uid="{00000000-0005-0000-0000-000038690000}"/>
    <cellStyle name="40% - Accent5 29 3" xfId="16350" xr:uid="{00000000-0005-0000-0000-000039690000}"/>
    <cellStyle name="40% - Accent5 29 3 2" xfId="20812" xr:uid="{00000000-0005-0000-0000-00003A690000}"/>
    <cellStyle name="40% - Accent5 29 3 2 2" xfId="25244" xr:uid="{00000000-0005-0000-0000-00003B690000}"/>
    <cellStyle name="40% - Accent5 29 3 2 3" xfId="29961" xr:uid="{00000000-0005-0000-0000-00003C690000}"/>
    <cellStyle name="40% - Accent5 29 3 2 4" xfId="34674" xr:uid="{00000000-0005-0000-0000-00003D690000}"/>
    <cellStyle name="40% - Accent5 29 3 3" xfId="18553" xr:uid="{00000000-0005-0000-0000-00003E690000}"/>
    <cellStyle name="40% - Accent5 29 3 4" xfId="23028" xr:uid="{00000000-0005-0000-0000-00003F690000}"/>
    <cellStyle name="40% - Accent5 29 3 5" xfId="27745" xr:uid="{00000000-0005-0000-0000-000040690000}"/>
    <cellStyle name="40% - Accent5 29 3 6" xfId="32458" xr:uid="{00000000-0005-0000-0000-000041690000}"/>
    <cellStyle name="40% - Accent5 29 4" xfId="26422" xr:uid="{00000000-0005-0000-0000-000042690000}"/>
    <cellStyle name="40% - Accent5 29 4 2" xfId="31135" xr:uid="{00000000-0005-0000-0000-000043690000}"/>
    <cellStyle name="40% - Accent5 29 4 3" xfId="35848" xr:uid="{00000000-0005-0000-0000-000044690000}"/>
    <cellStyle name="40% - Accent5 29 5" xfId="36115" xr:uid="{00000000-0005-0000-0000-000045690000}"/>
    <cellStyle name="40% - Accent5 29 6" xfId="36410" xr:uid="{00000000-0005-0000-0000-000046690000}"/>
    <cellStyle name="40% - Accent5 3" xfId="102" xr:uid="{00000000-0005-0000-0000-000047690000}"/>
    <cellStyle name="40% - Accent5 3 10" xfId="933" xr:uid="{00000000-0005-0000-0000-000048690000}"/>
    <cellStyle name="40% - Accent5 3 10 2" xfId="36213" xr:uid="{00000000-0005-0000-0000-000049690000}"/>
    <cellStyle name="40% - Accent5 3 11" xfId="1005" xr:uid="{00000000-0005-0000-0000-00004A690000}"/>
    <cellStyle name="40% - Accent5 3 12" xfId="1077" xr:uid="{00000000-0005-0000-0000-00004B690000}"/>
    <cellStyle name="40% - Accent5 3 13" xfId="1149" xr:uid="{00000000-0005-0000-0000-00004C690000}"/>
    <cellStyle name="40% - Accent5 3 14" xfId="1221" xr:uid="{00000000-0005-0000-0000-00004D690000}"/>
    <cellStyle name="40% - Accent5 3 15" xfId="1293" xr:uid="{00000000-0005-0000-0000-00004E690000}"/>
    <cellStyle name="40% - Accent5 3 16" xfId="1365" xr:uid="{00000000-0005-0000-0000-00004F690000}"/>
    <cellStyle name="40% - Accent5 3 17" xfId="1440" xr:uid="{00000000-0005-0000-0000-000050690000}"/>
    <cellStyle name="40% - Accent5 3 18" xfId="1514" xr:uid="{00000000-0005-0000-0000-000051690000}"/>
    <cellStyle name="40% - Accent5 3 19" xfId="1589" xr:uid="{00000000-0005-0000-0000-000052690000}"/>
    <cellStyle name="40% - Accent5 3 2" xfId="130" xr:uid="{00000000-0005-0000-0000-000053690000}"/>
    <cellStyle name="40% - Accent5 3 2 2" xfId="8879" xr:uid="{00000000-0005-0000-0000-000054690000}"/>
    <cellStyle name="40% - Accent5 3 20" xfId="1663" xr:uid="{00000000-0005-0000-0000-000055690000}"/>
    <cellStyle name="40% - Accent5 3 21" xfId="1737" xr:uid="{00000000-0005-0000-0000-000056690000}"/>
    <cellStyle name="40% - Accent5 3 22" xfId="1811" xr:uid="{00000000-0005-0000-0000-000057690000}"/>
    <cellStyle name="40% - Accent5 3 23" xfId="1886" xr:uid="{00000000-0005-0000-0000-000058690000}"/>
    <cellStyle name="40% - Accent5 3 24" xfId="1960" xr:uid="{00000000-0005-0000-0000-000059690000}"/>
    <cellStyle name="40% - Accent5 3 25" xfId="2034" xr:uid="{00000000-0005-0000-0000-00005A690000}"/>
    <cellStyle name="40% - Accent5 3 26" xfId="2108" xr:uid="{00000000-0005-0000-0000-00005B690000}"/>
    <cellStyle name="40% - Accent5 3 27" xfId="2182" xr:uid="{00000000-0005-0000-0000-00005C690000}"/>
    <cellStyle name="40% - Accent5 3 28" xfId="2256" xr:uid="{00000000-0005-0000-0000-00005D690000}"/>
    <cellStyle name="40% - Accent5 3 29" xfId="2330" xr:uid="{00000000-0005-0000-0000-00005E690000}"/>
    <cellStyle name="40% - Accent5 3 3" xfId="158" xr:uid="{00000000-0005-0000-0000-00005F690000}"/>
    <cellStyle name="40% - Accent5 3 3 2" xfId="10174" xr:uid="{00000000-0005-0000-0000-000060690000}"/>
    <cellStyle name="40% - Accent5 3 30" xfId="2404" xr:uid="{00000000-0005-0000-0000-000061690000}"/>
    <cellStyle name="40% - Accent5 3 31" xfId="2478" xr:uid="{00000000-0005-0000-0000-000062690000}"/>
    <cellStyle name="40% - Accent5 3 32" xfId="2552" xr:uid="{00000000-0005-0000-0000-000063690000}"/>
    <cellStyle name="40% - Accent5 3 33" xfId="2640" xr:uid="{00000000-0005-0000-0000-000064690000}"/>
    <cellStyle name="40% - Accent5 3 34" xfId="2728" xr:uid="{00000000-0005-0000-0000-000065690000}"/>
    <cellStyle name="40% - Accent5 3 35" xfId="2816" xr:uid="{00000000-0005-0000-0000-000066690000}"/>
    <cellStyle name="40% - Accent5 3 36" xfId="2904" xr:uid="{00000000-0005-0000-0000-000067690000}"/>
    <cellStyle name="40% - Accent5 3 37" xfId="2992" xr:uid="{00000000-0005-0000-0000-000068690000}"/>
    <cellStyle name="40% - Accent5 3 38" xfId="3080" xr:uid="{00000000-0005-0000-0000-000069690000}"/>
    <cellStyle name="40% - Accent5 3 39" xfId="3168" xr:uid="{00000000-0005-0000-0000-00006A690000}"/>
    <cellStyle name="40% - Accent5 3 4" xfId="200" xr:uid="{00000000-0005-0000-0000-00006B690000}"/>
    <cellStyle name="40% - Accent5 3 4 10" xfId="12399" xr:uid="{00000000-0005-0000-0000-00006C690000}"/>
    <cellStyle name="40% - Accent5 3 4 11" xfId="12681" xr:uid="{00000000-0005-0000-0000-00006D690000}"/>
    <cellStyle name="40% - Accent5 3 4 12" xfId="13304" xr:uid="{00000000-0005-0000-0000-00006E690000}"/>
    <cellStyle name="40% - Accent5 3 4 13" xfId="13911" xr:uid="{00000000-0005-0000-0000-00006F690000}"/>
    <cellStyle name="40% - Accent5 3 4 14" xfId="14517" xr:uid="{00000000-0005-0000-0000-000070690000}"/>
    <cellStyle name="40% - Accent5 3 4 15" xfId="15123" xr:uid="{00000000-0005-0000-0000-000071690000}"/>
    <cellStyle name="40% - Accent5 3 4 16" xfId="17371" xr:uid="{00000000-0005-0000-0000-000072690000}"/>
    <cellStyle name="40% - Accent5 3 4 17" xfId="21846" xr:uid="{00000000-0005-0000-0000-000073690000}"/>
    <cellStyle name="40% - Accent5 3 4 18" xfId="26563" xr:uid="{00000000-0005-0000-0000-000074690000}"/>
    <cellStyle name="40% - Accent5 3 4 19" xfId="31276" xr:uid="{00000000-0005-0000-0000-000075690000}"/>
    <cellStyle name="40% - Accent5 3 4 2" xfId="10066" xr:uid="{00000000-0005-0000-0000-000076690000}"/>
    <cellStyle name="40% - Accent5 3 4 2 10" xfId="31572" xr:uid="{00000000-0005-0000-0000-000077690000}"/>
    <cellStyle name="40% - Accent5 3 4 2 2" xfId="13019" xr:uid="{00000000-0005-0000-0000-000078690000}"/>
    <cellStyle name="40% - Accent5 3 4 2 2 2" xfId="16610" xr:uid="{00000000-0005-0000-0000-000079690000}"/>
    <cellStyle name="40% - Accent5 3 4 2 2 2 2" xfId="21072" xr:uid="{00000000-0005-0000-0000-00007A690000}"/>
    <cellStyle name="40% - Accent5 3 4 2 2 2 3" xfId="25504" xr:uid="{00000000-0005-0000-0000-00007B690000}"/>
    <cellStyle name="40% - Accent5 3 4 2 2 2 4" xfId="30221" xr:uid="{00000000-0005-0000-0000-00007C690000}"/>
    <cellStyle name="40% - Accent5 3 4 2 2 2 5" xfId="34934" xr:uid="{00000000-0005-0000-0000-00007D690000}"/>
    <cellStyle name="40% - Accent5 3 4 2 2 3" xfId="18813" xr:uid="{00000000-0005-0000-0000-00007E690000}"/>
    <cellStyle name="40% - Accent5 3 4 2 2 4" xfId="23288" xr:uid="{00000000-0005-0000-0000-00007F690000}"/>
    <cellStyle name="40% - Accent5 3 4 2 2 5" xfId="28005" xr:uid="{00000000-0005-0000-0000-000080690000}"/>
    <cellStyle name="40% - Accent5 3 4 2 2 6" xfId="32718" xr:uid="{00000000-0005-0000-0000-000081690000}"/>
    <cellStyle name="40% - Accent5 3 4 2 3" xfId="13601" xr:uid="{00000000-0005-0000-0000-000082690000}"/>
    <cellStyle name="40% - Accent5 3 4 2 3 2" xfId="19926" xr:uid="{00000000-0005-0000-0000-000083690000}"/>
    <cellStyle name="40% - Accent5 3 4 2 3 3" xfId="24358" xr:uid="{00000000-0005-0000-0000-000084690000}"/>
    <cellStyle name="40% - Accent5 3 4 2 3 4" xfId="29075" xr:uid="{00000000-0005-0000-0000-000085690000}"/>
    <cellStyle name="40% - Accent5 3 4 2 3 5" xfId="33788" xr:uid="{00000000-0005-0000-0000-000086690000}"/>
    <cellStyle name="40% - Accent5 3 4 2 4" xfId="14207" xr:uid="{00000000-0005-0000-0000-000087690000}"/>
    <cellStyle name="40% - Accent5 3 4 2 5" xfId="14813" xr:uid="{00000000-0005-0000-0000-000088690000}"/>
    <cellStyle name="40% - Accent5 3 4 2 6" xfId="15419" xr:uid="{00000000-0005-0000-0000-000089690000}"/>
    <cellStyle name="40% - Accent5 3 4 2 7" xfId="17667" xr:uid="{00000000-0005-0000-0000-00008A690000}"/>
    <cellStyle name="40% - Accent5 3 4 2 8" xfId="22142" xr:uid="{00000000-0005-0000-0000-00008B690000}"/>
    <cellStyle name="40% - Accent5 3 4 2 9" xfId="26859" xr:uid="{00000000-0005-0000-0000-00008C690000}"/>
    <cellStyle name="40% - Accent5 3 4 3" xfId="10570" xr:uid="{00000000-0005-0000-0000-00008D690000}"/>
    <cellStyle name="40% - Accent5 3 4 3 2" xfId="16392" xr:uid="{00000000-0005-0000-0000-00008E690000}"/>
    <cellStyle name="40% - Accent5 3 4 3 2 2" xfId="20854" xr:uid="{00000000-0005-0000-0000-00008F690000}"/>
    <cellStyle name="40% - Accent5 3 4 3 2 3" xfId="25286" xr:uid="{00000000-0005-0000-0000-000090690000}"/>
    <cellStyle name="40% - Accent5 3 4 3 2 4" xfId="30003" xr:uid="{00000000-0005-0000-0000-000091690000}"/>
    <cellStyle name="40% - Accent5 3 4 3 2 5" xfId="34716" xr:uid="{00000000-0005-0000-0000-000092690000}"/>
    <cellStyle name="40% - Accent5 3 4 3 3" xfId="18595" xr:uid="{00000000-0005-0000-0000-000093690000}"/>
    <cellStyle name="40% - Accent5 3 4 3 4" xfId="23070" xr:uid="{00000000-0005-0000-0000-000094690000}"/>
    <cellStyle name="40% - Accent5 3 4 3 5" xfId="27787" xr:uid="{00000000-0005-0000-0000-000095690000}"/>
    <cellStyle name="40% - Accent5 3 4 3 6" xfId="32500" xr:uid="{00000000-0005-0000-0000-000096690000}"/>
    <cellStyle name="40% - Accent5 3 4 4" xfId="10828" xr:uid="{00000000-0005-0000-0000-000097690000}"/>
    <cellStyle name="40% - Accent5 3 4 4 2" xfId="19630" xr:uid="{00000000-0005-0000-0000-000098690000}"/>
    <cellStyle name="40% - Accent5 3 4 4 3" xfId="24062" xr:uid="{00000000-0005-0000-0000-000099690000}"/>
    <cellStyle name="40% - Accent5 3 4 4 4" xfId="28779" xr:uid="{00000000-0005-0000-0000-00009A690000}"/>
    <cellStyle name="40% - Accent5 3 4 4 5" xfId="33492" xr:uid="{00000000-0005-0000-0000-00009B690000}"/>
    <cellStyle name="40% - Accent5 3 4 5" xfId="11082" xr:uid="{00000000-0005-0000-0000-00009C690000}"/>
    <cellStyle name="40% - Accent5 3 4 6" xfId="11336" xr:uid="{00000000-0005-0000-0000-00009D690000}"/>
    <cellStyle name="40% - Accent5 3 4 7" xfId="11596" xr:uid="{00000000-0005-0000-0000-00009E690000}"/>
    <cellStyle name="40% - Accent5 3 4 8" xfId="11857" xr:uid="{00000000-0005-0000-0000-00009F690000}"/>
    <cellStyle name="40% - Accent5 3 4 9" xfId="12128" xr:uid="{00000000-0005-0000-0000-0000A0690000}"/>
    <cellStyle name="40% - Accent5 3 40" xfId="3256" xr:uid="{00000000-0005-0000-0000-0000A1690000}"/>
    <cellStyle name="40% - Accent5 3 41" xfId="3344" xr:uid="{00000000-0005-0000-0000-0000A2690000}"/>
    <cellStyle name="40% - Accent5 3 42" xfId="3432" xr:uid="{00000000-0005-0000-0000-0000A3690000}"/>
    <cellStyle name="40% - Accent5 3 43" xfId="3520" xr:uid="{00000000-0005-0000-0000-0000A4690000}"/>
    <cellStyle name="40% - Accent5 3 44" xfId="3623" xr:uid="{00000000-0005-0000-0000-0000A5690000}"/>
    <cellStyle name="40% - Accent5 3 45" xfId="3742" xr:uid="{00000000-0005-0000-0000-0000A6690000}"/>
    <cellStyle name="40% - Accent5 3 46" xfId="3858" xr:uid="{00000000-0005-0000-0000-0000A7690000}"/>
    <cellStyle name="40% - Accent5 3 47" xfId="3974" xr:uid="{00000000-0005-0000-0000-0000A8690000}"/>
    <cellStyle name="40% - Accent5 3 48" xfId="4090" xr:uid="{00000000-0005-0000-0000-0000A9690000}"/>
    <cellStyle name="40% - Accent5 3 49" xfId="4206" xr:uid="{00000000-0005-0000-0000-0000AA690000}"/>
    <cellStyle name="40% - Accent5 3 5" xfId="573" xr:uid="{00000000-0005-0000-0000-0000AB690000}"/>
    <cellStyle name="40% - Accent5 3 5 2" xfId="16849" xr:uid="{00000000-0005-0000-0000-0000AC690000}"/>
    <cellStyle name="40% - Accent5 3 5 2 2" xfId="21311" xr:uid="{00000000-0005-0000-0000-0000AD690000}"/>
    <cellStyle name="40% - Accent5 3 5 2 2 2" xfId="25743" xr:uid="{00000000-0005-0000-0000-0000AE690000}"/>
    <cellStyle name="40% - Accent5 3 5 2 2 3" xfId="30460" xr:uid="{00000000-0005-0000-0000-0000AF690000}"/>
    <cellStyle name="40% - Accent5 3 5 2 2 4" xfId="35173" xr:uid="{00000000-0005-0000-0000-0000B0690000}"/>
    <cellStyle name="40% - Accent5 3 5 2 3" xfId="19052" xr:uid="{00000000-0005-0000-0000-0000B1690000}"/>
    <cellStyle name="40% - Accent5 3 5 2 4" xfId="23527" xr:uid="{00000000-0005-0000-0000-0000B2690000}"/>
    <cellStyle name="40% - Accent5 3 5 2 5" xfId="28244" xr:uid="{00000000-0005-0000-0000-0000B3690000}"/>
    <cellStyle name="40% - Accent5 3 5 2 6" xfId="32957" xr:uid="{00000000-0005-0000-0000-0000B4690000}"/>
    <cellStyle name="40% - Accent5 3 5 3" xfId="15658" xr:uid="{00000000-0005-0000-0000-0000B5690000}"/>
    <cellStyle name="40% - Accent5 3 5 3 2" xfId="20165" xr:uid="{00000000-0005-0000-0000-0000B6690000}"/>
    <cellStyle name="40% - Accent5 3 5 3 3" xfId="24597" xr:uid="{00000000-0005-0000-0000-0000B7690000}"/>
    <cellStyle name="40% - Accent5 3 5 3 4" xfId="29314" xr:uid="{00000000-0005-0000-0000-0000B8690000}"/>
    <cellStyle name="40% - Accent5 3 5 3 5" xfId="34027" xr:uid="{00000000-0005-0000-0000-0000B9690000}"/>
    <cellStyle name="40% - Accent5 3 5 4" xfId="17906" xr:uid="{00000000-0005-0000-0000-0000BA690000}"/>
    <cellStyle name="40% - Accent5 3 5 5" xfId="22381" xr:uid="{00000000-0005-0000-0000-0000BB690000}"/>
    <cellStyle name="40% - Accent5 3 5 6" xfId="27098" xr:uid="{00000000-0005-0000-0000-0000BC690000}"/>
    <cellStyle name="40% - Accent5 3 5 7" xfId="31811" xr:uid="{00000000-0005-0000-0000-0000BD690000}"/>
    <cellStyle name="40% - Accent5 3 50" xfId="4322" xr:uid="{00000000-0005-0000-0000-0000BE690000}"/>
    <cellStyle name="40% - Accent5 3 51" xfId="4438" xr:uid="{00000000-0005-0000-0000-0000BF690000}"/>
    <cellStyle name="40% - Accent5 3 52" xfId="4554" xr:uid="{00000000-0005-0000-0000-0000C0690000}"/>
    <cellStyle name="40% - Accent5 3 53" xfId="4684" xr:uid="{00000000-0005-0000-0000-0000C1690000}"/>
    <cellStyle name="40% - Accent5 3 54" xfId="4814" xr:uid="{00000000-0005-0000-0000-0000C2690000}"/>
    <cellStyle name="40% - Accent5 3 55" xfId="4944" xr:uid="{00000000-0005-0000-0000-0000C3690000}"/>
    <cellStyle name="40% - Accent5 3 56" xfId="5074" xr:uid="{00000000-0005-0000-0000-0000C4690000}"/>
    <cellStyle name="40% - Accent5 3 57" xfId="5204" xr:uid="{00000000-0005-0000-0000-0000C5690000}"/>
    <cellStyle name="40% - Accent5 3 58" xfId="5334" xr:uid="{00000000-0005-0000-0000-0000C6690000}"/>
    <cellStyle name="40% - Accent5 3 59" xfId="5464" xr:uid="{00000000-0005-0000-0000-0000C7690000}"/>
    <cellStyle name="40% - Accent5 3 6" xfId="645" xr:uid="{00000000-0005-0000-0000-0000C8690000}"/>
    <cellStyle name="40% - Accent5 3 6 2" xfId="17060" xr:uid="{00000000-0005-0000-0000-0000C9690000}"/>
    <cellStyle name="40% - Accent5 3 6 2 2" xfId="21522" xr:uid="{00000000-0005-0000-0000-0000CA690000}"/>
    <cellStyle name="40% - Accent5 3 6 2 2 2" xfId="25954" xr:uid="{00000000-0005-0000-0000-0000CB690000}"/>
    <cellStyle name="40% - Accent5 3 6 2 2 3" xfId="30671" xr:uid="{00000000-0005-0000-0000-0000CC690000}"/>
    <cellStyle name="40% - Accent5 3 6 2 2 4" xfId="35384" xr:uid="{00000000-0005-0000-0000-0000CD690000}"/>
    <cellStyle name="40% - Accent5 3 6 2 3" xfId="19263" xr:uid="{00000000-0005-0000-0000-0000CE690000}"/>
    <cellStyle name="40% - Accent5 3 6 2 4" xfId="23738" xr:uid="{00000000-0005-0000-0000-0000CF690000}"/>
    <cellStyle name="40% - Accent5 3 6 2 5" xfId="28455" xr:uid="{00000000-0005-0000-0000-0000D0690000}"/>
    <cellStyle name="40% - Accent5 3 6 2 6" xfId="33168" xr:uid="{00000000-0005-0000-0000-0000D1690000}"/>
    <cellStyle name="40% - Accent5 3 6 3" xfId="15870" xr:uid="{00000000-0005-0000-0000-0000D2690000}"/>
    <cellStyle name="40% - Accent5 3 6 3 2" xfId="20376" xr:uid="{00000000-0005-0000-0000-0000D3690000}"/>
    <cellStyle name="40% - Accent5 3 6 3 3" xfId="24808" xr:uid="{00000000-0005-0000-0000-0000D4690000}"/>
    <cellStyle name="40% - Accent5 3 6 3 4" xfId="29525" xr:uid="{00000000-0005-0000-0000-0000D5690000}"/>
    <cellStyle name="40% - Accent5 3 6 3 5" xfId="34238" xr:uid="{00000000-0005-0000-0000-0000D6690000}"/>
    <cellStyle name="40% - Accent5 3 6 4" xfId="18117" xr:uid="{00000000-0005-0000-0000-0000D7690000}"/>
    <cellStyle name="40% - Accent5 3 6 5" xfId="22592" xr:uid="{00000000-0005-0000-0000-0000D8690000}"/>
    <cellStyle name="40% - Accent5 3 6 6" xfId="27309" xr:uid="{00000000-0005-0000-0000-0000D9690000}"/>
    <cellStyle name="40% - Accent5 3 6 7" xfId="32022" xr:uid="{00000000-0005-0000-0000-0000DA690000}"/>
    <cellStyle name="40% - Accent5 3 60" xfId="5594" xr:uid="{00000000-0005-0000-0000-0000DB690000}"/>
    <cellStyle name="40% - Accent5 3 61" xfId="5724" xr:uid="{00000000-0005-0000-0000-0000DC690000}"/>
    <cellStyle name="40% - Accent5 3 62" xfId="5854" xr:uid="{00000000-0005-0000-0000-0000DD690000}"/>
    <cellStyle name="40% - Accent5 3 63" xfId="5984" xr:uid="{00000000-0005-0000-0000-0000DE690000}"/>
    <cellStyle name="40% - Accent5 3 64" xfId="6114" xr:uid="{00000000-0005-0000-0000-0000DF690000}"/>
    <cellStyle name="40% - Accent5 3 65" xfId="6244" xr:uid="{00000000-0005-0000-0000-0000E0690000}"/>
    <cellStyle name="40% - Accent5 3 66" xfId="6374" xr:uid="{00000000-0005-0000-0000-0000E1690000}"/>
    <cellStyle name="40% - Accent5 3 67" xfId="6505" xr:uid="{00000000-0005-0000-0000-0000E2690000}"/>
    <cellStyle name="40% - Accent5 3 68" xfId="6635" xr:uid="{00000000-0005-0000-0000-0000E3690000}"/>
    <cellStyle name="40% - Accent5 3 69" xfId="6765" xr:uid="{00000000-0005-0000-0000-0000E4690000}"/>
    <cellStyle name="40% - Accent5 3 7" xfId="717" xr:uid="{00000000-0005-0000-0000-0000E5690000}"/>
    <cellStyle name="40% - Accent5 3 7 2" xfId="16112" xr:uid="{00000000-0005-0000-0000-0000E6690000}"/>
    <cellStyle name="40% - Accent5 3 7 2 2" xfId="20615" xr:uid="{00000000-0005-0000-0000-0000E7690000}"/>
    <cellStyle name="40% - Accent5 3 7 2 3" xfId="25047" xr:uid="{00000000-0005-0000-0000-0000E8690000}"/>
    <cellStyle name="40% - Accent5 3 7 2 4" xfId="29764" xr:uid="{00000000-0005-0000-0000-0000E9690000}"/>
    <cellStyle name="40% - Accent5 3 7 2 5" xfId="34477" xr:uid="{00000000-0005-0000-0000-0000EA690000}"/>
    <cellStyle name="40% - Accent5 3 7 3" xfId="18356" xr:uid="{00000000-0005-0000-0000-0000EB690000}"/>
    <cellStyle name="40% - Accent5 3 7 4" xfId="22831" xr:uid="{00000000-0005-0000-0000-0000EC690000}"/>
    <cellStyle name="40% - Accent5 3 7 5" xfId="27548" xr:uid="{00000000-0005-0000-0000-0000ED690000}"/>
    <cellStyle name="40% - Accent5 3 7 6" xfId="32261" xr:uid="{00000000-0005-0000-0000-0000EE690000}"/>
    <cellStyle name="40% - Accent5 3 70" xfId="6895" xr:uid="{00000000-0005-0000-0000-0000EF690000}"/>
    <cellStyle name="40% - Accent5 3 71" xfId="7025" xr:uid="{00000000-0005-0000-0000-0000F0690000}"/>
    <cellStyle name="40% - Accent5 3 72" xfId="7169" xr:uid="{00000000-0005-0000-0000-0000F1690000}"/>
    <cellStyle name="40% - Accent5 3 73" xfId="7314" xr:uid="{00000000-0005-0000-0000-0000F2690000}"/>
    <cellStyle name="40% - Accent5 3 74" xfId="7458" xr:uid="{00000000-0005-0000-0000-0000F3690000}"/>
    <cellStyle name="40% - Accent5 3 75" xfId="7630" xr:uid="{00000000-0005-0000-0000-0000F4690000}"/>
    <cellStyle name="40% - Accent5 3 76" xfId="7802" xr:uid="{00000000-0005-0000-0000-0000F5690000}"/>
    <cellStyle name="40% - Accent5 3 77" xfId="7974" xr:uid="{00000000-0005-0000-0000-0000F6690000}"/>
    <cellStyle name="40% - Accent5 3 78" xfId="8146" xr:uid="{00000000-0005-0000-0000-0000F7690000}"/>
    <cellStyle name="40% - Accent5 3 79" xfId="8318" xr:uid="{00000000-0005-0000-0000-0000F8690000}"/>
    <cellStyle name="40% - Accent5 3 8" xfId="789" xr:uid="{00000000-0005-0000-0000-0000F9690000}"/>
    <cellStyle name="40% - Accent5 3 8 2" xfId="26224" xr:uid="{00000000-0005-0000-0000-0000FA690000}"/>
    <cellStyle name="40% - Accent5 3 8 3" xfId="30938" xr:uid="{00000000-0005-0000-0000-0000FB690000}"/>
    <cellStyle name="40% - Accent5 3 8 4" xfId="35651" xr:uid="{00000000-0005-0000-0000-0000FC690000}"/>
    <cellStyle name="40% - Accent5 3 80" xfId="8560" xr:uid="{00000000-0005-0000-0000-0000FD690000}"/>
    <cellStyle name="40% - Accent5 3 9" xfId="861" xr:uid="{00000000-0005-0000-0000-0000FE690000}"/>
    <cellStyle name="40% - Accent5 3 9 2" xfId="35918" xr:uid="{00000000-0005-0000-0000-0000FF690000}"/>
    <cellStyle name="40% - Accent5 30" xfId="12878" xr:uid="{00000000-0005-0000-0000-0000006A0000}"/>
    <cellStyle name="40% - Accent5 30 2" xfId="13501" xr:uid="{00000000-0005-0000-0000-0000016A0000}"/>
    <cellStyle name="40% - Accent5 30 2 2" xfId="16364" xr:uid="{00000000-0005-0000-0000-0000026A0000}"/>
    <cellStyle name="40% - Accent5 30 2 2 2" xfId="20826" xr:uid="{00000000-0005-0000-0000-0000036A0000}"/>
    <cellStyle name="40% - Accent5 30 2 2 3" xfId="25258" xr:uid="{00000000-0005-0000-0000-0000046A0000}"/>
    <cellStyle name="40% - Accent5 30 2 2 4" xfId="29975" xr:uid="{00000000-0005-0000-0000-0000056A0000}"/>
    <cellStyle name="40% - Accent5 30 2 2 5" xfId="34688" xr:uid="{00000000-0005-0000-0000-0000066A0000}"/>
    <cellStyle name="40% - Accent5 30 2 3" xfId="18567" xr:uid="{00000000-0005-0000-0000-0000076A0000}"/>
    <cellStyle name="40% - Accent5 30 2 4" xfId="23042" xr:uid="{00000000-0005-0000-0000-0000086A0000}"/>
    <cellStyle name="40% - Accent5 30 2 5" xfId="27759" xr:uid="{00000000-0005-0000-0000-0000096A0000}"/>
    <cellStyle name="40% - Accent5 30 2 6" xfId="32472" xr:uid="{00000000-0005-0000-0000-00000A6A0000}"/>
    <cellStyle name="40% - Accent5 30 3" xfId="14108" xr:uid="{00000000-0005-0000-0000-00000B6A0000}"/>
    <cellStyle name="40% - Accent5 30 3 2" xfId="19827" xr:uid="{00000000-0005-0000-0000-00000C6A0000}"/>
    <cellStyle name="40% - Accent5 30 3 3" xfId="24259" xr:uid="{00000000-0005-0000-0000-00000D6A0000}"/>
    <cellStyle name="40% - Accent5 30 3 4" xfId="28976" xr:uid="{00000000-0005-0000-0000-00000E6A0000}"/>
    <cellStyle name="40% - Accent5 30 3 5" xfId="33689" xr:uid="{00000000-0005-0000-0000-00000F6A0000}"/>
    <cellStyle name="40% - Accent5 30 4" xfId="14714" xr:uid="{00000000-0005-0000-0000-0000106A0000}"/>
    <cellStyle name="40% - Accent5 30 4 2" xfId="26436" xr:uid="{00000000-0005-0000-0000-0000116A0000}"/>
    <cellStyle name="40% - Accent5 30 4 3" xfId="31149" xr:uid="{00000000-0005-0000-0000-0000126A0000}"/>
    <cellStyle name="40% - Accent5 30 4 4" xfId="35862" xr:uid="{00000000-0005-0000-0000-0000136A0000}"/>
    <cellStyle name="40% - Accent5 30 5" xfId="15320" xr:uid="{00000000-0005-0000-0000-0000146A0000}"/>
    <cellStyle name="40% - Accent5 30 5 2" xfId="36129" xr:uid="{00000000-0005-0000-0000-0000156A0000}"/>
    <cellStyle name="40% - Accent5 30 6" xfId="17568" xr:uid="{00000000-0005-0000-0000-0000166A0000}"/>
    <cellStyle name="40% - Accent5 30 6 2" xfId="36424" xr:uid="{00000000-0005-0000-0000-0000176A0000}"/>
    <cellStyle name="40% - Accent5 30 7" xfId="22043" xr:uid="{00000000-0005-0000-0000-0000186A0000}"/>
    <cellStyle name="40% - Accent5 30 8" xfId="26760" xr:uid="{00000000-0005-0000-0000-0000196A0000}"/>
    <cellStyle name="40% - Accent5 30 9" xfId="31473" xr:uid="{00000000-0005-0000-0000-00001A6A0000}"/>
    <cellStyle name="40% - Accent5 31" xfId="13798" xr:uid="{00000000-0005-0000-0000-00001B6A0000}"/>
    <cellStyle name="40% - Accent5 31 2" xfId="14404" xr:uid="{00000000-0005-0000-0000-00001C6A0000}"/>
    <cellStyle name="40% - Accent5 31 2 2" xfId="16807" xr:uid="{00000000-0005-0000-0000-00001D6A0000}"/>
    <cellStyle name="40% - Accent5 31 2 2 2" xfId="21269" xr:uid="{00000000-0005-0000-0000-00001E6A0000}"/>
    <cellStyle name="40% - Accent5 31 2 2 3" xfId="25701" xr:uid="{00000000-0005-0000-0000-00001F6A0000}"/>
    <cellStyle name="40% - Accent5 31 2 2 4" xfId="30418" xr:uid="{00000000-0005-0000-0000-0000206A0000}"/>
    <cellStyle name="40% - Accent5 31 2 2 5" xfId="35131" xr:uid="{00000000-0005-0000-0000-0000216A0000}"/>
    <cellStyle name="40% - Accent5 31 2 3" xfId="19010" xr:uid="{00000000-0005-0000-0000-0000226A0000}"/>
    <cellStyle name="40% - Accent5 31 2 4" xfId="23485" xr:uid="{00000000-0005-0000-0000-0000236A0000}"/>
    <cellStyle name="40% - Accent5 31 2 5" xfId="28202" xr:uid="{00000000-0005-0000-0000-0000246A0000}"/>
    <cellStyle name="40% - Accent5 31 2 6" xfId="32915" xr:uid="{00000000-0005-0000-0000-0000256A0000}"/>
    <cellStyle name="40% - Accent5 31 3" xfId="15010" xr:uid="{00000000-0005-0000-0000-0000266A0000}"/>
    <cellStyle name="40% - Accent5 31 3 2" xfId="20123" xr:uid="{00000000-0005-0000-0000-0000276A0000}"/>
    <cellStyle name="40% - Accent5 31 3 3" xfId="24555" xr:uid="{00000000-0005-0000-0000-0000286A0000}"/>
    <cellStyle name="40% - Accent5 31 3 4" xfId="29272" xr:uid="{00000000-0005-0000-0000-0000296A0000}"/>
    <cellStyle name="40% - Accent5 31 3 5" xfId="33985" xr:uid="{00000000-0005-0000-0000-00002A6A0000}"/>
    <cellStyle name="40% - Accent5 31 4" xfId="15616" xr:uid="{00000000-0005-0000-0000-00002B6A0000}"/>
    <cellStyle name="40% - Accent5 31 4 2" xfId="26450" xr:uid="{00000000-0005-0000-0000-00002C6A0000}"/>
    <cellStyle name="40% - Accent5 31 4 3" xfId="31163" xr:uid="{00000000-0005-0000-0000-00002D6A0000}"/>
    <cellStyle name="40% - Accent5 31 4 4" xfId="35876" xr:uid="{00000000-0005-0000-0000-00002E6A0000}"/>
    <cellStyle name="40% - Accent5 31 5" xfId="17864" xr:uid="{00000000-0005-0000-0000-00002F6A0000}"/>
    <cellStyle name="40% - Accent5 31 5 2" xfId="36143" xr:uid="{00000000-0005-0000-0000-0000306A0000}"/>
    <cellStyle name="40% - Accent5 31 6" xfId="22339" xr:uid="{00000000-0005-0000-0000-0000316A0000}"/>
    <cellStyle name="40% - Accent5 31 6 2" xfId="36438" xr:uid="{00000000-0005-0000-0000-0000326A0000}"/>
    <cellStyle name="40% - Accent5 31 7" xfId="27056" xr:uid="{00000000-0005-0000-0000-0000336A0000}"/>
    <cellStyle name="40% - Accent5 31 8" xfId="31769" xr:uid="{00000000-0005-0000-0000-0000346A0000}"/>
    <cellStyle name="40% - Accent5 32" xfId="13812" xr:uid="{00000000-0005-0000-0000-0000356A0000}"/>
    <cellStyle name="40% - Accent5 32 2" xfId="14418" xr:uid="{00000000-0005-0000-0000-0000366A0000}"/>
    <cellStyle name="40% - Accent5 32 2 2" xfId="16821" xr:uid="{00000000-0005-0000-0000-0000376A0000}"/>
    <cellStyle name="40% - Accent5 32 2 2 2" xfId="21283" xr:uid="{00000000-0005-0000-0000-0000386A0000}"/>
    <cellStyle name="40% - Accent5 32 2 2 3" xfId="25715" xr:uid="{00000000-0005-0000-0000-0000396A0000}"/>
    <cellStyle name="40% - Accent5 32 2 2 4" xfId="30432" xr:uid="{00000000-0005-0000-0000-00003A6A0000}"/>
    <cellStyle name="40% - Accent5 32 2 2 5" xfId="35145" xr:uid="{00000000-0005-0000-0000-00003B6A0000}"/>
    <cellStyle name="40% - Accent5 32 2 3" xfId="19024" xr:uid="{00000000-0005-0000-0000-00003C6A0000}"/>
    <cellStyle name="40% - Accent5 32 2 4" xfId="23499" xr:uid="{00000000-0005-0000-0000-00003D6A0000}"/>
    <cellStyle name="40% - Accent5 32 2 5" xfId="28216" xr:uid="{00000000-0005-0000-0000-00003E6A0000}"/>
    <cellStyle name="40% - Accent5 32 2 6" xfId="32929" xr:uid="{00000000-0005-0000-0000-00003F6A0000}"/>
    <cellStyle name="40% - Accent5 32 3" xfId="15024" xr:uid="{00000000-0005-0000-0000-0000406A0000}"/>
    <cellStyle name="40% - Accent5 32 3 2" xfId="20137" xr:uid="{00000000-0005-0000-0000-0000416A0000}"/>
    <cellStyle name="40% - Accent5 32 3 3" xfId="24569" xr:uid="{00000000-0005-0000-0000-0000426A0000}"/>
    <cellStyle name="40% - Accent5 32 3 4" xfId="29286" xr:uid="{00000000-0005-0000-0000-0000436A0000}"/>
    <cellStyle name="40% - Accent5 32 3 5" xfId="33999" xr:uid="{00000000-0005-0000-0000-0000446A0000}"/>
    <cellStyle name="40% - Accent5 32 4" xfId="15630" xr:uid="{00000000-0005-0000-0000-0000456A0000}"/>
    <cellStyle name="40% - Accent5 32 4 2" xfId="26464" xr:uid="{00000000-0005-0000-0000-0000466A0000}"/>
    <cellStyle name="40% - Accent5 32 4 3" xfId="31177" xr:uid="{00000000-0005-0000-0000-0000476A0000}"/>
    <cellStyle name="40% - Accent5 32 4 4" xfId="35890" xr:uid="{00000000-0005-0000-0000-0000486A0000}"/>
    <cellStyle name="40% - Accent5 32 5" xfId="17878" xr:uid="{00000000-0005-0000-0000-0000496A0000}"/>
    <cellStyle name="40% - Accent5 32 5 2" xfId="36157" xr:uid="{00000000-0005-0000-0000-00004A6A0000}"/>
    <cellStyle name="40% - Accent5 32 6" xfId="22353" xr:uid="{00000000-0005-0000-0000-00004B6A0000}"/>
    <cellStyle name="40% - Accent5 32 6 2" xfId="36452" xr:uid="{00000000-0005-0000-0000-00004C6A0000}"/>
    <cellStyle name="40% - Accent5 32 7" xfId="27070" xr:uid="{00000000-0005-0000-0000-00004D6A0000}"/>
    <cellStyle name="40% - Accent5 32 8" xfId="31783" xr:uid="{00000000-0005-0000-0000-00004E6A0000}"/>
    <cellStyle name="40% - Accent5 33" xfId="16082" xr:uid="{00000000-0005-0000-0000-00004F6A0000}"/>
    <cellStyle name="40% - Accent5 33 2" xfId="17272" xr:uid="{00000000-0005-0000-0000-0000506A0000}"/>
    <cellStyle name="40% - Accent5 33 2 2" xfId="21733" xr:uid="{00000000-0005-0000-0000-0000516A0000}"/>
    <cellStyle name="40% - Accent5 33 2 2 2" xfId="26165" xr:uid="{00000000-0005-0000-0000-0000526A0000}"/>
    <cellStyle name="40% - Accent5 33 2 2 3" xfId="30882" xr:uid="{00000000-0005-0000-0000-0000536A0000}"/>
    <cellStyle name="40% - Accent5 33 2 2 4" xfId="35595" xr:uid="{00000000-0005-0000-0000-0000546A0000}"/>
    <cellStyle name="40% - Accent5 33 2 3" xfId="19474" xr:uid="{00000000-0005-0000-0000-0000556A0000}"/>
    <cellStyle name="40% - Accent5 33 2 4" xfId="23949" xr:uid="{00000000-0005-0000-0000-0000566A0000}"/>
    <cellStyle name="40% - Accent5 33 2 5" xfId="28666" xr:uid="{00000000-0005-0000-0000-0000576A0000}"/>
    <cellStyle name="40% - Accent5 33 2 6" xfId="33379" xr:uid="{00000000-0005-0000-0000-0000586A0000}"/>
    <cellStyle name="40% - Accent5 33 3" xfId="20587" xr:uid="{00000000-0005-0000-0000-0000596A0000}"/>
    <cellStyle name="40% - Accent5 33 3 2" xfId="25019" xr:uid="{00000000-0005-0000-0000-00005A6A0000}"/>
    <cellStyle name="40% - Accent5 33 3 3" xfId="29736" xr:uid="{00000000-0005-0000-0000-00005B6A0000}"/>
    <cellStyle name="40% - Accent5 33 3 4" xfId="34449" xr:uid="{00000000-0005-0000-0000-00005C6A0000}"/>
    <cellStyle name="40% - Accent5 33 4" xfId="18328" xr:uid="{00000000-0005-0000-0000-00005D6A0000}"/>
    <cellStyle name="40% - Accent5 33 4 2" xfId="36171" xr:uid="{00000000-0005-0000-0000-00005E6A0000}"/>
    <cellStyle name="40% - Accent5 33 5" xfId="22803" xr:uid="{00000000-0005-0000-0000-00005F6A0000}"/>
    <cellStyle name="40% - Accent5 33 5 2" xfId="36466" xr:uid="{00000000-0005-0000-0000-0000606A0000}"/>
    <cellStyle name="40% - Accent5 33 6" xfId="27520" xr:uid="{00000000-0005-0000-0000-0000616A0000}"/>
    <cellStyle name="40% - Accent5 33 7" xfId="32233" xr:uid="{00000000-0005-0000-0000-0000626A0000}"/>
    <cellStyle name="40% - Accent5 34" xfId="16169" xr:uid="{00000000-0005-0000-0000-0000636A0000}"/>
    <cellStyle name="40% - Accent5 34 2" xfId="36185" xr:uid="{00000000-0005-0000-0000-0000646A0000}"/>
    <cellStyle name="40% - Accent5 34 3" xfId="36480" xr:uid="{00000000-0005-0000-0000-0000656A0000}"/>
    <cellStyle name="40% - Accent5 35" xfId="19488" xr:uid="{00000000-0005-0000-0000-0000666A0000}"/>
    <cellStyle name="40% - Accent5 35 2" xfId="23963" xr:uid="{00000000-0005-0000-0000-0000676A0000}"/>
    <cellStyle name="40% - Accent5 35 2 2" xfId="36494" xr:uid="{00000000-0005-0000-0000-0000686A0000}"/>
    <cellStyle name="40% - Accent5 35 3" xfId="28680" xr:uid="{00000000-0005-0000-0000-0000696A0000}"/>
    <cellStyle name="40% - Accent5 35 4" xfId="33393" xr:uid="{00000000-0005-0000-0000-00006A6A0000}"/>
    <cellStyle name="40% - Accent5 36" xfId="19502" xr:uid="{00000000-0005-0000-0000-00006B6A0000}"/>
    <cellStyle name="40% - Accent5 37" xfId="21747" xr:uid="{00000000-0005-0000-0000-00006C6A0000}"/>
    <cellStyle name="40% - Accent5 37 2" xfId="26179" xr:uid="{00000000-0005-0000-0000-00006D6A0000}"/>
    <cellStyle name="40% - Accent5 37 3" xfId="30896" xr:uid="{00000000-0005-0000-0000-00006E6A0000}"/>
    <cellStyle name="40% - Accent5 37 4" xfId="35609" xr:uid="{00000000-0005-0000-0000-00006F6A0000}"/>
    <cellStyle name="40% - Accent5 38" xfId="26196" xr:uid="{00000000-0005-0000-0000-0000706A0000}"/>
    <cellStyle name="40% - Accent5 38 2" xfId="30910" xr:uid="{00000000-0005-0000-0000-0000716A0000}"/>
    <cellStyle name="40% - Accent5 38 3" xfId="35623" xr:uid="{00000000-0005-0000-0000-0000726A0000}"/>
    <cellStyle name="40% - Accent5 39" xfId="36508" xr:uid="{00000000-0005-0000-0000-0000736A0000}"/>
    <cellStyle name="40% - Accent5 4" xfId="172" xr:uid="{00000000-0005-0000-0000-0000746A0000}"/>
    <cellStyle name="40% - Accent5 4 10" xfId="1091" xr:uid="{00000000-0005-0000-0000-0000756A0000}"/>
    <cellStyle name="40% - Accent5 4 10 2" xfId="36227" xr:uid="{00000000-0005-0000-0000-0000766A0000}"/>
    <cellStyle name="40% - Accent5 4 11" xfId="1163" xr:uid="{00000000-0005-0000-0000-0000776A0000}"/>
    <cellStyle name="40% - Accent5 4 12" xfId="1235" xr:uid="{00000000-0005-0000-0000-0000786A0000}"/>
    <cellStyle name="40% - Accent5 4 13" xfId="1307" xr:uid="{00000000-0005-0000-0000-0000796A0000}"/>
    <cellStyle name="40% - Accent5 4 14" xfId="1379" xr:uid="{00000000-0005-0000-0000-00007A6A0000}"/>
    <cellStyle name="40% - Accent5 4 15" xfId="1454" xr:uid="{00000000-0005-0000-0000-00007B6A0000}"/>
    <cellStyle name="40% - Accent5 4 16" xfId="1528" xr:uid="{00000000-0005-0000-0000-00007C6A0000}"/>
    <cellStyle name="40% - Accent5 4 17" xfId="1603" xr:uid="{00000000-0005-0000-0000-00007D6A0000}"/>
    <cellStyle name="40% - Accent5 4 18" xfId="1677" xr:uid="{00000000-0005-0000-0000-00007E6A0000}"/>
    <cellStyle name="40% - Accent5 4 19" xfId="1751" xr:uid="{00000000-0005-0000-0000-00007F6A0000}"/>
    <cellStyle name="40% - Accent5 4 2" xfId="214" xr:uid="{00000000-0005-0000-0000-0000806A0000}"/>
    <cellStyle name="40% - Accent5 4 2 2" xfId="8893" xr:uid="{00000000-0005-0000-0000-0000816A0000}"/>
    <cellStyle name="40% - Accent5 4 20" xfId="1825" xr:uid="{00000000-0005-0000-0000-0000826A0000}"/>
    <cellStyle name="40% - Accent5 4 21" xfId="1900" xr:uid="{00000000-0005-0000-0000-0000836A0000}"/>
    <cellStyle name="40% - Accent5 4 22" xfId="1974" xr:uid="{00000000-0005-0000-0000-0000846A0000}"/>
    <cellStyle name="40% - Accent5 4 23" xfId="2048" xr:uid="{00000000-0005-0000-0000-0000856A0000}"/>
    <cellStyle name="40% - Accent5 4 24" xfId="2122" xr:uid="{00000000-0005-0000-0000-0000866A0000}"/>
    <cellStyle name="40% - Accent5 4 25" xfId="2196" xr:uid="{00000000-0005-0000-0000-0000876A0000}"/>
    <cellStyle name="40% - Accent5 4 26" xfId="2270" xr:uid="{00000000-0005-0000-0000-0000886A0000}"/>
    <cellStyle name="40% - Accent5 4 27" xfId="2344" xr:uid="{00000000-0005-0000-0000-0000896A0000}"/>
    <cellStyle name="40% - Accent5 4 28" xfId="2418" xr:uid="{00000000-0005-0000-0000-00008A6A0000}"/>
    <cellStyle name="40% - Accent5 4 29" xfId="2492" xr:uid="{00000000-0005-0000-0000-00008B6A0000}"/>
    <cellStyle name="40% - Accent5 4 3" xfId="587" xr:uid="{00000000-0005-0000-0000-00008C6A0000}"/>
    <cellStyle name="40% - Accent5 4 3 2" xfId="10188" xr:uid="{00000000-0005-0000-0000-00008D6A0000}"/>
    <cellStyle name="40% - Accent5 4 30" xfId="2566" xr:uid="{00000000-0005-0000-0000-00008E6A0000}"/>
    <cellStyle name="40% - Accent5 4 31" xfId="2654" xr:uid="{00000000-0005-0000-0000-00008F6A0000}"/>
    <cellStyle name="40% - Accent5 4 32" xfId="2742" xr:uid="{00000000-0005-0000-0000-0000906A0000}"/>
    <cellStyle name="40% - Accent5 4 33" xfId="2830" xr:uid="{00000000-0005-0000-0000-0000916A0000}"/>
    <cellStyle name="40% - Accent5 4 34" xfId="2918" xr:uid="{00000000-0005-0000-0000-0000926A0000}"/>
    <cellStyle name="40% - Accent5 4 35" xfId="3006" xr:uid="{00000000-0005-0000-0000-0000936A0000}"/>
    <cellStyle name="40% - Accent5 4 36" xfId="3094" xr:uid="{00000000-0005-0000-0000-0000946A0000}"/>
    <cellStyle name="40% - Accent5 4 37" xfId="3182" xr:uid="{00000000-0005-0000-0000-0000956A0000}"/>
    <cellStyle name="40% - Accent5 4 38" xfId="3270" xr:uid="{00000000-0005-0000-0000-0000966A0000}"/>
    <cellStyle name="40% - Accent5 4 39" xfId="3358" xr:uid="{00000000-0005-0000-0000-0000976A0000}"/>
    <cellStyle name="40% - Accent5 4 4" xfId="659" xr:uid="{00000000-0005-0000-0000-0000986A0000}"/>
    <cellStyle name="40% - Accent5 4 4 10" xfId="12413" xr:uid="{00000000-0005-0000-0000-0000996A0000}"/>
    <cellStyle name="40% - Accent5 4 4 11" xfId="12695" xr:uid="{00000000-0005-0000-0000-00009A6A0000}"/>
    <cellStyle name="40% - Accent5 4 4 12" xfId="13318" xr:uid="{00000000-0005-0000-0000-00009B6A0000}"/>
    <cellStyle name="40% - Accent5 4 4 13" xfId="13925" xr:uid="{00000000-0005-0000-0000-00009C6A0000}"/>
    <cellStyle name="40% - Accent5 4 4 14" xfId="14531" xr:uid="{00000000-0005-0000-0000-00009D6A0000}"/>
    <cellStyle name="40% - Accent5 4 4 15" xfId="15137" xr:uid="{00000000-0005-0000-0000-00009E6A0000}"/>
    <cellStyle name="40% - Accent5 4 4 16" xfId="17385" xr:uid="{00000000-0005-0000-0000-00009F6A0000}"/>
    <cellStyle name="40% - Accent5 4 4 17" xfId="21860" xr:uid="{00000000-0005-0000-0000-0000A06A0000}"/>
    <cellStyle name="40% - Accent5 4 4 18" xfId="26577" xr:uid="{00000000-0005-0000-0000-0000A16A0000}"/>
    <cellStyle name="40% - Accent5 4 4 19" xfId="31290" xr:uid="{00000000-0005-0000-0000-0000A26A0000}"/>
    <cellStyle name="40% - Accent5 4 4 2" xfId="10080" xr:uid="{00000000-0005-0000-0000-0000A36A0000}"/>
    <cellStyle name="40% - Accent5 4 4 2 10" xfId="31586" xr:uid="{00000000-0005-0000-0000-0000A46A0000}"/>
    <cellStyle name="40% - Accent5 4 4 2 2" xfId="13033" xr:uid="{00000000-0005-0000-0000-0000A56A0000}"/>
    <cellStyle name="40% - Accent5 4 4 2 2 2" xfId="16624" xr:uid="{00000000-0005-0000-0000-0000A66A0000}"/>
    <cellStyle name="40% - Accent5 4 4 2 2 2 2" xfId="21086" xr:uid="{00000000-0005-0000-0000-0000A76A0000}"/>
    <cellStyle name="40% - Accent5 4 4 2 2 2 3" xfId="25518" xr:uid="{00000000-0005-0000-0000-0000A86A0000}"/>
    <cellStyle name="40% - Accent5 4 4 2 2 2 4" xfId="30235" xr:uid="{00000000-0005-0000-0000-0000A96A0000}"/>
    <cellStyle name="40% - Accent5 4 4 2 2 2 5" xfId="34948" xr:uid="{00000000-0005-0000-0000-0000AA6A0000}"/>
    <cellStyle name="40% - Accent5 4 4 2 2 3" xfId="18827" xr:uid="{00000000-0005-0000-0000-0000AB6A0000}"/>
    <cellStyle name="40% - Accent5 4 4 2 2 4" xfId="23302" xr:uid="{00000000-0005-0000-0000-0000AC6A0000}"/>
    <cellStyle name="40% - Accent5 4 4 2 2 5" xfId="28019" xr:uid="{00000000-0005-0000-0000-0000AD6A0000}"/>
    <cellStyle name="40% - Accent5 4 4 2 2 6" xfId="32732" xr:uid="{00000000-0005-0000-0000-0000AE6A0000}"/>
    <cellStyle name="40% - Accent5 4 4 2 3" xfId="13615" xr:uid="{00000000-0005-0000-0000-0000AF6A0000}"/>
    <cellStyle name="40% - Accent5 4 4 2 3 2" xfId="19940" xr:uid="{00000000-0005-0000-0000-0000B06A0000}"/>
    <cellStyle name="40% - Accent5 4 4 2 3 3" xfId="24372" xr:uid="{00000000-0005-0000-0000-0000B16A0000}"/>
    <cellStyle name="40% - Accent5 4 4 2 3 4" xfId="29089" xr:uid="{00000000-0005-0000-0000-0000B26A0000}"/>
    <cellStyle name="40% - Accent5 4 4 2 3 5" xfId="33802" xr:uid="{00000000-0005-0000-0000-0000B36A0000}"/>
    <cellStyle name="40% - Accent5 4 4 2 4" xfId="14221" xr:uid="{00000000-0005-0000-0000-0000B46A0000}"/>
    <cellStyle name="40% - Accent5 4 4 2 5" xfId="14827" xr:uid="{00000000-0005-0000-0000-0000B56A0000}"/>
    <cellStyle name="40% - Accent5 4 4 2 6" xfId="15433" xr:uid="{00000000-0005-0000-0000-0000B66A0000}"/>
    <cellStyle name="40% - Accent5 4 4 2 7" xfId="17681" xr:uid="{00000000-0005-0000-0000-0000B76A0000}"/>
    <cellStyle name="40% - Accent5 4 4 2 8" xfId="22156" xr:uid="{00000000-0005-0000-0000-0000B86A0000}"/>
    <cellStyle name="40% - Accent5 4 4 2 9" xfId="26873" xr:uid="{00000000-0005-0000-0000-0000B96A0000}"/>
    <cellStyle name="40% - Accent5 4 4 3" xfId="10584" xr:uid="{00000000-0005-0000-0000-0000BA6A0000}"/>
    <cellStyle name="40% - Accent5 4 4 3 2" xfId="16406" xr:uid="{00000000-0005-0000-0000-0000BB6A0000}"/>
    <cellStyle name="40% - Accent5 4 4 3 2 2" xfId="20868" xr:uid="{00000000-0005-0000-0000-0000BC6A0000}"/>
    <cellStyle name="40% - Accent5 4 4 3 2 3" xfId="25300" xr:uid="{00000000-0005-0000-0000-0000BD6A0000}"/>
    <cellStyle name="40% - Accent5 4 4 3 2 4" xfId="30017" xr:uid="{00000000-0005-0000-0000-0000BE6A0000}"/>
    <cellStyle name="40% - Accent5 4 4 3 2 5" xfId="34730" xr:uid="{00000000-0005-0000-0000-0000BF6A0000}"/>
    <cellStyle name="40% - Accent5 4 4 3 3" xfId="18609" xr:uid="{00000000-0005-0000-0000-0000C06A0000}"/>
    <cellStyle name="40% - Accent5 4 4 3 4" xfId="23084" xr:uid="{00000000-0005-0000-0000-0000C16A0000}"/>
    <cellStyle name="40% - Accent5 4 4 3 5" xfId="27801" xr:uid="{00000000-0005-0000-0000-0000C26A0000}"/>
    <cellStyle name="40% - Accent5 4 4 3 6" xfId="32514" xr:uid="{00000000-0005-0000-0000-0000C36A0000}"/>
    <cellStyle name="40% - Accent5 4 4 4" xfId="10842" xr:uid="{00000000-0005-0000-0000-0000C46A0000}"/>
    <cellStyle name="40% - Accent5 4 4 4 2" xfId="19644" xr:uid="{00000000-0005-0000-0000-0000C56A0000}"/>
    <cellStyle name="40% - Accent5 4 4 4 3" xfId="24076" xr:uid="{00000000-0005-0000-0000-0000C66A0000}"/>
    <cellStyle name="40% - Accent5 4 4 4 4" xfId="28793" xr:uid="{00000000-0005-0000-0000-0000C76A0000}"/>
    <cellStyle name="40% - Accent5 4 4 4 5" xfId="33506" xr:uid="{00000000-0005-0000-0000-0000C86A0000}"/>
    <cellStyle name="40% - Accent5 4 4 5" xfId="11096" xr:uid="{00000000-0005-0000-0000-0000C96A0000}"/>
    <cellStyle name="40% - Accent5 4 4 6" xfId="11350" xr:uid="{00000000-0005-0000-0000-0000CA6A0000}"/>
    <cellStyle name="40% - Accent5 4 4 7" xfId="11610" xr:uid="{00000000-0005-0000-0000-0000CB6A0000}"/>
    <cellStyle name="40% - Accent5 4 4 8" xfId="11871" xr:uid="{00000000-0005-0000-0000-0000CC6A0000}"/>
    <cellStyle name="40% - Accent5 4 4 9" xfId="12142" xr:uid="{00000000-0005-0000-0000-0000CD6A0000}"/>
    <cellStyle name="40% - Accent5 4 40" xfId="3446" xr:uid="{00000000-0005-0000-0000-0000CE6A0000}"/>
    <cellStyle name="40% - Accent5 4 41" xfId="3534" xr:uid="{00000000-0005-0000-0000-0000CF6A0000}"/>
    <cellStyle name="40% - Accent5 4 42" xfId="3637" xr:uid="{00000000-0005-0000-0000-0000D06A0000}"/>
    <cellStyle name="40% - Accent5 4 43" xfId="3756" xr:uid="{00000000-0005-0000-0000-0000D16A0000}"/>
    <cellStyle name="40% - Accent5 4 44" xfId="3872" xr:uid="{00000000-0005-0000-0000-0000D26A0000}"/>
    <cellStyle name="40% - Accent5 4 45" xfId="3988" xr:uid="{00000000-0005-0000-0000-0000D36A0000}"/>
    <cellStyle name="40% - Accent5 4 46" xfId="4104" xr:uid="{00000000-0005-0000-0000-0000D46A0000}"/>
    <cellStyle name="40% - Accent5 4 47" xfId="4220" xr:uid="{00000000-0005-0000-0000-0000D56A0000}"/>
    <cellStyle name="40% - Accent5 4 48" xfId="4336" xr:uid="{00000000-0005-0000-0000-0000D66A0000}"/>
    <cellStyle name="40% - Accent5 4 49" xfId="4452" xr:uid="{00000000-0005-0000-0000-0000D76A0000}"/>
    <cellStyle name="40% - Accent5 4 5" xfId="731" xr:uid="{00000000-0005-0000-0000-0000D86A0000}"/>
    <cellStyle name="40% - Accent5 4 5 2" xfId="16863" xr:uid="{00000000-0005-0000-0000-0000D96A0000}"/>
    <cellStyle name="40% - Accent5 4 5 2 2" xfId="21325" xr:uid="{00000000-0005-0000-0000-0000DA6A0000}"/>
    <cellStyle name="40% - Accent5 4 5 2 2 2" xfId="25757" xr:uid="{00000000-0005-0000-0000-0000DB6A0000}"/>
    <cellStyle name="40% - Accent5 4 5 2 2 3" xfId="30474" xr:uid="{00000000-0005-0000-0000-0000DC6A0000}"/>
    <cellStyle name="40% - Accent5 4 5 2 2 4" xfId="35187" xr:uid="{00000000-0005-0000-0000-0000DD6A0000}"/>
    <cellStyle name="40% - Accent5 4 5 2 3" xfId="19066" xr:uid="{00000000-0005-0000-0000-0000DE6A0000}"/>
    <cellStyle name="40% - Accent5 4 5 2 4" xfId="23541" xr:uid="{00000000-0005-0000-0000-0000DF6A0000}"/>
    <cellStyle name="40% - Accent5 4 5 2 5" xfId="28258" xr:uid="{00000000-0005-0000-0000-0000E06A0000}"/>
    <cellStyle name="40% - Accent5 4 5 2 6" xfId="32971" xr:uid="{00000000-0005-0000-0000-0000E16A0000}"/>
    <cellStyle name="40% - Accent5 4 5 3" xfId="15672" xr:uid="{00000000-0005-0000-0000-0000E26A0000}"/>
    <cellStyle name="40% - Accent5 4 5 3 2" xfId="20179" xr:uid="{00000000-0005-0000-0000-0000E36A0000}"/>
    <cellStyle name="40% - Accent5 4 5 3 3" xfId="24611" xr:uid="{00000000-0005-0000-0000-0000E46A0000}"/>
    <cellStyle name="40% - Accent5 4 5 3 4" xfId="29328" xr:uid="{00000000-0005-0000-0000-0000E56A0000}"/>
    <cellStyle name="40% - Accent5 4 5 3 5" xfId="34041" xr:uid="{00000000-0005-0000-0000-0000E66A0000}"/>
    <cellStyle name="40% - Accent5 4 5 4" xfId="17920" xr:uid="{00000000-0005-0000-0000-0000E76A0000}"/>
    <cellStyle name="40% - Accent5 4 5 5" xfId="22395" xr:uid="{00000000-0005-0000-0000-0000E86A0000}"/>
    <cellStyle name="40% - Accent5 4 5 6" xfId="27112" xr:uid="{00000000-0005-0000-0000-0000E96A0000}"/>
    <cellStyle name="40% - Accent5 4 5 7" xfId="31825" xr:uid="{00000000-0005-0000-0000-0000EA6A0000}"/>
    <cellStyle name="40% - Accent5 4 50" xfId="4568" xr:uid="{00000000-0005-0000-0000-0000EB6A0000}"/>
    <cellStyle name="40% - Accent5 4 51" xfId="4698" xr:uid="{00000000-0005-0000-0000-0000EC6A0000}"/>
    <cellStyle name="40% - Accent5 4 52" xfId="4828" xr:uid="{00000000-0005-0000-0000-0000ED6A0000}"/>
    <cellStyle name="40% - Accent5 4 53" xfId="4958" xr:uid="{00000000-0005-0000-0000-0000EE6A0000}"/>
    <cellStyle name="40% - Accent5 4 54" xfId="5088" xr:uid="{00000000-0005-0000-0000-0000EF6A0000}"/>
    <cellStyle name="40% - Accent5 4 55" xfId="5218" xr:uid="{00000000-0005-0000-0000-0000F06A0000}"/>
    <cellStyle name="40% - Accent5 4 56" xfId="5348" xr:uid="{00000000-0005-0000-0000-0000F16A0000}"/>
    <cellStyle name="40% - Accent5 4 57" xfId="5478" xr:uid="{00000000-0005-0000-0000-0000F26A0000}"/>
    <cellStyle name="40% - Accent5 4 58" xfId="5608" xr:uid="{00000000-0005-0000-0000-0000F36A0000}"/>
    <cellStyle name="40% - Accent5 4 59" xfId="5738" xr:uid="{00000000-0005-0000-0000-0000F46A0000}"/>
    <cellStyle name="40% - Accent5 4 6" xfId="803" xr:uid="{00000000-0005-0000-0000-0000F56A0000}"/>
    <cellStyle name="40% - Accent5 4 6 2" xfId="17074" xr:uid="{00000000-0005-0000-0000-0000F66A0000}"/>
    <cellStyle name="40% - Accent5 4 6 2 2" xfId="21536" xr:uid="{00000000-0005-0000-0000-0000F76A0000}"/>
    <cellStyle name="40% - Accent5 4 6 2 2 2" xfId="25968" xr:uid="{00000000-0005-0000-0000-0000F86A0000}"/>
    <cellStyle name="40% - Accent5 4 6 2 2 3" xfId="30685" xr:uid="{00000000-0005-0000-0000-0000F96A0000}"/>
    <cellStyle name="40% - Accent5 4 6 2 2 4" xfId="35398" xr:uid="{00000000-0005-0000-0000-0000FA6A0000}"/>
    <cellStyle name="40% - Accent5 4 6 2 3" xfId="19277" xr:uid="{00000000-0005-0000-0000-0000FB6A0000}"/>
    <cellStyle name="40% - Accent5 4 6 2 4" xfId="23752" xr:uid="{00000000-0005-0000-0000-0000FC6A0000}"/>
    <cellStyle name="40% - Accent5 4 6 2 5" xfId="28469" xr:uid="{00000000-0005-0000-0000-0000FD6A0000}"/>
    <cellStyle name="40% - Accent5 4 6 2 6" xfId="33182" xr:uid="{00000000-0005-0000-0000-0000FE6A0000}"/>
    <cellStyle name="40% - Accent5 4 6 3" xfId="15884" xr:uid="{00000000-0005-0000-0000-0000FF6A0000}"/>
    <cellStyle name="40% - Accent5 4 6 3 2" xfId="20390" xr:uid="{00000000-0005-0000-0000-0000006B0000}"/>
    <cellStyle name="40% - Accent5 4 6 3 3" xfId="24822" xr:uid="{00000000-0005-0000-0000-0000016B0000}"/>
    <cellStyle name="40% - Accent5 4 6 3 4" xfId="29539" xr:uid="{00000000-0005-0000-0000-0000026B0000}"/>
    <cellStyle name="40% - Accent5 4 6 3 5" xfId="34252" xr:uid="{00000000-0005-0000-0000-0000036B0000}"/>
    <cellStyle name="40% - Accent5 4 6 4" xfId="18131" xr:uid="{00000000-0005-0000-0000-0000046B0000}"/>
    <cellStyle name="40% - Accent5 4 6 5" xfId="22606" xr:uid="{00000000-0005-0000-0000-0000056B0000}"/>
    <cellStyle name="40% - Accent5 4 6 6" xfId="27323" xr:uid="{00000000-0005-0000-0000-0000066B0000}"/>
    <cellStyle name="40% - Accent5 4 6 7" xfId="32036" xr:uid="{00000000-0005-0000-0000-0000076B0000}"/>
    <cellStyle name="40% - Accent5 4 60" xfId="5868" xr:uid="{00000000-0005-0000-0000-0000086B0000}"/>
    <cellStyle name="40% - Accent5 4 61" xfId="5998" xr:uid="{00000000-0005-0000-0000-0000096B0000}"/>
    <cellStyle name="40% - Accent5 4 62" xfId="6128" xr:uid="{00000000-0005-0000-0000-00000A6B0000}"/>
    <cellStyle name="40% - Accent5 4 63" xfId="6258" xr:uid="{00000000-0005-0000-0000-00000B6B0000}"/>
    <cellStyle name="40% - Accent5 4 64" xfId="6388" xr:uid="{00000000-0005-0000-0000-00000C6B0000}"/>
    <cellStyle name="40% - Accent5 4 65" xfId="6519" xr:uid="{00000000-0005-0000-0000-00000D6B0000}"/>
    <cellStyle name="40% - Accent5 4 66" xfId="6649" xr:uid="{00000000-0005-0000-0000-00000E6B0000}"/>
    <cellStyle name="40% - Accent5 4 67" xfId="6779" xr:uid="{00000000-0005-0000-0000-00000F6B0000}"/>
    <cellStyle name="40% - Accent5 4 68" xfId="6909" xr:uid="{00000000-0005-0000-0000-0000106B0000}"/>
    <cellStyle name="40% - Accent5 4 69" xfId="7039" xr:uid="{00000000-0005-0000-0000-0000116B0000}"/>
    <cellStyle name="40% - Accent5 4 7" xfId="875" xr:uid="{00000000-0005-0000-0000-0000126B0000}"/>
    <cellStyle name="40% - Accent5 4 7 2" xfId="16126" xr:uid="{00000000-0005-0000-0000-0000136B0000}"/>
    <cellStyle name="40% - Accent5 4 7 2 2" xfId="20629" xr:uid="{00000000-0005-0000-0000-0000146B0000}"/>
    <cellStyle name="40% - Accent5 4 7 2 3" xfId="25061" xr:uid="{00000000-0005-0000-0000-0000156B0000}"/>
    <cellStyle name="40% - Accent5 4 7 2 4" xfId="29778" xr:uid="{00000000-0005-0000-0000-0000166B0000}"/>
    <cellStyle name="40% - Accent5 4 7 2 5" xfId="34491" xr:uid="{00000000-0005-0000-0000-0000176B0000}"/>
    <cellStyle name="40% - Accent5 4 7 3" xfId="18370" xr:uid="{00000000-0005-0000-0000-0000186B0000}"/>
    <cellStyle name="40% - Accent5 4 7 4" xfId="22845" xr:uid="{00000000-0005-0000-0000-0000196B0000}"/>
    <cellStyle name="40% - Accent5 4 7 5" xfId="27562" xr:uid="{00000000-0005-0000-0000-00001A6B0000}"/>
    <cellStyle name="40% - Accent5 4 7 6" xfId="32275" xr:uid="{00000000-0005-0000-0000-00001B6B0000}"/>
    <cellStyle name="40% - Accent5 4 70" xfId="7183" xr:uid="{00000000-0005-0000-0000-00001C6B0000}"/>
    <cellStyle name="40% - Accent5 4 71" xfId="7328" xr:uid="{00000000-0005-0000-0000-00001D6B0000}"/>
    <cellStyle name="40% - Accent5 4 72" xfId="7472" xr:uid="{00000000-0005-0000-0000-00001E6B0000}"/>
    <cellStyle name="40% - Accent5 4 73" xfId="7644" xr:uid="{00000000-0005-0000-0000-00001F6B0000}"/>
    <cellStyle name="40% - Accent5 4 74" xfId="7816" xr:uid="{00000000-0005-0000-0000-0000206B0000}"/>
    <cellStyle name="40% - Accent5 4 75" xfId="7988" xr:uid="{00000000-0005-0000-0000-0000216B0000}"/>
    <cellStyle name="40% - Accent5 4 76" xfId="8160" xr:uid="{00000000-0005-0000-0000-0000226B0000}"/>
    <cellStyle name="40% - Accent5 4 77" xfId="8332" xr:uid="{00000000-0005-0000-0000-0000236B0000}"/>
    <cellStyle name="40% - Accent5 4 78" xfId="8574" xr:uid="{00000000-0005-0000-0000-0000246B0000}"/>
    <cellStyle name="40% - Accent5 4 8" xfId="947" xr:uid="{00000000-0005-0000-0000-0000256B0000}"/>
    <cellStyle name="40% - Accent5 4 8 2" xfId="26238" xr:uid="{00000000-0005-0000-0000-0000266B0000}"/>
    <cellStyle name="40% - Accent5 4 8 3" xfId="30952" xr:uid="{00000000-0005-0000-0000-0000276B0000}"/>
    <cellStyle name="40% - Accent5 4 8 4" xfId="35665" xr:uid="{00000000-0005-0000-0000-0000286B0000}"/>
    <cellStyle name="40% - Accent5 4 9" xfId="1019" xr:uid="{00000000-0005-0000-0000-0000296B0000}"/>
    <cellStyle name="40% - Accent5 4 9 2" xfId="35932" xr:uid="{00000000-0005-0000-0000-00002A6B0000}"/>
    <cellStyle name="40% - Accent5 5" xfId="228" xr:uid="{00000000-0005-0000-0000-00002B6B0000}"/>
    <cellStyle name="40% - Accent5 5 10" xfId="1177" xr:uid="{00000000-0005-0000-0000-00002C6B0000}"/>
    <cellStyle name="40% - Accent5 5 10 2" xfId="36241" xr:uid="{00000000-0005-0000-0000-00002D6B0000}"/>
    <cellStyle name="40% - Accent5 5 11" xfId="1249" xr:uid="{00000000-0005-0000-0000-00002E6B0000}"/>
    <cellStyle name="40% - Accent5 5 12" xfId="1321" xr:uid="{00000000-0005-0000-0000-00002F6B0000}"/>
    <cellStyle name="40% - Accent5 5 13" xfId="1393" xr:uid="{00000000-0005-0000-0000-0000306B0000}"/>
    <cellStyle name="40% - Accent5 5 14" xfId="1468" xr:uid="{00000000-0005-0000-0000-0000316B0000}"/>
    <cellStyle name="40% - Accent5 5 15" xfId="1542" xr:uid="{00000000-0005-0000-0000-0000326B0000}"/>
    <cellStyle name="40% - Accent5 5 16" xfId="1617" xr:uid="{00000000-0005-0000-0000-0000336B0000}"/>
    <cellStyle name="40% - Accent5 5 17" xfId="1691" xr:uid="{00000000-0005-0000-0000-0000346B0000}"/>
    <cellStyle name="40% - Accent5 5 18" xfId="1765" xr:uid="{00000000-0005-0000-0000-0000356B0000}"/>
    <cellStyle name="40% - Accent5 5 19" xfId="1839" xr:uid="{00000000-0005-0000-0000-0000366B0000}"/>
    <cellStyle name="40% - Accent5 5 2" xfId="601" xr:uid="{00000000-0005-0000-0000-0000376B0000}"/>
    <cellStyle name="40% - Accent5 5 2 2" xfId="8907" xr:uid="{00000000-0005-0000-0000-0000386B0000}"/>
    <cellStyle name="40% - Accent5 5 20" xfId="1914" xr:uid="{00000000-0005-0000-0000-0000396B0000}"/>
    <cellStyle name="40% - Accent5 5 21" xfId="1988" xr:uid="{00000000-0005-0000-0000-00003A6B0000}"/>
    <cellStyle name="40% - Accent5 5 22" xfId="2062" xr:uid="{00000000-0005-0000-0000-00003B6B0000}"/>
    <cellStyle name="40% - Accent5 5 23" xfId="2136" xr:uid="{00000000-0005-0000-0000-00003C6B0000}"/>
    <cellStyle name="40% - Accent5 5 24" xfId="2210" xr:uid="{00000000-0005-0000-0000-00003D6B0000}"/>
    <cellStyle name="40% - Accent5 5 25" xfId="2284" xr:uid="{00000000-0005-0000-0000-00003E6B0000}"/>
    <cellStyle name="40% - Accent5 5 26" xfId="2358" xr:uid="{00000000-0005-0000-0000-00003F6B0000}"/>
    <cellStyle name="40% - Accent5 5 27" xfId="2432" xr:uid="{00000000-0005-0000-0000-0000406B0000}"/>
    <cellStyle name="40% - Accent5 5 28" xfId="2506" xr:uid="{00000000-0005-0000-0000-0000416B0000}"/>
    <cellStyle name="40% - Accent5 5 29" xfId="2580" xr:uid="{00000000-0005-0000-0000-0000426B0000}"/>
    <cellStyle name="40% - Accent5 5 3" xfId="673" xr:uid="{00000000-0005-0000-0000-0000436B0000}"/>
    <cellStyle name="40% - Accent5 5 3 2" xfId="10202" xr:uid="{00000000-0005-0000-0000-0000446B0000}"/>
    <cellStyle name="40% - Accent5 5 30" xfId="2668" xr:uid="{00000000-0005-0000-0000-0000456B0000}"/>
    <cellStyle name="40% - Accent5 5 31" xfId="2756" xr:uid="{00000000-0005-0000-0000-0000466B0000}"/>
    <cellStyle name="40% - Accent5 5 32" xfId="2844" xr:uid="{00000000-0005-0000-0000-0000476B0000}"/>
    <cellStyle name="40% - Accent5 5 33" xfId="2932" xr:uid="{00000000-0005-0000-0000-0000486B0000}"/>
    <cellStyle name="40% - Accent5 5 34" xfId="3020" xr:uid="{00000000-0005-0000-0000-0000496B0000}"/>
    <cellStyle name="40% - Accent5 5 35" xfId="3108" xr:uid="{00000000-0005-0000-0000-00004A6B0000}"/>
    <cellStyle name="40% - Accent5 5 36" xfId="3196" xr:uid="{00000000-0005-0000-0000-00004B6B0000}"/>
    <cellStyle name="40% - Accent5 5 37" xfId="3284" xr:uid="{00000000-0005-0000-0000-00004C6B0000}"/>
    <cellStyle name="40% - Accent5 5 38" xfId="3372" xr:uid="{00000000-0005-0000-0000-00004D6B0000}"/>
    <cellStyle name="40% - Accent5 5 39" xfId="3460" xr:uid="{00000000-0005-0000-0000-00004E6B0000}"/>
    <cellStyle name="40% - Accent5 5 4" xfId="745" xr:uid="{00000000-0005-0000-0000-00004F6B0000}"/>
    <cellStyle name="40% - Accent5 5 4 10" xfId="12427" xr:uid="{00000000-0005-0000-0000-0000506B0000}"/>
    <cellStyle name="40% - Accent5 5 4 11" xfId="12709" xr:uid="{00000000-0005-0000-0000-0000516B0000}"/>
    <cellStyle name="40% - Accent5 5 4 12" xfId="13332" xr:uid="{00000000-0005-0000-0000-0000526B0000}"/>
    <cellStyle name="40% - Accent5 5 4 13" xfId="13939" xr:uid="{00000000-0005-0000-0000-0000536B0000}"/>
    <cellStyle name="40% - Accent5 5 4 14" xfId="14545" xr:uid="{00000000-0005-0000-0000-0000546B0000}"/>
    <cellStyle name="40% - Accent5 5 4 15" xfId="15151" xr:uid="{00000000-0005-0000-0000-0000556B0000}"/>
    <cellStyle name="40% - Accent5 5 4 16" xfId="17399" xr:uid="{00000000-0005-0000-0000-0000566B0000}"/>
    <cellStyle name="40% - Accent5 5 4 17" xfId="21874" xr:uid="{00000000-0005-0000-0000-0000576B0000}"/>
    <cellStyle name="40% - Accent5 5 4 18" xfId="26591" xr:uid="{00000000-0005-0000-0000-0000586B0000}"/>
    <cellStyle name="40% - Accent5 5 4 19" xfId="31304" xr:uid="{00000000-0005-0000-0000-0000596B0000}"/>
    <cellStyle name="40% - Accent5 5 4 2" xfId="10094" xr:uid="{00000000-0005-0000-0000-00005A6B0000}"/>
    <cellStyle name="40% - Accent5 5 4 2 10" xfId="31600" xr:uid="{00000000-0005-0000-0000-00005B6B0000}"/>
    <cellStyle name="40% - Accent5 5 4 2 2" xfId="13047" xr:uid="{00000000-0005-0000-0000-00005C6B0000}"/>
    <cellStyle name="40% - Accent5 5 4 2 2 2" xfId="16638" xr:uid="{00000000-0005-0000-0000-00005D6B0000}"/>
    <cellStyle name="40% - Accent5 5 4 2 2 2 2" xfId="21100" xr:uid="{00000000-0005-0000-0000-00005E6B0000}"/>
    <cellStyle name="40% - Accent5 5 4 2 2 2 3" xfId="25532" xr:uid="{00000000-0005-0000-0000-00005F6B0000}"/>
    <cellStyle name="40% - Accent5 5 4 2 2 2 4" xfId="30249" xr:uid="{00000000-0005-0000-0000-0000606B0000}"/>
    <cellStyle name="40% - Accent5 5 4 2 2 2 5" xfId="34962" xr:uid="{00000000-0005-0000-0000-0000616B0000}"/>
    <cellStyle name="40% - Accent5 5 4 2 2 3" xfId="18841" xr:uid="{00000000-0005-0000-0000-0000626B0000}"/>
    <cellStyle name="40% - Accent5 5 4 2 2 4" xfId="23316" xr:uid="{00000000-0005-0000-0000-0000636B0000}"/>
    <cellStyle name="40% - Accent5 5 4 2 2 5" xfId="28033" xr:uid="{00000000-0005-0000-0000-0000646B0000}"/>
    <cellStyle name="40% - Accent5 5 4 2 2 6" xfId="32746" xr:uid="{00000000-0005-0000-0000-0000656B0000}"/>
    <cellStyle name="40% - Accent5 5 4 2 3" xfId="13629" xr:uid="{00000000-0005-0000-0000-0000666B0000}"/>
    <cellStyle name="40% - Accent5 5 4 2 3 2" xfId="19954" xr:uid="{00000000-0005-0000-0000-0000676B0000}"/>
    <cellStyle name="40% - Accent5 5 4 2 3 3" xfId="24386" xr:uid="{00000000-0005-0000-0000-0000686B0000}"/>
    <cellStyle name="40% - Accent5 5 4 2 3 4" xfId="29103" xr:uid="{00000000-0005-0000-0000-0000696B0000}"/>
    <cellStyle name="40% - Accent5 5 4 2 3 5" xfId="33816" xr:uid="{00000000-0005-0000-0000-00006A6B0000}"/>
    <cellStyle name="40% - Accent5 5 4 2 4" xfId="14235" xr:uid="{00000000-0005-0000-0000-00006B6B0000}"/>
    <cellStyle name="40% - Accent5 5 4 2 5" xfId="14841" xr:uid="{00000000-0005-0000-0000-00006C6B0000}"/>
    <cellStyle name="40% - Accent5 5 4 2 6" xfId="15447" xr:uid="{00000000-0005-0000-0000-00006D6B0000}"/>
    <cellStyle name="40% - Accent5 5 4 2 7" xfId="17695" xr:uid="{00000000-0005-0000-0000-00006E6B0000}"/>
    <cellStyle name="40% - Accent5 5 4 2 8" xfId="22170" xr:uid="{00000000-0005-0000-0000-00006F6B0000}"/>
    <cellStyle name="40% - Accent5 5 4 2 9" xfId="26887" xr:uid="{00000000-0005-0000-0000-0000706B0000}"/>
    <cellStyle name="40% - Accent5 5 4 3" xfId="10598" xr:uid="{00000000-0005-0000-0000-0000716B0000}"/>
    <cellStyle name="40% - Accent5 5 4 3 2" xfId="16420" xr:uid="{00000000-0005-0000-0000-0000726B0000}"/>
    <cellStyle name="40% - Accent5 5 4 3 2 2" xfId="20882" xr:uid="{00000000-0005-0000-0000-0000736B0000}"/>
    <cellStyle name="40% - Accent5 5 4 3 2 3" xfId="25314" xr:uid="{00000000-0005-0000-0000-0000746B0000}"/>
    <cellStyle name="40% - Accent5 5 4 3 2 4" xfId="30031" xr:uid="{00000000-0005-0000-0000-0000756B0000}"/>
    <cellStyle name="40% - Accent5 5 4 3 2 5" xfId="34744" xr:uid="{00000000-0005-0000-0000-0000766B0000}"/>
    <cellStyle name="40% - Accent5 5 4 3 3" xfId="18623" xr:uid="{00000000-0005-0000-0000-0000776B0000}"/>
    <cellStyle name="40% - Accent5 5 4 3 4" xfId="23098" xr:uid="{00000000-0005-0000-0000-0000786B0000}"/>
    <cellStyle name="40% - Accent5 5 4 3 5" xfId="27815" xr:uid="{00000000-0005-0000-0000-0000796B0000}"/>
    <cellStyle name="40% - Accent5 5 4 3 6" xfId="32528" xr:uid="{00000000-0005-0000-0000-00007A6B0000}"/>
    <cellStyle name="40% - Accent5 5 4 4" xfId="10856" xr:uid="{00000000-0005-0000-0000-00007B6B0000}"/>
    <cellStyle name="40% - Accent5 5 4 4 2" xfId="19658" xr:uid="{00000000-0005-0000-0000-00007C6B0000}"/>
    <cellStyle name="40% - Accent5 5 4 4 3" xfId="24090" xr:uid="{00000000-0005-0000-0000-00007D6B0000}"/>
    <cellStyle name="40% - Accent5 5 4 4 4" xfId="28807" xr:uid="{00000000-0005-0000-0000-00007E6B0000}"/>
    <cellStyle name="40% - Accent5 5 4 4 5" xfId="33520" xr:uid="{00000000-0005-0000-0000-00007F6B0000}"/>
    <cellStyle name="40% - Accent5 5 4 5" xfId="11110" xr:uid="{00000000-0005-0000-0000-0000806B0000}"/>
    <cellStyle name="40% - Accent5 5 4 6" xfId="11364" xr:uid="{00000000-0005-0000-0000-0000816B0000}"/>
    <cellStyle name="40% - Accent5 5 4 7" xfId="11624" xr:uid="{00000000-0005-0000-0000-0000826B0000}"/>
    <cellStyle name="40% - Accent5 5 4 8" xfId="11885" xr:uid="{00000000-0005-0000-0000-0000836B0000}"/>
    <cellStyle name="40% - Accent5 5 4 9" xfId="12156" xr:uid="{00000000-0005-0000-0000-0000846B0000}"/>
    <cellStyle name="40% - Accent5 5 40" xfId="3548" xr:uid="{00000000-0005-0000-0000-0000856B0000}"/>
    <cellStyle name="40% - Accent5 5 41" xfId="3651" xr:uid="{00000000-0005-0000-0000-0000866B0000}"/>
    <cellStyle name="40% - Accent5 5 42" xfId="3770" xr:uid="{00000000-0005-0000-0000-0000876B0000}"/>
    <cellStyle name="40% - Accent5 5 43" xfId="3886" xr:uid="{00000000-0005-0000-0000-0000886B0000}"/>
    <cellStyle name="40% - Accent5 5 44" xfId="4002" xr:uid="{00000000-0005-0000-0000-0000896B0000}"/>
    <cellStyle name="40% - Accent5 5 45" xfId="4118" xr:uid="{00000000-0005-0000-0000-00008A6B0000}"/>
    <cellStyle name="40% - Accent5 5 46" xfId="4234" xr:uid="{00000000-0005-0000-0000-00008B6B0000}"/>
    <cellStyle name="40% - Accent5 5 47" xfId="4350" xr:uid="{00000000-0005-0000-0000-00008C6B0000}"/>
    <cellStyle name="40% - Accent5 5 48" xfId="4466" xr:uid="{00000000-0005-0000-0000-00008D6B0000}"/>
    <cellStyle name="40% - Accent5 5 49" xfId="4582" xr:uid="{00000000-0005-0000-0000-00008E6B0000}"/>
    <cellStyle name="40% - Accent5 5 5" xfId="817" xr:uid="{00000000-0005-0000-0000-00008F6B0000}"/>
    <cellStyle name="40% - Accent5 5 5 2" xfId="16877" xr:uid="{00000000-0005-0000-0000-0000906B0000}"/>
    <cellStyle name="40% - Accent5 5 5 2 2" xfId="21339" xr:uid="{00000000-0005-0000-0000-0000916B0000}"/>
    <cellStyle name="40% - Accent5 5 5 2 2 2" xfId="25771" xr:uid="{00000000-0005-0000-0000-0000926B0000}"/>
    <cellStyle name="40% - Accent5 5 5 2 2 3" xfId="30488" xr:uid="{00000000-0005-0000-0000-0000936B0000}"/>
    <cellStyle name="40% - Accent5 5 5 2 2 4" xfId="35201" xr:uid="{00000000-0005-0000-0000-0000946B0000}"/>
    <cellStyle name="40% - Accent5 5 5 2 3" xfId="19080" xr:uid="{00000000-0005-0000-0000-0000956B0000}"/>
    <cellStyle name="40% - Accent5 5 5 2 4" xfId="23555" xr:uid="{00000000-0005-0000-0000-0000966B0000}"/>
    <cellStyle name="40% - Accent5 5 5 2 5" xfId="28272" xr:uid="{00000000-0005-0000-0000-0000976B0000}"/>
    <cellStyle name="40% - Accent5 5 5 2 6" xfId="32985" xr:uid="{00000000-0005-0000-0000-0000986B0000}"/>
    <cellStyle name="40% - Accent5 5 5 3" xfId="15686" xr:uid="{00000000-0005-0000-0000-0000996B0000}"/>
    <cellStyle name="40% - Accent5 5 5 3 2" xfId="20193" xr:uid="{00000000-0005-0000-0000-00009A6B0000}"/>
    <cellStyle name="40% - Accent5 5 5 3 3" xfId="24625" xr:uid="{00000000-0005-0000-0000-00009B6B0000}"/>
    <cellStyle name="40% - Accent5 5 5 3 4" xfId="29342" xr:uid="{00000000-0005-0000-0000-00009C6B0000}"/>
    <cellStyle name="40% - Accent5 5 5 3 5" xfId="34055" xr:uid="{00000000-0005-0000-0000-00009D6B0000}"/>
    <cellStyle name="40% - Accent5 5 5 4" xfId="17934" xr:uid="{00000000-0005-0000-0000-00009E6B0000}"/>
    <cellStyle name="40% - Accent5 5 5 5" xfId="22409" xr:uid="{00000000-0005-0000-0000-00009F6B0000}"/>
    <cellStyle name="40% - Accent5 5 5 6" xfId="27126" xr:uid="{00000000-0005-0000-0000-0000A06B0000}"/>
    <cellStyle name="40% - Accent5 5 5 7" xfId="31839" xr:uid="{00000000-0005-0000-0000-0000A16B0000}"/>
    <cellStyle name="40% - Accent5 5 50" xfId="4712" xr:uid="{00000000-0005-0000-0000-0000A26B0000}"/>
    <cellStyle name="40% - Accent5 5 51" xfId="4842" xr:uid="{00000000-0005-0000-0000-0000A36B0000}"/>
    <cellStyle name="40% - Accent5 5 52" xfId="4972" xr:uid="{00000000-0005-0000-0000-0000A46B0000}"/>
    <cellStyle name="40% - Accent5 5 53" xfId="5102" xr:uid="{00000000-0005-0000-0000-0000A56B0000}"/>
    <cellStyle name="40% - Accent5 5 54" xfId="5232" xr:uid="{00000000-0005-0000-0000-0000A66B0000}"/>
    <cellStyle name="40% - Accent5 5 55" xfId="5362" xr:uid="{00000000-0005-0000-0000-0000A76B0000}"/>
    <cellStyle name="40% - Accent5 5 56" xfId="5492" xr:uid="{00000000-0005-0000-0000-0000A86B0000}"/>
    <cellStyle name="40% - Accent5 5 57" xfId="5622" xr:uid="{00000000-0005-0000-0000-0000A96B0000}"/>
    <cellStyle name="40% - Accent5 5 58" xfId="5752" xr:uid="{00000000-0005-0000-0000-0000AA6B0000}"/>
    <cellStyle name="40% - Accent5 5 59" xfId="5882" xr:uid="{00000000-0005-0000-0000-0000AB6B0000}"/>
    <cellStyle name="40% - Accent5 5 6" xfId="889" xr:uid="{00000000-0005-0000-0000-0000AC6B0000}"/>
    <cellStyle name="40% - Accent5 5 6 2" xfId="17088" xr:uid="{00000000-0005-0000-0000-0000AD6B0000}"/>
    <cellStyle name="40% - Accent5 5 6 2 2" xfId="21550" xr:uid="{00000000-0005-0000-0000-0000AE6B0000}"/>
    <cellStyle name="40% - Accent5 5 6 2 2 2" xfId="25982" xr:uid="{00000000-0005-0000-0000-0000AF6B0000}"/>
    <cellStyle name="40% - Accent5 5 6 2 2 3" xfId="30699" xr:uid="{00000000-0005-0000-0000-0000B06B0000}"/>
    <cellStyle name="40% - Accent5 5 6 2 2 4" xfId="35412" xr:uid="{00000000-0005-0000-0000-0000B16B0000}"/>
    <cellStyle name="40% - Accent5 5 6 2 3" xfId="19291" xr:uid="{00000000-0005-0000-0000-0000B26B0000}"/>
    <cellStyle name="40% - Accent5 5 6 2 4" xfId="23766" xr:uid="{00000000-0005-0000-0000-0000B36B0000}"/>
    <cellStyle name="40% - Accent5 5 6 2 5" xfId="28483" xr:uid="{00000000-0005-0000-0000-0000B46B0000}"/>
    <cellStyle name="40% - Accent5 5 6 2 6" xfId="33196" xr:uid="{00000000-0005-0000-0000-0000B56B0000}"/>
    <cellStyle name="40% - Accent5 5 6 3" xfId="15898" xr:uid="{00000000-0005-0000-0000-0000B66B0000}"/>
    <cellStyle name="40% - Accent5 5 6 3 2" xfId="20404" xr:uid="{00000000-0005-0000-0000-0000B76B0000}"/>
    <cellStyle name="40% - Accent5 5 6 3 3" xfId="24836" xr:uid="{00000000-0005-0000-0000-0000B86B0000}"/>
    <cellStyle name="40% - Accent5 5 6 3 4" xfId="29553" xr:uid="{00000000-0005-0000-0000-0000B96B0000}"/>
    <cellStyle name="40% - Accent5 5 6 3 5" xfId="34266" xr:uid="{00000000-0005-0000-0000-0000BA6B0000}"/>
    <cellStyle name="40% - Accent5 5 6 4" xfId="18145" xr:uid="{00000000-0005-0000-0000-0000BB6B0000}"/>
    <cellStyle name="40% - Accent5 5 6 5" xfId="22620" xr:uid="{00000000-0005-0000-0000-0000BC6B0000}"/>
    <cellStyle name="40% - Accent5 5 6 6" xfId="27337" xr:uid="{00000000-0005-0000-0000-0000BD6B0000}"/>
    <cellStyle name="40% - Accent5 5 6 7" xfId="32050" xr:uid="{00000000-0005-0000-0000-0000BE6B0000}"/>
    <cellStyle name="40% - Accent5 5 60" xfId="6012" xr:uid="{00000000-0005-0000-0000-0000BF6B0000}"/>
    <cellStyle name="40% - Accent5 5 61" xfId="6142" xr:uid="{00000000-0005-0000-0000-0000C06B0000}"/>
    <cellStyle name="40% - Accent5 5 62" xfId="6272" xr:uid="{00000000-0005-0000-0000-0000C16B0000}"/>
    <cellStyle name="40% - Accent5 5 63" xfId="6402" xr:uid="{00000000-0005-0000-0000-0000C26B0000}"/>
    <cellStyle name="40% - Accent5 5 64" xfId="6533" xr:uid="{00000000-0005-0000-0000-0000C36B0000}"/>
    <cellStyle name="40% - Accent5 5 65" xfId="6663" xr:uid="{00000000-0005-0000-0000-0000C46B0000}"/>
    <cellStyle name="40% - Accent5 5 66" xfId="6793" xr:uid="{00000000-0005-0000-0000-0000C56B0000}"/>
    <cellStyle name="40% - Accent5 5 67" xfId="6923" xr:uid="{00000000-0005-0000-0000-0000C66B0000}"/>
    <cellStyle name="40% - Accent5 5 68" xfId="7053" xr:uid="{00000000-0005-0000-0000-0000C76B0000}"/>
    <cellStyle name="40% - Accent5 5 69" xfId="7197" xr:uid="{00000000-0005-0000-0000-0000C86B0000}"/>
    <cellStyle name="40% - Accent5 5 7" xfId="961" xr:uid="{00000000-0005-0000-0000-0000C96B0000}"/>
    <cellStyle name="40% - Accent5 5 7 2" xfId="16140" xr:uid="{00000000-0005-0000-0000-0000CA6B0000}"/>
    <cellStyle name="40% - Accent5 5 7 2 2" xfId="20643" xr:uid="{00000000-0005-0000-0000-0000CB6B0000}"/>
    <cellStyle name="40% - Accent5 5 7 2 3" xfId="25075" xr:uid="{00000000-0005-0000-0000-0000CC6B0000}"/>
    <cellStyle name="40% - Accent5 5 7 2 4" xfId="29792" xr:uid="{00000000-0005-0000-0000-0000CD6B0000}"/>
    <cellStyle name="40% - Accent5 5 7 2 5" xfId="34505" xr:uid="{00000000-0005-0000-0000-0000CE6B0000}"/>
    <cellStyle name="40% - Accent5 5 7 3" xfId="18384" xr:uid="{00000000-0005-0000-0000-0000CF6B0000}"/>
    <cellStyle name="40% - Accent5 5 7 4" xfId="22859" xr:uid="{00000000-0005-0000-0000-0000D06B0000}"/>
    <cellStyle name="40% - Accent5 5 7 5" xfId="27576" xr:uid="{00000000-0005-0000-0000-0000D16B0000}"/>
    <cellStyle name="40% - Accent5 5 7 6" xfId="32289" xr:uid="{00000000-0005-0000-0000-0000D26B0000}"/>
    <cellStyle name="40% - Accent5 5 70" xfId="7342" xr:uid="{00000000-0005-0000-0000-0000D36B0000}"/>
    <cellStyle name="40% - Accent5 5 71" xfId="7486" xr:uid="{00000000-0005-0000-0000-0000D46B0000}"/>
    <cellStyle name="40% - Accent5 5 72" xfId="7658" xr:uid="{00000000-0005-0000-0000-0000D56B0000}"/>
    <cellStyle name="40% - Accent5 5 73" xfId="7830" xr:uid="{00000000-0005-0000-0000-0000D66B0000}"/>
    <cellStyle name="40% - Accent5 5 74" xfId="8002" xr:uid="{00000000-0005-0000-0000-0000D76B0000}"/>
    <cellStyle name="40% - Accent5 5 75" xfId="8174" xr:uid="{00000000-0005-0000-0000-0000D86B0000}"/>
    <cellStyle name="40% - Accent5 5 76" xfId="8346" xr:uid="{00000000-0005-0000-0000-0000D96B0000}"/>
    <cellStyle name="40% - Accent5 5 77" xfId="8588" xr:uid="{00000000-0005-0000-0000-0000DA6B0000}"/>
    <cellStyle name="40% - Accent5 5 8" xfId="1033" xr:uid="{00000000-0005-0000-0000-0000DB6B0000}"/>
    <cellStyle name="40% - Accent5 5 8 2" xfId="26252" xr:uid="{00000000-0005-0000-0000-0000DC6B0000}"/>
    <cellStyle name="40% - Accent5 5 8 3" xfId="30966" xr:uid="{00000000-0005-0000-0000-0000DD6B0000}"/>
    <cellStyle name="40% - Accent5 5 8 4" xfId="35679" xr:uid="{00000000-0005-0000-0000-0000DE6B0000}"/>
    <cellStyle name="40% - Accent5 5 9" xfId="1105" xr:uid="{00000000-0005-0000-0000-0000DF6B0000}"/>
    <cellStyle name="40% - Accent5 5 9 2" xfId="35946" xr:uid="{00000000-0005-0000-0000-0000E06B0000}"/>
    <cellStyle name="40% - Accent5 6" xfId="242" xr:uid="{00000000-0005-0000-0000-0000E16B0000}"/>
    <cellStyle name="40% - Accent5 6 10" xfId="1191" xr:uid="{00000000-0005-0000-0000-0000E26B0000}"/>
    <cellStyle name="40% - Accent5 6 10 2" xfId="36255" xr:uid="{00000000-0005-0000-0000-0000E36B0000}"/>
    <cellStyle name="40% - Accent5 6 11" xfId="1263" xr:uid="{00000000-0005-0000-0000-0000E46B0000}"/>
    <cellStyle name="40% - Accent5 6 12" xfId="1335" xr:uid="{00000000-0005-0000-0000-0000E56B0000}"/>
    <cellStyle name="40% - Accent5 6 13" xfId="1407" xr:uid="{00000000-0005-0000-0000-0000E66B0000}"/>
    <cellStyle name="40% - Accent5 6 14" xfId="1482" xr:uid="{00000000-0005-0000-0000-0000E76B0000}"/>
    <cellStyle name="40% - Accent5 6 15" xfId="1556" xr:uid="{00000000-0005-0000-0000-0000E86B0000}"/>
    <cellStyle name="40% - Accent5 6 16" xfId="1631" xr:uid="{00000000-0005-0000-0000-0000E96B0000}"/>
    <cellStyle name="40% - Accent5 6 17" xfId="1705" xr:uid="{00000000-0005-0000-0000-0000EA6B0000}"/>
    <cellStyle name="40% - Accent5 6 18" xfId="1779" xr:uid="{00000000-0005-0000-0000-0000EB6B0000}"/>
    <cellStyle name="40% - Accent5 6 19" xfId="1853" xr:uid="{00000000-0005-0000-0000-0000EC6B0000}"/>
    <cellStyle name="40% - Accent5 6 2" xfId="615" xr:uid="{00000000-0005-0000-0000-0000ED6B0000}"/>
    <cellStyle name="40% - Accent5 6 2 2" xfId="8921" xr:uid="{00000000-0005-0000-0000-0000EE6B0000}"/>
    <cellStyle name="40% - Accent5 6 20" xfId="1928" xr:uid="{00000000-0005-0000-0000-0000EF6B0000}"/>
    <cellStyle name="40% - Accent5 6 21" xfId="2002" xr:uid="{00000000-0005-0000-0000-0000F06B0000}"/>
    <cellStyle name="40% - Accent5 6 22" xfId="2076" xr:uid="{00000000-0005-0000-0000-0000F16B0000}"/>
    <cellStyle name="40% - Accent5 6 23" xfId="2150" xr:uid="{00000000-0005-0000-0000-0000F26B0000}"/>
    <cellStyle name="40% - Accent5 6 24" xfId="2224" xr:uid="{00000000-0005-0000-0000-0000F36B0000}"/>
    <cellStyle name="40% - Accent5 6 25" xfId="2298" xr:uid="{00000000-0005-0000-0000-0000F46B0000}"/>
    <cellStyle name="40% - Accent5 6 26" xfId="2372" xr:uid="{00000000-0005-0000-0000-0000F56B0000}"/>
    <cellStyle name="40% - Accent5 6 27" xfId="2446" xr:uid="{00000000-0005-0000-0000-0000F66B0000}"/>
    <cellStyle name="40% - Accent5 6 28" xfId="2520" xr:uid="{00000000-0005-0000-0000-0000F76B0000}"/>
    <cellStyle name="40% - Accent5 6 29" xfId="2594" xr:uid="{00000000-0005-0000-0000-0000F86B0000}"/>
    <cellStyle name="40% - Accent5 6 3" xfId="687" xr:uid="{00000000-0005-0000-0000-0000F96B0000}"/>
    <cellStyle name="40% - Accent5 6 3 2" xfId="10216" xr:uid="{00000000-0005-0000-0000-0000FA6B0000}"/>
    <cellStyle name="40% - Accent5 6 30" xfId="2682" xr:uid="{00000000-0005-0000-0000-0000FB6B0000}"/>
    <cellStyle name="40% - Accent5 6 31" xfId="2770" xr:uid="{00000000-0005-0000-0000-0000FC6B0000}"/>
    <cellStyle name="40% - Accent5 6 32" xfId="2858" xr:uid="{00000000-0005-0000-0000-0000FD6B0000}"/>
    <cellStyle name="40% - Accent5 6 33" xfId="2946" xr:uid="{00000000-0005-0000-0000-0000FE6B0000}"/>
    <cellStyle name="40% - Accent5 6 34" xfId="3034" xr:uid="{00000000-0005-0000-0000-0000FF6B0000}"/>
    <cellStyle name="40% - Accent5 6 35" xfId="3122" xr:uid="{00000000-0005-0000-0000-0000006C0000}"/>
    <cellStyle name="40% - Accent5 6 36" xfId="3210" xr:uid="{00000000-0005-0000-0000-0000016C0000}"/>
    <cellStyle name="40% - Accent5 6 37" xfId="3298" xr:uid="{00000000-0005-0000-0000-0000026C0000}"/>
    <cellStyle name="40% - Accent5 6 38" xfId="3386" xr:uid="{00000000-0005-0000-0000-0000036C0000}"/>
    <cellStyle name="40% - Accent5 6 39" xfId="3474" xr:uid="{00000000-0005-0000-0000-0000046C0000}"/>
    <cellStyle name="40% - Accent5 6 4" xfId="759" xr:uid="{00000000-0005-0000-0000-0000056C0000}"/>
    <cellStyle name="40% - Accent5 6 4 10" xfId="12441" xr:uid="{00000000-0005-0000-0000-0000066C0000}"/>
    <cellStyle name="40% - Accent5 6 4 11" xfId="12723" xr:uid="{00000000-0005-0000-0000-0000076C0000}"/>
    <cellStyle name="40% - Accent5 6 4 12" xfId="13346" xr:uid="{00000000-0005-0000-0000-0000086C0000}"/>
    <cellStyle name="40% - Accent5 6 4 13" xfId="13953" xr:uid="{00000000-0005-0000-0000-0000096C0000}"/>
    <cellStyle name="40% - Accent5 6 4 14" xfId="14559" xr:uid="{00000000-0005-0000-0000-00000A6C0000}"/>
    <cellStyle name="40% - Accent5 6 4 15" xfId="15165" xr:uid="{00000000-0005-0000-0000-00000B6C0000}"/>
    <cellStyle name="40% - Accent5 6 4 16" xfId="17413" xr:uid="{00000000-0005-0000-0000-00000C6C0000}"/>
    <cellStyle name="40% - Accent5 6 4 17" xfId="21888" xr:uid="{00000000-0005-0000-0000-00000D6C0000}"/>
    <cellStyle name="40% - Accent5 6 4 18" xfId="26605" xr:uid="{00000000-0005-0000-0000-00000E6C0000}"/>
    <cellStyle name="40% - Accent5 6 4 19" xfId="31318" xr:uid="{00000000-0005-0000-0000-00000F6C0000}"/>
    <cellStyle name="40% - Accent5 6 4 2" xfId="10133" xr:uid="{00000000-0005-0000-0000-0000106C0000}"/>
    <cellStyle name="40% - Accent5 6 4 2 10" xfId="31614" xr:uid="{00000000-0005-0000-0000-0000116C0000}"/>
    <cellStyle name="40% - Accent5 6 4 2 2" xfId="13061" xr:uid="{00000000-0005-0000-0000-0000126C0000}"/>
    <cellStyle name="40% - Accent5 6 4 2 2 2" xfId="16652" xr:uid="{00000000-0005-0000-0000-0000136C0000}"/>
    <cellStyle name="40% - Accent5 6 4 2 2 2 2" xfId="21114" xr:uid="{00000000-0005-0000-0000-0000146C0000}"/>
    <cellStyle name="40% - Accent5 6 4 2 2 2 3" xfId="25546" xr:uid="{00000000-0005-0000-0000-0000156C0000}"/>
    <cellStyle name="40% - Accent5 6 4 2 2 2 4" xfId="30263" xr:uid="{00000000-0005-0000-0000-0000166C0000}"/>
    <cellStyle name="40% - Accent5 6 4 2 2 2 5" xfId="34976" xr:uid="{00000000-0005-0000-0000-0000176C0000}"/>
    <cellStyle name="40% - Accent5 6 4 2 2 3" xfId="18855" xr:uid="{00000000-0005-0000-0000-0000186C0000}"/>
    <cellStyle name="40% - Accent5 6 4 2 2 4" xfId="23330" xr:uid="{00000000-0005-0000-0000-0000196C0000}"/>
    <cellStyle name="40% - Accent5 6 4 2 2 5" xfId="28047" xr:uid="{00000000-0005-0000-0000-00001A6C0000}"/>
    <cellStyle name="40% - Accent5 6 4 2 2 6" xfId="32760" xr:uid="{00000000-0005-0000-0000-00001B6C0000}"/>
    <cellStyle name="40% - Accent5 6 4 2 3" xfId="13643" xr:uid="{00000000-0005-0000-0000-00001C6C0000}"/>
    <cellStyle name="40% - Accent5 6 4 2 3 2" xfId="19968" xr:uid="{00000000-0005-0000-0000-00001D6C0000}"/>
    <cellStyle name="40% - Accent5 6 4 2 3 3" xfId="24400" xr:uid="{00000000-0005-0000-0000-00001E6C0000}"/>
    <cellStyle name="40% - Accent5 6 4 2 3 4" xfId="29117" xr:uid="{00000000-0005-0000-0000-00001F6C0000}"/>
    <cellStyle name="40% - Accent5 6 4 2 3 5" xfId="33830" xr:uid="{00000000-0005-0000-0000-0000206C0000}"/>
    <cellStyle name="40% - Accent5 6 4 2 4" xfId="14249" xr:uid="{00000000-0005-0000-0000-0000216C0000}"/>
    <cellStyle name="40% - Accent5 6 4 2 5" xfId="14855" xr:uid="{00000000-0005-0000-0000-0000226C0000}"/>
    <cellStyle name="40% - Accent5 6 4 2 6" xfId="15461" xr:uid="{00000000-0005-0000-0000-0000236C0000}"/>
    <cellStyle name="40% - Accent5 6 4 2 7" xfId="17709" xr:uid="{00000000-0005-0000-0000-0000246C0000}"/>
    <cellStyle name="40% - Accent5 6 4 2 8" xfId="22184" xr:uid="{00000000-0005-0000-0000-0000256C0000}"/>
    <cellStyle name="40% - Accent5 6 4 2 9" xfId="26901" xr:uid="{00000000-0005-0000-0000-0000266C0000}"/>
    <cellStyle name="40% - Accent5 6 4 3" xfId="10612" xr:uid="{00000000-0005-0000-0000-0000276C0000}"/>
    <cellStyle name="40% - Accent5 6 4 3 2" xfId="16434" xr:uid="{00000000-0005-0000-0000-0000286C0000}"/>
    <cellStyle name="40% - Accent5 6 4 3 2 2" xfId="20896" xr:uid="{00000000-0005-0000-0000-0000296C0000}"/>
    <cellStyle name="40% - Accent5 6 4 3 2 3" xfId="25328" xr:uid="{00000000-0005-0000-0000-00002A6C0000}"/>
    <cellStyle name="40% - Accent5 6 4 3 2 4" xfId="30045" xr:uid="{00000000-0005-0000-0000-00002B6C0000}"/>
    <cellStyle name="40% - Accent5 6 4 3 2 5" xfId="34758" xr:uid="{00000000-0005-0000-0000-00002C6C0000}"/>
    <cellStyle name="40% - Accent5 6 4 3 3" xfId="18637" xr:uid="{00000000-0005-0000-0000-00002D6C0000}"/>
    <cellStyle name="40% - Accent5 6 4 3 4" xfId="23112" xr:uid="{00000000-0005-0000-0000-00002E6C0000}"/>
    <cellStyle name="40% - Accent5 6 4 3 5" xfId="27829" xr:uid="{00000000-0005-0000-0000-00002F6C0000}"/>
    <cellStyle name="40% - Accent5 6 4 3 6" xfId="32542" xr:uid="{00000000-0005-0000-0000-0000306C0000}"/>
    <cellStyle name="40% - Accent5 6 4 4" xfId="10870" xr:uid="{00000000-0005-0000-0000-0000316C0000}"/>
    <cellStyle name="40% - Accent5 6 4 4 2" xfId="19672" xr:uid="{00000000-0005-0000-0000-0000326C0000}"/>
    <cellStyle name="40% - Accent5 6 4 4 3" xfId="24104" xr:uid="{00000000-0005-0000-0000-0000336C0000}"/>
    <cellStyle name="40% - Accent5 6 4 4 4" xfId="28821" xr:uid="{00000000-0005-0000-0000-0000346C0000}"/>
    <cellStyle name="40% - Accent5 6 4 4 5" xfId="33534" xr:uid="{00000000-0005-0000-0000-0000356C0000}"/>
    <cellStyle name="40% - Accent5 6 4 5" xfId="11124" xr:uid="{00000000-0005-0000-0000-0000366C0000}"/>
    <cellStyle name="40% - Accent5 6 4 6" xfId="11378" xr:uid="{00000000-0005-0000-0000-0000376C0000}"/>
    <cellStyle name="40% - Accent5 6 4 7" xfId="11638" xr:uid="{00000000-0005-0000-0000-0000386C0000}"/>
    <cellStyle name="40% - Accent5 6 4 8" xfId="11900" xr:uid="{00000000-0005-0000-0000-0000396C0000}"/>
    <cellStyle name="40% - Accent5 6 4 9" xfId="12170" xr:uid="{00000000-0005-0000-0000-00003A6C0000}"/>
    <cellStyle name="40% - Accent5 6 40" xfId="3562" xr:uid="{00000000-0005-0000-0000-00003B6C0000}"/>
    <cellStyle name="40% - Accent5 6 41" xfId="3665" xr:uid="{00000000-0005-0000-0000-00003C6C0000}"/>
    <cellStyle name="40% - Accent5 6 42" xfId="3784" xr:uid="{00000000-0005-0000-0000-00003D6C0000}"/>
    <cellStyle name="40% - Accent5 6 43" xfId="3900" xr:uid="{00000000-0005-0000-0000-00003E6C0000}"/>
    <cellStyle name="40% - Accent5 6 44" xfId="4016" xr:uid="{00000000-0005-0000-0000-00003F6C0000}"/>
    <cellStyle name="40% - Accent5 6 45" xfId="4132" xr:uid="{00000000-0005-0000-0000-0000406C0000}"/>
    <cellStyle name="40% - Accent5 6 46" xfId="4248" xr:uid="{00000000-0005-0000-0000-0000416C0000}"/>
    <cellStyle name="40% - Accent5 6 47" xfId="4364" xr:uid="{00000000-0005-0000-0000-0000426C0000}"/>
    <cellStyle name="40% - Accent5 6 48" xfId="4480" xr:uid="{00000000-0005-0000-0000-0000436C0000}"/>
    <cellStyle name="40% - Accent5 6 49" xfId="4596" xr:uid="{00000000-0005-0000-0000-0000446C0000}"/>
    <cellStyle name="40% - Accent5 6 5" xfId="831" xr:uid="{00000000-0005-0000-0000-0000456C0000}"/>
    <cellStyle name="40% - Accent5 6 5 2" xfId="16891" xr:uid="{00000000-0005-0000-0000-0000466C0000}"/>
    <cellStyle name="40% - Accent5 6 5 2 2" xfId="21353" xr:uid="{00000000-0005-0000-0000-0000476C0000}"/>
    <cellStyle name="40% - Accent5 6 5 2 2 2" xfId="25785" xr:uid="{00000000-0005-0000-0000-0000486C0000}"/>
    <cellStyle name="40% - Accent5 6 5 2 2 3" xfId="30502" xr:uid="{00000000-0005-0000-0000-0000496C0000}"/>
    <cellStyle name="40% - Accent5 6 5 2 2 4" xfId="35215" xr:uid="{00000000-0005-0000-0000-00004A6C0000}"/>
    <cellStyle name="40% - Accent5 6 5 2 3" xfId="19094" xr:uid="{00000000-0005-0000-0000-00004B6C0000}"/>
    <cellStyle name="40% - Accent5 6 5 2 4" xfId="23569" xr:uid="{00000000-0005-0000-0000-00004C6C0000}"/>
    <cellStyle name="40% - Accent5 6 5 2 5" xfId="28286" xr:uid="{00000000-0005-0000-0000-00004D6C0000}"/>
    <cellStyle name="40% - Accent5 6 5 2 6" xfId="32999" xr:uid="{00000000-0005-0000-0000-00004E6C0000}"/>
    <cellStyle name="40% - Accent5 6 5 3" xfId="15700" xr:uid="{00000000-0005-0000-0000-00004F6C0000}"/>
    <cellStyle name="40% - Accent5 6 5 3 2" xfId="20207" xr:uid="{00000000-0005-0000-0000-0000506C0000}"/>
    <cellStyle name="40% - Accent5 6 5 3 3" xfId="24639" xr:uid="{00000000-0005-0000-0000-0000516C0000}"/>
    <cellStyle name="40% - Accent5 6 5 3 4" xfId="29356" xr:uid="{00000000-0005-0000-0000-0000526C0000}"/>
    <cellStyle name="40% - Accent5 6 5 3 5" xfId="34069" xr:uid="{00000000-0005-0000-0000-0000536C0000}"/>
    <cellStyle name="40% - Accent5 6 5 4" xfId="17948" xr:uid="{00000000-0005-0000-0000-0000546C0000}"/>
    <cellStyle name="40% - Accent5 6 5 5" xfId="22423" xr:uid="{00000000-0005-0000-0000-0000556C0000}"/>
    <cellStyle name="40% - Accent5 6 5 6" xfId="27140" xr:uid="{00000000-0005-0000-0000-0000566C0000}"/>
    <cellStyle name="40% - Accent5 6 5 7" xfId="31853" xr:uid="{00000000-0005-0000-0000-0000576C0000}"/>
    <cellStyle name="40% - Accent5 6 50" xfId="4726" xr:uid="{00000000-0005-0000-0000-0000586C0000}"/>
    <cellStyle name="40% - Accent5 6 51" xfId="4856" xr:uid="{00000000-0005-0000-0000-0000596C0000}"/>
    <cellStyle name="40% - Accent5 6 52" xfId="4986" xr:uid="{00000000-0005-0000-0000-00005A6C0000}"/>
    <cellStyle name="40% - Accent5 6 53" xfId="5116" xr:uid="{00000000-0005-0000-0000-00005B6C0000}"/>
    <cellStyle name="40% - Accent5 6 54" xfId="5246" xr:uid="{00000000-0005-0000-0000-00005C6C0000}"/>
    <cellStyle name="40% - Accent5 6 55" xfId="5376" xr:uid="{00000000-0005-0000-0000-00005D6C0000}"/>
    <cellStyle name="40% - Accent5 6 56" xfId="5506" xr:uid="{00000000-0005-0000-0000-00005E6C0000}"/>
    <cellStyle name="40% - Accent5 6 57" xfId="5636" xr:uid="{00000000-0005-0000-0000-00005F6C0000}"/>
    <cellStyle name="40% - Accent5 6 58" xfId="5766" xr:uid="{00000000-0005-0000-0000-0000606C0000}"/>
    <cellStyle name="40% - Accent5 6 59" xfId="5896" xr:uid="{00000000-0005-0000-0000-0000616C0000}"/>
    <cellStyle name="40% - Accent5 6 6" xfId="903" xr:uid="{00000000-0005-0000-0000-0000626C0000}"/>
    <cellStyle name="40% - Accent5 6 6 2" xfId="17103" xr:uid="{00000000-0005-0000-0000-0000636C0000}"/>
    <cellStyle name="40% - Accent5 6 6 2 2" xfId="21564" xr:uid="{00000000-0005-0000-0000-0000646C0000}"/>
    <cellStyle name="40% - Accent5 6 6 2 2 2" xfId="25996" xr:uid="{00000000-0005-0000-0000-0000656C0000}"/>
    <cellStyle name="40% - Accent5 6 6 2 2 3" xfId="30713" xr:uid="{00000000-0005-0000-0000-0000666C0000}"/>
    <cellStyle name="40% - Accent5 6 6 2 2 4" xfId="35426" xr:uid="{00000000-0005-0000-0000-0000676C0000}"/>
    <cellStyle name="40% - Accent5 6 6 2 3" xfId="19305" xr:uid="{00000000-0005-0000-0000-0000686C0000}"/>
    <cellStyle name="40% - Accent5 6 6 2 4" xfId="23780" xr:uid="{00000000-0005-0000-0000-0000696C0000}"/>
    <cellStyle name="40% - Accent5 6 6 2 5" xfId="28497" xr:uid="{00000000-0005-0000-0000-00006A6C0000}"/>
    <cellStyle name="40% - Accent5 6 6 2 6" xfId="33210" xr:uid="{00000000-0005-0000-0000-00006B6C0000}"/>
    <cellStyle name="40% - Accent5 6 6 3" xfId="15913" xr:uid="{00000000-0005-0000-0000-00006C6C0000}"/>
    <cellStyle name="40% - Accent5 6 6 3 2" xfId="20418" xr:uid="{00000000-0005-0000-0000-00006D6C0000}"/>
    <cellStyle name="40% - Accent5 6 6 3 3" xfId="24850" xr:uid="{00000000-0005-0000-0000-00006E6C0000}"/>
    <cellStyle name="40% - Accent5 6 6 3 4" xfId="29567" xr:uid="{00000000-0005-0000-0000-00006F6C0000}"/>
    <cellStyle name="40% - Accent5 6 6 3 5" xfId="34280" xr:uid="{00000000-0005-0000-0000-0000706C0000}"/>
    <cellStyle name="40% - Accent5 6 6 4" xfId="18159" xr:uid="{00000000-0005-0000-0000-0000716C0000}"/>
    <cellStyle name="40% - Accent5 6 6 5" xfId="22634" xr:uid="{00000000-0005-0000-0000-0000726C0000}"/>
    <cellStyle name="40% - Accent5 6 6 6" xfId="27351" xr:uid="{00000000-0005-0000-0000-0000736C0000}"/>
    <cellStyle name="40% - Accent5 6 6 7" xfId="32064" xr:uid="{00000000-0005-0000-0000-0000746C0000}"/>
    <cellStyle name="40% - Accent5 6 60" xfId="6026" xr:uid="{00000000-0005-0000-0000-0000756C0000}"/>
    <cellStyle name="40% - Accent5 6 61" xfId="6156" xr:uid="{00000000-0005-0000-0000-0000766C0000}"/>
    <cellStyle name="40% - Accent5 6 62" xfId="6286" xr:uid="{00000000-0005-0000-0000-0000776C0000}"/>
    <cellStyle name="40% - Accent5 6 63" xfId="6416" xr:uid="{00000000-0005-0000-0000-0000786C0000}"/>
    <cellStyle name="40% - Accent5 6 64" xfId="6547" xr:uid="{00000000-0005-0000-0000-0000796C0000}"/>
    <cellStyle name="40% - Accent5 6 65" xfId="6677" xr:uid="{00000000-0005-0000-0000-00007A6C0000}"/>
    <cellStyle name="40% - Accent5 6 66" xfId="6807" xr:uid="{00000000-0005-0000-0000-00007B6C0000}"/>
    <cellStyle name="40% - Accent5 6 67" xfId="6937" xr:uid="{00000000-0005-0000-0000-00007C6C0000}"/>
    <cellStyle name="40% - Accent5 6 68" xfId="7067" xr:uid="{00000000-0005-0000-0000-00007D6C0000}"/>
    <cellStyle name="40% - Accent5 6 69" xfId="7211" xr:uid="{00000000-0005-0000-0000-00007E6C0000}"/>
    <cellStyle name="40% - Accent5 6 7" xfId="975" xr:uid="{00000000-0005-0000-0000-00007F6C0000}"/>
    <cellStyle name="40% - Accent5 6 7 2" xfId="16154" xr:uid="{00000000-0005-0000-0000-0000806C0000}"/>
    <cellStyle name="40% - Accent5 6 7 2 2" xfId="20657" xr:uid="{00000000-0005-0000-0000-0000816C0000}"/>
    <cellStyle name="40% - Accent5 6 7 2 3" xfId="25089" xr:uid="{00000000-0005-0000-0000-0000826C0000}"/>
    <cellStyle name="40% - Accent5 6 7 2 4" xfId="29806" xr:uid="{00000000-0005-0000-0000-0000836C0000}"/>
    <cellStyle name="40% - Accent5 6 7 2 5" xfId="34519" xr:uid="{00000000-0005-0000-0000-0000846C0000}"/>
    <cellStyle name="40% - Accent5 6 7 3" xfId="18398" xr:uid="{00000000-0005-0000-0000-0000856C0000}"/>
    <cellStyle name="40% - Accent5 6 7 4" xfId="22873" xr:uid="{00000000-0005-0000-0000-0000866C0000}"/>
    <cellStyle name="40% - Accent5 6 7 5" xfId="27590" xr:uid="{00000000-0005-0000-0000-0000876C0000}"/>
    <cellStyle name="40% - Accent5 6 7 6" xfId="32303" xr:uid="{00000000-0005-0000-0000-0000886C0000}"/>
    <cellStyle name="40% - Accent5 6 70" xfId="7356" xr:uid="{00000000-0005-0000-0000-0000896C0000}"/>
    <cellStyle name="40% - Accent5 6 71" xfId="7500" xr:uid="{00000000-0005-0000-0000-00008A6C0000}"/>
    <cellStyle name="40% - Accent5 6 72" xfId="7672" xr:uid="{00000000-0005-0000-0000-00008B6C0000}"/>
    <cellStyle name="40% - Accent5 6 73" xfId="7844" xr:uid="{00000000-0005-0000-0000-00008C6C0000}"/>
    <cellStyle name="40% - Accent5 6 74" xfId="8016" xr:uid="{00000000-0005-0000-0000-00008D6C0000}"/>
    <cellStyle name="40% - Accent5 6 75" xfId="8188" xr:uid="{00000000-0005-0000-0000-00008E6C0000}"/>
    <cellStyle name="40% - Accent5 6 76" xfId="8360" xr:uid="{00000000-0005-0000-0000-00008F6C0000}"/>
    <cellStyle name="40% - Accent5 6 77" xfId="8602" xr:uid="{00000000-0005-0000-0000-0000906C0000}"/>
    <cellStyle name="40% - Accent5 6 8" xfId="1047" xr:uid="{00000000-0005-0000-0000-0000916C0000}"/>
    <cellStyle name="40% - Accent5 6 8 2" xfId="26267" xr:uid="{00000000-0005-0000-0000-0000926C0000}"/>
    <cellStyle name="40% - Accent5 6 8 3" xfId="30980" xr:uid="{00000000-0005-0000-0000-0000936C0000}"/>
    <cellStyle name="40% - Accent5 6 8 4" xfId="35693" xr:uid="{00000000-0005-0000-0000-0000946C0000}"/>
    <cellStyle name="40% - Accent5 6 9" xfId="1119" xr:uid="{00000000-0005-0000-0000-0000956C0000}"/>
    <cellStyle name="40% - Accent5 6 9 2" xfId="35960" xr:uid="{00000000-0005-0000-0000-0000966C0000}"/>
    <cellStyle name="40% - Accent5 7" xfId="403" xr:uid="{00000000-0005-0000-0000-0000976C0000}"/>
    <cellStyle name="40% - Accent5 7 2" xfId="445" xr:uid="{00000000-0005-0000-0000-0000986C0000}"/>
    <cellStyle name="40% - Accent5 7 2 2" xfId="8980" xr:uid="{00000000-0005-0000-0000-0000996C0000}"/>
    <cellStyle name="40% - Accent5 7 3" xfId="489" xr:uid="{00000000-0005-0000-0000-00009A6C0000}"/>
    <cellStyle name="40% - Accent5 7 3 2" xfId="10247" xr:uid="{00000000-0005-0000-0000-00009B6C0000}"/>
    <cellStyle name="40% - Accent5 7 4" xfId="531" xr:uid="{00000000-0005-0000-0000-00009C6C0000}"/>
    <cellStyle name="40% - Accent5 7 5" xfId="8662" xr:uid="{00000000-0005-0000-0000-00009D6C0000}"/>
    <cellStyle name="40% - Accent5 8" xfId="417" xr:uid="{00000000-0005-0000-0000-00009E6C0000}"/>
    <cellStyle name="40% - Accent5 8 2" xfId="459" xr:uid="{00000000-0005-0000-0000-00009F6C0000}"/>
    <cellStyle name="40% - Accent5 8 2 2" xfId="8994" xr:uid="{00000000-0005-0000-0000-0000A06C0000}"/>
    <cellStyle name="40% - Accent5 8 3" xfId="503" xr:uid="{00000000-0005-0000-0000-0000A16C0000}"/>
    <cellStyle name="40% - Accent5 8 4" xfId="545" xr:uid="{00000000-0005-0000-0000-0000A26C0000}"/>
    <cellStyle name="40% - Accent5 8 5" xfId="8676" xr:uid="{00000000-0005-0000-0000-0000A36C0000}"/>
    <cellStyle name="40% - Accent5 9" xfId="2612" xr:uid="{00000000-0005-0000-0000-0000A46C0000}"/>
    <cellStyle name="40% - Accent5 9 10" xfId="3404" xr:uid="{00000000-0005-0000-0000-0000A56C0000}"/>
    <cellStyle name="40% - Accent5 9 11" xfId="3492" xr:uid="{00000000-0005-0000-0000-0000A66C0000}"/>
    <cellStyle name="40% - Accent5 9 12" xfId="3580" xr:uid="{00000000-0005-0000-0000-0000A76C0000}"/>
    <cellStyle name="40% - Accent5 9 13" xfId="3685" xr:uid="{00000000-0005-0000-0000-0000A86C0000}"/>
    <cellStyle name="40% - Accent5 9 14" xfId="3802" xr:uid="{00000000-0005-0000-0000-0000A96C0000}"/>
    <cellStyle name="40% - Accent5 9 15" xfId="3918" xr:uid="{00000000-0005-0000-0000-0000AA6C0000}"/>
    <cellStyle name="40% - Accent5 9 16" xfId="4034" xr:uid="{00000000-0005-0000-0000-0000AB6C0000}"/>
    <cellStyle name="40% - Accent5 9 17" xfId="4150" xr:uid="{00000000-0005-0000-0000-0000AC6C0000}"/>
    <cellStyle name="40% - Accent5 9 18" xfId="4266" xr:uid="{00000000-0005-0000-0000-0000AD6C0000}"/>
    <cellStyle name="40% - Accent5 9 19" xfId="4382" xr:uid="{00000000-0005-0000-0000-0000AE6C0000}"/>
    <cellStyle name="40% - Accent5 9 2" xfId="2700" xr:uid="{00000000-0005-0000-0000-0000AF6C0000}"/>
    <cellStyle name="40% - Accent5 9 2 2" xfId="9011" xr:uid="{00000000-0005-0000-0000-0000B06C0000}"/>
    <cellStyle name="40% - Accent5 9 20" xfId="4498" xr:uid="{00000000-0005-0000-0000-0000B16C0000}"/>
    <cellStyle name="40% - Accent5 9 21" xfId="4614" xr:uid="{00000000-0005-0000-0000-0000B26C0000}"/>
    <cellStyle name="40% - Accent5 9 22" xfId="4744" xr:uid="{00000000-0005-0000-0000-0000B36C0000}"/>
    <cellStyle name="40% - Accent5 9 23" xfId="4874" xr:uid="{00000000-0005-0000-0000-0000B46C0000}"/>
    <cellStyle name="40% - Accent5 9 24" xfId="5004" xr:uid="{00000000-0005-0000-0000-0000B56C0000}"/>
    <cellStyle name="40% - Accent5 9 25" xfId="5134" xr:uid="{00000000-0005-0000-0000-0000B66C0000}"/>
    <cellStyle name="40% - Accent5 9 26" xfId="5264" xr:uid="{00000000-0005-0000-0000-0000B76C0000}"/>
    <cellStyle name="40% - Accent5 9 27" xfId="5394" xr:uid="{00000000-0005-0000-0000-0000B86C0000}"/>
    <cellStyle name="40% - Accent5 9 28" xfId="5524" xr:uid="{00000000-0005-0000-0000-0000B96C0000}"/>
    <cellStyle name="40% - Accent5 9 29" xfId="5654" xr:uid="{00000000-0005-0000-0000-0000BA6C0000}"/>
    <cellStyle name="40% - Accent5 9 3" xfId="2788" xr:uid="{00000000-0005-0000-0000-0000BB6C0000}"/>
    <cellStyle name="40% - Accent5 9 3 2" xfId="10265" xr:uid="{00000000-0005-0000-0000-0000BC6C0000}"/>
    <cellStyle name="40% - Accent5 9 30" xfId="5784" xr:uid="{00000000-0005-0000-0000-0000BD6C0000}"/>
    <cellStyle name="40% - Accent5 9 31" xfId="5914" xr:uid="{00000000-0005-0000-0000-0000BE6C0000}"/>
    <cellStyle name="40% - Accent5 9 32" xfId="6044" xr:uid="{00000000-0005-0000-0000-0000BF6C0000}"/>
    <cellStyle name="40% - Accent5 9 33" xfId="6174" xr:uid="{00000000-0005-0000-0000-0000C06C0000}"/>
    <cellStyle name="40% - Accent5 9 34" xfId="6304" xr:uid="{00000000-0005-0000-0000-0000C16C0000}"/>
    <cellStyle name="40% - Accent5 9 35" xfId="6434" xr:uid="{00000000-0005-0000-0000-0000C26C0000}"/>
    <cellStyle name="40% - Accent5 9 36" xfId="6565" xr:uid="{00000000-0005-0000-0000-0000C36C0000}"/>
    <cellStyle name="40% - Accent5 9 37" xfId="6695" xr:uid="{00000000-0005-0000-0000-0000C46C0000}"/>
    <cellStyle name="40% - Accent5 9 38" xfId="6825" xr:uid="{00000000-0005-0000-0000-0000C56C0000}"/>
    <cellStyle name="40% - Accent5 9 39" xfId="6955" xr:uid="{00000000-0005-0000-0000-0000C66C0000}"/>
    <cellStyle name="40% - Accent5 9 4" xfId="2876" xr:uid="{00000000-0005-0000-0000-0000C76C0000}"/>
    <cellStyle name="40% - Accent5 9 40" xfId="7085" xr:uid="{00000000-0005-0000-0000-0000C86C0000}"/>
    <cellStyle name="40% - Accent5 9 41" xfId="7229" xr:uid="{00000000-0005-0000-0000-0000C96C0000}"/>
    <cellStyle name="40% - Accent5 9 42" xfId="7374" xr:uid="{00000000-0005-0000-0000-0000CA6C0000}"/>
    <cellStyle name="40% - Accent5 9 43" xfId="7518" xr:uid="{00000000-0005-0000-0000-0000CB6C0000}"/>
    <cellStyle name="40% - Accent5 9 44" xfId="7690" xr:uid="{00000000-0005-0000-0000-0000CC6C0000}"/>
    <cellStyle name="40% - Accent5 9 45" xfId="7862" xr:uid="{00000000-0005-0000-0000-0000CD6C0000}"/>
    <cellStyle name="40% - Accent5 9 46" xfId="8034" xr:uid="{00000000-0005-0000-0000-0000CE6C0000}"/>
    <cellStyle name="40% - Accent5 9 47" xfId="8206" xr:uid="{00000000-0005-0000-0000-0000CF6C0000}"/>
    <cellStyle name="40% - Accent5 9 48" xfId="8378" xr:uid="{00000000-0005-0000-0000-0000D06C0000}"/>
    <cellStyle name="40% - Accent5 9 49" xfId="8696" xr:uid="{00000000-0005-0000-0000-0000D16C0000}"/>
    <cellStyle name="40% - Accent5 9 5" xfId="2964" xr:uid="{00000000-0005-0000-0000-0000D26C0000}"/>
    <cellStyle name="40% - Accent5 9 6" xfId="3052" xr:uid="{00000000-0005-0000-0000-0000D36C0000}"/>
    <cellStyle name="40% - Accent5 9 7" xfId="3140" xr:uid="{00000000-0005-0000-0000-0000D46C0000}"/>
    <cellStyle name="40% - Accent5 9 8" xfId="3228" xr:uid="{00000000-0005-0000-0000-0000D56C0000}"/>
    <cellStyle name="40% - Accent5 9 9" xfId="3316" xr:uid="{00000000-0005-0000-0000-0000D66C0000}"/>
    <cellStyle name="40% - Accent6" xfId="12" builtinId="51" customBuiltin="1"/>
    <cellStyle name="40% - Accent6 10" xfId="3596" xr:uid="{00000000-0005-0000-0000-0000D86C0000}"/>
    <cellStyle name="40% - Accent6 10 10" xfId="4630" xr:uid="{00000000-0005-0000-0000-0000D96C0000}"/>
    <cellStyle name="40% - Accent6 10 11" xfId="4760" xr:uid="{00000000-0005-0000-0000-0000DA6C0000}"/>
    <cellStyle name="40% - Accent6 10 12" xfId="4890" xr:uid="{00000000-0005-0000-0000-0000DB6C0000}"/>
    <cellStyle name="40% - Accent6 10 13" xfId="5020" xr:uid="{00000000-0005-0000-0000-0000DC6C0000}"/>
    <cellStyle name="40% - Accent6 10 14" xfId="5150" xr:uid="{00000000-0005-0000-0000-0000DD6C0000}"/>
    <cellStyle name="40% - Accent6 10 15" xfId="5280" xr:uid="{00000000-0005-0000-0000-0000DE6C0000}"/>
    <cellStyle name="40% - Accent6 10 16" xfId="5410" xr:uid="{00000000-0005-0000-0000-0000DF6C0000}"/>
    <cellStyle name="40% - Accent6 10 17" xfId="5540" xr:uid="{00000000-0005-0000-0000-0000E06C0000}"/>
    <cellStyle name="40% - Accent6 10 18" xfId="5670" xr:uid="{00000000-0005-0000-0000-0000E16C0000}"/>
    <cellStyle name="40% - Accent6 10 19" xfId="5800" xr:uid="{00000000-0005-0000-0000-0000E26C0000}"/>
    <cellStyle name="40% - Accent6 10 2" xfId="3701" xr:uid="{00000000-0005-0000-0000-0000E36C0000}"/>
    <cellStyle name="40% - Accent6 10 2 2" xfId="9027" xr:uid="{00000000-0005-0000-0000-0000E46C0000}"/>
    <cellStyle name="40% - Accent6 10 20" xfId="5930" xr:uid="{00000000-0005-0000-0000-0000E56C0000}"/>
    <cellStyle name="40% - Accent6 10 21" xfId="6060" xr:uid="{00000000-0005-0000-0000-0000E66C0000}"/>
    <cellStyle name="40% - Accent6 10 22" xfId="6190" xr:uid="{00000000-0005-0000-0000-0000E76C0000}"/>
    <cellStyle name="40% - Accent6 10 23" xfId="6320" xr:uid="{00000000-0005-0000-0000-0000E86C0000}"/>
    <cellStyle name="40% - Accent6 10 24" xfId="6450" xr:uid="{00000000-0005-0000-0000-0000E96C0000}"/>
    <cellStyle name="40% - Accent6 10 25" xfId="6581" xr:uid="{00000000-0005-0000-0000-0000EA6C0000}"/>
    <cellStyle name="40% - Accent6 10 26" xfId="6711" xr:uid="{00000000-0005-0000-0000-0000EB6C0000}"/>
    <cellStyle name="40% - Accent6 10 27" xfId="6841" xr:uid="{00000000-0005-0000-0000-0000EC6C0000}"/>
    <cellStyle name="40% - Accent6 10 28" xfId="6971" xr:uid="{00000000-0005-0000-0000-0000ED6C0000}"/>
    <cellStyle name="40% - Accent6 10 29" xfId="7101" xr:uid="{00000000-0005-0000-0000-0000EE6C0000}"/>
    <cellStyle name="40% - Accent6 10 3" xfId="3818" xr:uid="{00000000-0005-0000-0000-0000EF6C0000}"/>
    <cellStyle name="40% - Accent6 10 3 2" xfId="10281" xr:uid="{00000000-0005-0000-0000-0000F06C0000}"/>
    <cellStyle name="40% - Accent6 10 30" xfId="7245" xr:uid="{00000000-0005-0000-0000-0000F16C0000}"/>
    <cellStyle name="40% - Accent6 10 31" xfId="7390" xr:uid="{00000000-0005-0000-0000-0000F26C0000}"/>
    <cellStyle name="40% - Accent6 10 32" xfId="7534" xr:uid="{00000000-0005-0000-0000-0000F36C0000}"/>
    <cellStyle name="40% - Accent6 10 33" xfId="7706" xr:uid="{00000000-0005-0000-0000-0000F46C0000}"/>
    <cellStyle name="40% - Accent6 10 34" xfId="7878" xr:uid="{00000000-0005-0000-0000-0000F56C0000}"/>
    <cellStyle name="40% - Accent6 10 35" xfId="8050" xr:uid="{00000000-0005-0000-0000-0000F66C0000}"/>
    <cellStyle name="40% - Accent6 10 36" xfId="8222" xr:uid="{00000000-0005-0000-0000-0000F76C0000}"/>
    <cellStyle name="40% - Accent6 10 37" xfId="8394" xr:uid="{00000000-0005-0000-0000-0000F86C0000}"/>
    <cellStyle name="40% - Accent6 10 38" xfId="8712" xr:uid="{00000000-0005-0000-0000-0000F96C0000}"/>
    <cellStyle name="40% - Accent6 10 4" xfId="3934" xr:uid="{00000000-0005-0000-0000-0000FA6C0000}"/>
    <cellStyle name="40% - Accent6 10 5" xfId="4050" xr:uid="{00000000-0005-0000-0000-0000FB6C0000}"/>
    <cellStyle name="40% - Accent6 10 6" xfId="4166" xr:uid="{00000000-0005-0000-0000-0000FC6C0000}"/>
    <cellStyle name="40% - Accent6 10 7" xfId="4282" xr:uid="{00000000-0005-0000-0000-0000FD6C0000}"/>
    <cellStyle name="40% - Accent6 10 8" xfId="4398" xr:uid="{00000000-0005-0000-0000-0000FE6C0000}"/>
    <cellStyle name="40% - Accent6 10 9" xfId="4514" xr:uid="{00000000-0005-0000-0000-0000FF6C0000}"/>
    <cellStyle name="40% - Accent6 11" xfId="3715" xr:uid="{00000000-0005-0000-0000-0000006D0000}"/>
    <cellStyle name="40% - Accent6 11 10" xfId="4774" xr:uid="{00000000-0005-0000-0000-0000016D0000}"/>
    <cellStyle name="40% - Accent6 11 11" xfId="4904" xr:uid="{00000000-0005-0000-0000-0000026D0000}"/>
    <cellStyle name="40% - Accent6 11 12" xfId="5034" xr:uid="{00000000-0005-0000-0000-0000036D0000}"/>
    <cellStyle name="40% - Accent6 11 13" xfId="5164" xr:uid="{00000000-0005-0000-0000-0000046D0000}"/>
    <cellStyle name="40% - Accent6 11 14" xfId="5294" xr:uid="{00000000-0005-0000-0000-0000056D0000}"/>
    <cellStyle name="40% - Accent6 11 15" xfId="5424" xr:uid="{00000000-0005-0000-0000-0000066D0000}"/>
    <cellStyle name="40% - Accent6 11 16" xfId="5554" xr:uid="{00000000-0005-0000-0000-0000076D0000}"/>
    <cellStyle name="40% - Accent6 11 17" xfId="5684" xr:uid="{00000000-0005-0000-0000-0000086D0000}"/>
    <cellStyle name="40% - Accent6 11 18" xfId="5814" xr:uid="{00000000-0005-0000-0000-0000096D0000}"/>
    <cellStyle name="40% - Accent6 11 19" xfId="5944" xr:uid="{00000000-0005-0000-0000-00000A6D0000}"/>
    <cellStyle name="40% - Accent6 11 2" xfId="3832" xr:uid="{00000000-0005-0000-0000-00000B6D0000}"/>
    <cellStyle name="40% - Accent6 11 2 2" xfId="9041" xr:uid="{00000000-0005-0000-0000-00000C6D0000}"/>
    <cellStyle name="40% - Accent6 11 20" xfId="6074" xr:uid="{00000000-0005-0000-0000-00000D6D0000}"/>
    <cellStyle name="40% - Accent6 11 21" xfId="6204" xr:uid="{00000000-0005-0000-0000-00000E6D0000}"/>
    <cellStyle name="40% - Accent6 11 22" xfId="6334" xr:uid="{00000000-0005-0000-0000-00000F6D0000}"/>
    <cellStyle name="40% - Accent6 11 23" xfId="6464" xr:uid="{00000000-0005-0000-0000-0000106D0000}"/>
    <cellStyle name="40% - Accent6 11 24" xfId="6595" xr:uid="{00000000-0005-0000-0000-0000116D0000}"/>
    <cellStyle name="40% - Accent6 11 25" xfId="6725" xr:uid="{00000000-0005-0000-0000-0000126D0000}"/>
    <cellStyle name="40% - Accent6 11 26" xfId="6855" xr:uid="{00000000-0005-0000-0000-0000136D0000}"/>
    <cellStyle name="40% - Accent6 11 27" xfId="6985" xr:uid="{00000000-0005-0000-0000-0000146D0000}"/>
    <cellStyle name="40% - Accent6 11 28" xfId="7115" xr:uid="{00000000-0005-0000-0000-0000156D0000}"/>
    <cellStyle name="40% - Accent6 11 29" xfId="7259" xr:uid="{00000000-0005-0000-0000-0000166D0000}"/>
    <cellStyle name="40% - Accent6 11 3" xfId="3948" xr:uid="{00000000-0005-0000-0000-0000176D0000}"/>
    <cellStyle name="40% - Accent6 11 3 2" xfId="10295" xr:uid="{00000000-0005-0000-0000-0000186D0000}"/>
    <cellStyle name="40% - Accent6 11 30" xfId="7404" xr:uid="{00000000-0005-0000-0000-0000196D0000}"/>
    <cellStyle name="40% - Accent6 11 31" xfId="7548" xr:uid="{00000000-0005-0000-0000-00001A6D0000}"/>
    <cellStyle name="40% - Accent6 11 32" xfId="7720" xr:uid="{00000000-0005-0000-0000-00001B6D0000}"/>
    <cellStyle name="40% - Accent6 11 33" xfId="7892" xr:uid="{00000000-0005-0000-0000-00001C6D0000}"/>
    <cellStyle name="40% - Accent6 11 34" xfId="8064" xr:uid="{00000000-0005-0000-0000-00001D6D0000}"/>
    <cellStyle name="40% - Accent6 11 35" xfId="8236" xr:uid="{00000000-0005-0000-0000-00001E6D0000}"/>
    <cellStyle name="40% - Accent6 11 36" xfId="8408" xr:uid="{00000000-0005-0000-0000-00001F6D0000}"/>
    <cellStyle name="40% - Accent6 11 37" xfId="8726" xr:uid="{00000000-0005-0000-0000-0000206D0000}"/>
    <cellStyle name="40% - Accent6 11 4" xfId="4064" xr:uid="{00000000-0005-0000-0000-0000216D0000}"/>
    <cellStyle name="40% - Accent6 11 5" xfId="4180" xr:uid="{00000000-0005-0000-0000-0000226D0000}"/>
    <cellStyle name="40% - Accent6 11 6" xfId="4296" xr:uid="{00000000-0005-0000-0000-0000236D0000}"/>
    <cellStyle name="40% - Accent6 11 7" xfId="4412" xr:uid="{00000000-0005-0000-0000-0000246D0000}"/>
    <cellStyle name="40% - Accent6 11 8" xfId="4528" xr:uid="{00000000-0005-0000-0000-0000256D0000}"/>
    <cellStyle name="40% - Accent6 11 9" xfId="4644" xr:uid="{00000000-0005-0000-0000-0000266D0000}"/>
    <cellStyle name="40% - Accent6 12" xfId="4658" xr:uid="{00000000-0005-0000-0000-0000276D0000}"/>
    <cellStyle name="40% - Accent6 12 10" xfId="5828" xr:uid="{00000000-0005-0000-0000-0000286D0000}"/>
    <cellStyle name="40% - Accent6 12 11" xfId="5958" xr:uid="{00000000-0005-0000-0000-0000296D0000}"/>
    <cellStyle name="40% - Accent6 12 12" xfId="6088" xr:uid="{00000000-0005-0000-0000-00002A6D0000}"/>
    <cellStyle name="40% - Accent6 12 13" xfId="6218" xr:uid="{00000000-0005-0000-0000-00002B6D0000}"/>
    <cellStyle name="40% - Accent6 12 14" xfId="6348" xr:uid="{00000000-0005-0000-0000-00002C6D0000}"/>
    <cellStyle name="40% - Accent6 12 15" xfId="6478" xr:uid="{00000000-0005-0000-0000-00002D6D0000}"/>
    <cellStyle name="40% - Accent6 12 16" xfId="6609" xr:uid="{00000000-0005-0000-0000-00002E6D0000}"/>
    <cellStyle name="40% - Accent6 12 17" xfId="6739" xr:uid="{00000000-0005-0000-0000-00002F6D0000}"/>
    <cellStyle name="40% - Accent6 12 18" xfId="6869" xr:uid="{00000000-0005-0000-0000-0000306D0000}"/>
    <cellStyle name="40% - Accent6 12 19" xfId="6999" xr:uid="{00000000-0005-0000-0000-0000316D0000}"/>
    <cellStyle name="40% - Accent6 12 2" xfId="4788" xr:uid="{00000000-0005-0000-0000-0000326D0000}"/>
    <cellStyle name="40% - Accent6 12 2 2" xfId="9055" xr:uid="{00000000-0005-0000-0000-0000336D0000}"/>
    <cellStyle name="40% - Accent6 12 20" xfId="7129" xr:uid="{00000000-0005-0000-0000-0000346D0000}"/>
    <cellStyle name="40% - Accent6 12 21" xfId="7273" xr:uid="{00000000-0005-0000-0000-0000356D0000}"/>
    <cellStyle name="40% - Accent6 12 22" xfId="7418" xr:uid="{00000000-0005-0000-0000-0000366D0000}"/>
    <cellStyle name="40% - Accent6 12 23" xfId="7562" xr:uid="{00000000-0005-0000-0000-0000376D0000}"/>
    <cellStyle name="40% - Accent6 12 24" xfId="7734" xr:uid="{00000000-0005-0000-0000-0000386D0000}"/>
    <cellStyle name="40% - Accent6 12 25" xfId="7906" xr:uid="{00000000-0005-0000-0000-0000396D0000}"/>
    <cellStyle name="40% - Accent6 12 26" xfId="8078" xr:uid="{00000000-0005-0000-0000-00003A6D0000}"/>
    <cellStyle name="40% - Accent6 12 27" xfId="8250" xr:uid="{00000000-0005-0000-0000-00003B6D0000}"/>
    <cellStyle name="40% - Accent6 12 28" xfId="8422" xr:uid="{00000000-0005-0000-0000-00003C6D0000}"/>
    <cellStyle name="40% - Accent6 12 29" xfId="8740" xr:uid="{00000000-0005-0000-0000-00003D6D0000}"/>
    <cellStyle name="40% - Accent6 12 3" xfId="4918" xr:uid="{00000000-0005-0000-0000-00003E6D0000}"/>
    <cellStyle name="40% - Accent6 12 3 2" xfId="10309" xr:uid="{00000000-0005-0000-0000-00003F6D0000}"/>
    <cellStyle name="40% - Accent6 12 4" xfId="5048" xr:uid="{00000000-0005-0000-0000-0000406D0000}"/>
    <cellStyle name="40% - Accent6 12 5" xfId="5178" xr:uid="{00000000-0005-0000-0000-0000416D0000}"/>
    <cellStyle name="40% - Accent6 12 6" xfId="5308" xr:uid="{00000000-0005-0000-0000-0000426D0000}"/>
    <cellStyle name="40% - Accent6 12 7" xfId="5438" xr:uid="{00000000-0005-0000-0000-0000436D0000}"/>
    <cellStyle name="40% - Accent6 12 8" xfId="5568" xr:uid="{00000000-0005-0000-0000-0000446D0000}"/>
    <cellStyle name="40% - Accent6 12 9" xfId="5698" xr:uid="{00000000-0005-0000-0000-0000456D0000}"/>
    <cellStyle name="40% - Accent6 13" xfId="7143" xr:uid="{00000000-0005-0000-0000-0000466D0000}"/>
    <cellStyle name="40% - Accent6 13 10" xfId="8754" xr:uid="{00000000-0005-0000-0000-0000476D0000}"/>
    <cellStyle name="40% - Accent6 13 2" xfId="7287" xr:uid="{00000000-0005-0000-0000-0000486D0000}"/>
    <cellStyle name="40% - Accent6 13 2 2" xfId="9069" xr:uid="{00000000-0005-0000-0000-0000496D0000}"/>
    <cellStyle name="40% - Accent6 13 3" xfId="7432" xr:uid="{00000000-0005-0000-0000-00004A6D0000}"/>
    <cellStyle name="40% - Accent6 13 3 2" xfId="10323" xr:uid="{00000000-0005-0000-0000-00004B6D0000}"/>
    <cellStyle name="40% - Accent6 13 4" xfId="7576" xr:uid="{00000000-0005-0000-0000-00004C6D0000}"/>
    <cellStyle name="40% - Accent6 13 5" xfId="7748" xr:uid="{00000000-0005-0000-0000-00004D6D0000}"/>
    <cellStyle name="40% - Accent6 13 6" xfId="7920" xr:uid="{00000000-0005-0000-0000-00004E6D0000}"/>
    <cellStyle name="40% - Accent6 13 7" xfId="8092" xr:uid="{00000000-0005-0000-0000-00004F6D0000}"/>
    <cellStyle name="40% - Accent6 13 8" xfId="8264" xr:uid="{00000000-0005-0000-0000-0000506D0000}"/>
    <cellStyle name="40% - Accent6 13 9" xfId="8436" xr:uid="{00000000-0005-0000-0000-0000516D0000}"/>
    <cellStyle name="40% - Accent6 14" xfId="7590" xr:uid="{00000000-0005-0000-0000-0000526D0000}"/>
    <cellStyle name="40% - Accent6 14 2" xfId="7762" xr:uid="{00000000-0005-0000-0000-0000536D0000}"/>
    <cellStyle name="40% - Accent6 14 2 2" xfId="9084" xr:uid="{00000000-0005-0000-0000-0000546D0000}"/>
    <cellStyle name="40% - Accent6 14 3" xfId="7934" xr:uid="{00000000-0005-0000-0000-0000556D0000}"/>
    <cellStyle name="40% - Accent6 14 3 2" xfId="10337" xr:uid="{00000000-0005-0000-0000-0000566D0000}"/>
    <cellStyle name="40% - Accent6 14 4" xfId="8106" xr:uid="{00000000-0005-0000-0000-0000576D0000}"/>
    <cellStyle name="40% - Accent6 14 5" xfId="8278" xr:uid="{00000000-0005-0000-0000-0000586D0000}"/>
    <cellStyle name="40% - Accent6 14 6" xfId="8450" xr:uid="{00000000-0005-0000-0000-0000596D0000}"/>
    <cellStyle name="40% - Accent6 14 7" xfId="8769" xr:uid="{00000000-0005-0000-0000-00005A6D0000}"/>
    <cellStyle name="40% - Accent6 15" xfId="7604" xr:uid="{00000000-0005-0000-0000-00005B6D0000}"/>
    <cellStyle name="40% - Accent6 15 2" xfId="7776" xr:uid="{00000000-0005-0000-0000-00005C6D0000}"/>
    <cellStyle name="40% - Accent6 15 2 2" xfId="9098" xr:uid="{00000000-0005-0000-0000-00005D6D0000}"/>
    <cellStyle name="40% - Accent6 15 3" xfId="7948" xr:uid="{00000000-0005-0000-0000-00005E6D0000}"/>
    <cellStyle name="40% - Accent6 15 3 2" xfId="10351" xr:uid="{00000000-0005-0000-0000-00005F6D0000}"/>
    <cellStyle name="40% - Accent6 15 4" xfId="8120" xr:uid="{00000000-0005-0000-0000-0000606D0000}"/>
    <cellStyle name="40% - Accent6 15 5" xfId="8292" xr:uid="{00000000-0005-0000-0000-0000616D0000}"/>
    <cellStyle name="40% - Accent6 15 6" xfId="8464" xr:uid="{00000000-0005-0000-0000-0000626D0000}"/>
    <cellStyle name="40% - Accent6 15 7" xfId="8783" xr:uid="{00000000-0005-0000-0000-0000636D0000}"/>
    <cellStyle name="40% - Accent6 16" xfId="8796" xr:uid="{00000000-0005-0000-0000-0000646D0000}"/>
    <cellStyle name="40% - Accent6 17" xfId="8477" xr:uid="{00000000-0005-0000-0000-0000656D0000}"/>
    <cellStyle name="40% - Accent6 17 2" xfId="9127" xr:uid="{00000000-0005-0000-0000-0000666D0000}"/>
    <cellStyle name="40% - Accent6 18" xfId="9163" xr:uid="{00000000-0005-0000-0000-0000676D0000}"/>
    <cellStyle name="40% - Accent6 18 10" xfId="9818" xr:uid="{00000000-0005-0000-0000-0000686D0000}"/>
    <cellStyle name="40% - Accent6 18 10 2" xfId="36271" xr:uid="{00000000-0005-0000-0000-0000696D0000}"/>
    <cellStyle name="40% - Accent6 18 11" xfId="9889" xr:uid="{00000000-0005-0000-0000-00006A6D0000}"/>
    <cellStyle name="40% - Accent6 18 12" xfId="9960" xr:uid="{00000000-0005-0000-0000-00006B6D0000}"/>
    <cellStyle name="40% - Accent6 18 13" xfId="10487" xr:uid="{00000000-0005-0000-0000-00006C6D0000}"/>
    <cellStyle name="40% - Accent6 18 14" xfId="10745" xr:uid="{00000000-0005-0000-0000-00006D6D0000}"/>
    <cellStyle name="40% - Accent6 18 15" xfId="10999" xr:uid="{00000000-0005-0000-0000-00006E6D0000}"/>
    <cellStyle name="40% - Accent6 18 16" xfId="11253" xr:uid="{00000000-0005-0000-0000-00006F6D0000}"/>
    <cellStyle name="40% - Accent6 18 17" xfId="11513" xr:uid="{00000000-0005-0000-0000-0000706D0000}"/>
    <cellStyle name="40% - Accent6 18 18" xfId="11767" xr:uid="{00000000-0005-0000-0000-0000716D0000}"/>
    <cellStyle name="40% - Accent6 18 19" xfId="12045" xr:uid="{00000000-0005-0000-0000-0000726D0000}"/>
    <cellStyle name="40% - Accent6 18 2" xfId="9229" xr:uid="{00000000-0005-0000-0000-0000736D0000}"/>
    <cellStyle name="40% - Accent6 18 2 10" xfId="12457" xr:uid="{00000000-0005-0000-0000-0000746D0000}"/>
    <cellStyle name="40% - Accent6 18 2 11" xfId="12739" xr:uid="{00000000-0005-0000-0000-0000756D0000}"/>
    <cellStyle name="40% - Accent6 18 2 12" xfId="13362" xr:uid="{00000000-0005-0000-0000-0000766D0000}"/>
    <cellStyle name="40% - Accent6 18 2 13" xfId="13969" xr:uid="{00000000-0005-0000-0000-0000776D0000}"/>
    <cellStyle name="40% - Accent6 18 2 14" xfId="14575" xr:uid="{00000000-0005-0000-0000-0000786D0000}"/>
    <cellStyle name="40% - Accent6 18 2 15" xfId="15181" xr:uid="{00000000-0005-0000-0000-0000796D0000}"/>
    <cellStyle name="40% - Accent6 18 2 16" xfId="17429" xr:uid="{00000000-0005-0000-0000-00007A6D0000}"/>
    <cellStyle name="40% - Accent6 18 2 17" xfId="21904" xr:uid="{00000000-0005-0000-0000-00007B6D0000}"/>
    <cellStyle name="40% - Accent6 18 2 18" xfId="26621" xr:uid="{00000000-0005-0000-0000-00007C6D0000}"/>
    <cellStyle name="40% - Accent6 18 2 19" xfId="31334" xr:uid="{00000000-0005-0000-0000-00007D6D0000}"/>
    <cellStyle name="40% - Accent6 18 2 2" xfId="10368" xr:uid="{00000000-0005-0000-0000-00007E6D0000}"/>
    <cellStyle name="40% - Accent6 18 2 2 10" xfId="31630" xr:uid="{00000000-0005-0000-0000-00007F6D0000}"/>
    <cellStyle name="40% - Accent6 18 2 2 2" xfId="13077" xr:uid="{00000000-0005-0000-0000-0000806D0000}"/>
    <cellStyle name="40% - Accent6 18 2 2 2 2" xfId="16668" xr:uid="{00000000-0005-0000-0000-0000816D0000}"/>
    <cellStyle name="40% - Accent6 18 2 2 2 2 2" xfId="21130" xr:uid="{00000000-0005-0000-0000-0000826D0000}"/>
    <cellStyle name="40% - Accent6 18 2 2 2 2 3" xfId="25562" xr:uid="{00000000-0005-0000-0000-0000836D0000}"/>
    <cellStyle name="40% - Accent6 18 2 2 2 2 4" xfId="30279" xr:uid="{00000000-0005-0000-0000-0000846D0000}"/>
    <cellStyle name="40% - Accent6 18 2 2 2 2 5" xfId="34992" xr:uid="{00000000-0005-0000-0000-0000856D0000}"/>
    <cellStyle name="40% - Accent6 18 2 2 2 3" xfId="18871" xr:uid="{00000000-0005-0000-0000-0000866D0000}"/>
    <cellStyle name="40% - Accent6 18 2 2 2 4" xfId="23346" xr:uid="{00000000-0005-0000-0000-0000876D0000}"/>
    <cellStyle name="40% - Accent6 18 2 2 2 5" xfId="28063" xr:uid="{00000000-0005-0000-0000-0000886D0000}"/>
    <cellStyle name="40% - Accent6 18 2 2 2 6" xfId="32776" xr:uid="{00000000-0005-0000-0000-0000896D0000}"/>
    <cellStyle name="40% - Accent6 18 2 2 3" xfId="13659" xr:uid="{00000000-0005-0000-0000-00008A6D0000}"/>
    <cellStyle name="40% - Accent6 18 2 2 3 2" xfId="19984" xr:uid="{00000000-0005-0000-0000-00008B6D0000}"/>
    <cellStyle name="40% - Accent6 18 2 2 3 3" xfId="24416" xr:uid="{00000000-0005-0000-0000-00008C6D0000}"/>
    <cellStyle name="40% - Accent6 18 2 2 3 4" xfId="29133" xr:uid="{00000000-0005-0000-0000-00008D6D0000}"/>
    <cellStyle name="40% - Accent6 18 2 2 3 5" xfId="33846" xr:uid="{00000000-0005-0000-0000-00008E6D0000}"/>
    <cellStyle name="40% - Accent6 18 2 2 4" xfId="14265" xr:uid="{00000000-0005-0000-0000-00008F6D0000}"/>
    <cellStyle name="40% - Accent6 18 2 2 5" xfId="14871" xr:uid="{00000000-0005-0000-0000-0000906D0000}"/>
    <cellStyle name="40% - Accent6 18 2 2 6" xfId="15477" xr:uid="{00000000-0005-0000-0000-0000916D0000}"/>
    <cellStyle name="40% - Accent6 18 2 2 7" xfId="17725" xr:uid="{00000000-0005-0000-0000-0000926D0000}"/>
    <cellStyle name="40% - Accent6 18 2 2 8" xfId="22200" xr:uid="{00000000-0005-0000-0000-0000936D0000}"/>
    <cellStyle name="40% - Accent6 18 2 2 9" xfId="26917" xr:uid="{00000000-0005-0000-0000-0000946D0000}"/>
    <cellStyle name="40% - Accent6 18 2 3" xfId="10628" xr:uid="{00000000-0005-0000-0000-0000956D0000}"/>
    <cellStyle name="40% - Accent6 18 2 3 2" xfId="16450" xr:uid="{00000000-0005-0000-0000-0000966D0000}"/>
    <cellStyle name="40% - Accent6 18 2 3 2 2" xfId="20912" xr:uid="{00000000-0005-0000-0000-0000976D0000}"/>
    <cellStyle name="40% - Accent6 18 2 3 2 3" xfId="25344" xr:uid="{00000000-0005-0000-0000-0000986D0000}"/>
    <cellStyle name="40% - Accent6 18 2 3 2 4" xfId="30061" xr:uid="{00000000-0005-0000-0000-0000996D0000}"/>
    <cellStyle name="40% - Accent6 18 2 3 2 5" xfId="34774" xr:uid="{00000000-0005-0000-0000-00009A6D0000}"/>
    <cellStyle name="40% - Accent6 18 2 3 3" xfId="18653" xr:uid="{00000000-0005-0000-0000-00009B6D0000}"/>
    <cellStyle name="40% - Accent6 18 2 3 4" xfId="23128" xr:uid="{00000000-0005-0000-0000-00009C6D0000}"/>
    <cellStyle name="40% - Accent6 18 2 3 5" xfId="27845" xr:uid="{00000000-0005-0000-0000-00009D6D0000}"/>
    <cellStyle name="40% - Accent6 18 2 3 6" xfId="32558" xr:uid="{00000000-0005-0000-0000-00009E6D0000}"/>
    <cellStyle name="40% - Accent6 18 2 4" xfId="10886" xr:uid="{00000000-0005-0000-0000-00009F6D0000}"/>
    <cellStyle name="40% - Accent6 18 2 4 2" xfId="19688" xr:uid="{00000000-0005-0000-0000-0000A06D0000}"/>
    <cellStyle name="40% - Accent6 18 2 4 3" xfId="24120" xr:uid="{00000000-0005-0000-0000-0000A16D0000}"/>
    <cellStyle name="40% - Accent6 18 2 4 4" xfId="28837" xr:uid="{00000000-0005-0000-0000-0000A26D0000}"/>
    <cellStyle name="40% - Accent6 18 2 4 5" xfId="33550" xr:uid="{00000000-0005-0000-0000-0000A36D0000}"/>
    <cellStyle name="40% - Accent6 18 2 5" xfId="11140" xr:uid="{00000000-0005-0000-0000-0000A46D0000}"/>
    <cellStyle name="40% - Accent6 18 2 6" xfId="11394" xr:uid="{00000000-0005-0000-0000-0000A56D0000}"/>
    <cellStyle name="40% - Accent6 18 2 7" xfId="11654" xr:uid="{00000000-0005-0000-0000-0000A66D0000}"/>
    <cellStyle name="40% - Accent6 18 2 8" xfId="11916" xr:uid="{00000000-0005-0000-0000-0000A76D0000}"/>
    <cellStyle name="40% - Accent6 18 2 9" xfId="12186" xr:uid="{00000000-0005-0000-0000-0000A86D0000}"/>
    <cellStyle name="40% - Accent6 18 20" xfId="12316" xr:uid="{00000000-0005-0000-0000-0000A96D0000}"/>
    <cellStyle name="40% - Accent6 18 21" xfId="12598" xr:uid="{00000000-0005-0000-0000-0000AA6D0000}"/>
    <cellStyle name="40% - Accent6 18 22" xfId="13221" xr:uid="{00000000-0005-0000-0000-0000AB6D0000}"/>
    <cellStyle name="40% - Accent6 18 23" xfId="13828" xr:uid="{00000000-0005-0000-0000-0000AC6D0000}"/>
    <cellStyle name="40% - Accent6 18 24" xfId="14434" xr:uid="{00000000-0005-0000-0000-0000AD6D0000}"/>
    <cellStyle name="40% - Accent6 18 25" xfId="15040" xr:uid="{00000000-0005-0000-0000-0000AE6D0000}"/>
    <cellStyle name="40% - Accent6 18 26" xfId="17288" xr:uid="{00000000-0005-0000-0000-0000AF6D0000}"/>
    <cellStyle name="40% - Accent6 18 27" xfId="21763" xr:uid="{00000000-0005-0000-0000-0000B06D0000}"/>
    <cellStyle name="40% - Accent6 18 28" xfId="26480" xr:uid="{00000000-0005-0000-0000-0000B16D0000}"/>
    <cellStyle name="40% - Accent6 18 29" xfId="31193" xr:uid="{00000000-0005-0000-0000-0000B26D0000}"/>
    <cellStyle name="40% - Accent6 18 3" xfId="9311" xr:uid="{00000000-0005-0000-0000-0000B36D0000}"/>
    <cellStyle name="40% - Accent6 18 3 10" xfId="31489" xr:uid="{00000000-0005-0000-0000-0000B46D0000}"/>
    <cellStyle name="40% - Accent6 18 3 2" xfId="12936" xr:uid="{00000000-0005-0000-0000-0000B56D0000}"/>
    <cellStyle name="40% - Accent6 18 3 2 2" xfId="16527" xr:uid="{00000000-0005-0000-0000-0000B66D0000}"/>
    <cellStyle name="40% - Accent6 18 3 2 2 2" xfId="20989" xr:uid="{00000000-0005-0000-0000-0000B76D0000}"/>
    <cellStyle name="40% - Accent6 18 3 2 2 3" xfId="25421" xr:uid="{00000000-0005-0000-0000-0000B86D0000}"/>
    <cellStyle name="40% - Accent6 18 3 2 2 4" xfId="30138" xr:uid="{00000000-0005-0000-0000-0000B96D0000}"/>
    <cellStyle name="40% - Accent6 18 3 2 2 5" xfId="34851" xr:uid="{00000000-0005-0000-0000-0000BA6D0000}"/>
    <cellStyle name="40% - Accent6 18 3 2 3" xfId="18730" xr:uid="{00000000-0005-0000-0000-0000BB6D0000}"/>
    <cellStyle name="40% - Accent6 18 3 2 4" xfId="23205" xr:uid="{00000000-0005-0000-0000-0000BC6D0000}"/>
    <cellStyle name="40% - Accent6 18 3 2 5" xfId="27922" xr:uid="{00000000-0005-0000-0000-0000BD6D0000}"/>
    <cellStyle name="40% - Accent6 18 3 2 6" xfId="32635" xr:uid="{00000000-0005-0000-0000-0000BE6D0000}"/>
    <cellStyle name="40% - Accent6 18 3 3" xfId="13518" xr:uid="{00000000-0005-0000-0000-0000BF6D0000}"/>
    <cellStyle name="40% - Accent6 18 3 3 2" xfId="19843" xr:uid="{00000000-0005-0000-0000-0000C06D0000}"/>
    <cellStyle name="40% - Accent6 18 3 3 3" xfId="24275" xr:uid="{00000000-0005-0000-0000-0000C16D0000}"/>
    <cellStyle name="40% - Accent6 18 3 3 4" xfId="28992" xr:uid="{00000000-0005-0000-0000-0000C26D0000}"/>
    <cellStyle name="40% - Accent6 18 3 3 5" xfId="33705" xr:uid="{00000000-0005-0000-0000-0000C36D0000}"/>
    <cellStyle name="40% - Accent6 18 3 4" xfId="14124" xr:uid="{00000000-0005-0000-0000-0000C46D0000}"/>
    <cellStyle name="40% - Accent6 18 3 5" xfId="14730" xr:uid="{00000000-0005-0000-0000-0000C56D0000}"/>
    <cellStyle name="40% - Accent6 18 3 6" xfId="15336" xr:uid="{00000000-0005-0000-0000-0000C66D0000}"/>
    <cellStyle name="40% - Accent6 18 3 7" xfId="17584" xr:uid="{00000000-0005-0000-0000-0000C76D0000}"/>
    <cellStyle name="40% - Accent6 18 3 8" xfId="22059" xr:uid="{00000000-0005-0000-0000-0000C86D0000}"/>
    <cellStyle name="40% - Accent6 18 3 9" xfId="26776" xr:uid="{00000000-0005-0000-0000-0000C96D0000}"/>
    <cellStyle name="40% - Accent6 18 4" xfId="9382" xr:uid="{00000000-0005-0000-0000-0000CA6D0000}"/>
    <cellStyle name="40% - Accent6 18 4 2" xfId="16907" xr:uid="{00000000-0005-0000-0000-0000CB6D0000}"/>
    <cellStyle name="40% - Accent6 18 4 2 2" xfId="21369" xr:uid="{00000000-0005-0000-0000-0000CC6D0000}"/>
    <cellStyle name="40% - Accent6 18 4 2 2 2" xfId="25801" xr:uid="{00000000-0005-0000-0000-0000CD6D0000}"/>
    <cellStyle name="40% - Accent6 18 4 2 2 3" xfId="30518" xr:uid="{00000000-0005-0000-0000-0000CE6D0000}"/>
    <cellStyle name="40% - Accent6 18 4 2 2 4" xfId="35231" xr:uid="{00000000-0005-0000-0000-0000CF6D0000}"/>
    <cellStyle name="40% - Accent6 18 4 2 3" xfId="19110" xr:uid="{00000000-0005-0000-0000-0000D06D0000}"/>
    <cellStyle name="40% - Accent6 18 4 2 4" xfId="23585" xr:uid="{00000000-0005-0000-0000-0000D16D0000}"/>
    <cellStyle name="40% - Accent6 18 4 2 5" xfId="28302" xr:uid="{00000000-0005-0000-0000-0000D26D0000}"/>
    <cellStyle name="40% - Accent6 18 4 2 6" xfId="33015" xr:uid="{00000000-0005-0000-0000-0000D36D0000}"/>
    <cellStyle name="40% - Accent6 18 4 3" xfId="15716" xr:uid="{00000000-0005-0000-0000-0000D46D0000}"/>
    <cellStyle name="40% - Accent6 18 4 3 2" xfId="20223" xr:uid="{00000000-0005-0000-0000-0000D56D0000}"/>
    <cellStyle name="40% - Accent6 18 4 3 3" xfId="24655" xr:uid="{00000000-0005-0000-0000-0000D66D0000}"/>
    <cellStyle name="40% - Accent6 18 4 3 4" xfId="29372" xr:uid="{00000000-0005-0000-0000-0000D76D0000}"/>
    <cellStyle name="40% - Accent6 18 4 3 5" xfId="34085" xr:uid="{00000000-0005-0000-0000-0000D86D0000}"/>
    <cellStyle name="40% - Accent6 18 4 4" xfId="17964" xr:uid="{00000000-0005-0000-0000-0000D96D0000}"/>
    <cellStyle name="40% - Accent6 18 4 5" xfId="22439" xr:uid="{00000000-0005-0000-0000-0000DA6D0000}"/>
    <cellStyle name="40% - Accent6 18 4 6" xfId="27156" xr:uid="{00000000-0005-0000-0000-0000DB6D0000}"/>
    <cellStyle name="40% - Accent6 18 4 7" xfId="31869" xr:uid="{00000000-0005-0000-0000-0000DC6D0000}"/>
    <cellStyle name="40% - Accent6 18 5" xfId="9456" xr:uid="{00000000-0005-0000-0000-0000DD6D0000}"/>
    <cellStyle name="40% - Accent6 18 5 2" xfId="17119" xr:uid="{00000000-0005-0000-0000-0000DE6D0000}"/>
    <cellStyle name="40% - Accent6 18 5 2 2" xfId="21580" xr:uid="{00000000-0005-0000-0000-0000DF6D0000}"/>
    <cellStyle name="40% - Accent6 18 5 2 2 2" xfId="26012" xr:uid="{00000000-0005-0000-0000-0000E06D0000}"/>
    <cellStyle name="40% - Accent6 18 5 2 2 3" xfId="30729" xr:uid="{00000000-0005-0000-0000-0000E16D0000}"/>
    <cellStyle name="40% - Accent6 18 5 2 2 4" xfId="35442" xr:uid="{00000000-0005-0000-0000-0000E26D0000}"/>
    <cellStyle name="40% - Accent6 18 5 2 3" xfId="19321" xr:uid="{00000000-0005-0000-0000-0000E36D0000}"/>
    <cellStyle name="40% - Accent6 18 5 2 4" xfId="23796" xr:uid="{00000000-0005-0000-0000-0000E46D0000}"/>
    <cellStyle name="40% - Accent6 18 5 2 5" xfId="28513" xr:uid="{00000000-0005-0000-0000-0000E56D0000}"/>
    <cellStyle name="40% - Accent6 18 5 2 6" xfId="33226" xr:uid="{00000000-0005-0000-0000-0000E66D0000}"/>
    <cellStyle name="40% - Accent6 18 5 3" xfId="15929" xr:uid="{00000000-0005-0000-0000-0000E76D0000}"/>
    <cellStyle name="40% - Accent6 18 5 3 2" xfId="20434" xr:uid="{00000000-0005-0000-0000-0000E86D0000}"/>
    <cellStyle name="40% - Accent6 18 5 3 3" xfId="24866" xr:uid="{00000000-0005-0000-0000-0000E96D0000}"/>
    <cellStyle name="40% - Accent6 18 5 3 4" xfId="29583" xr:uid="{00000000-0005-0000-0000-0000EA6D0000}"/>
    <cellStyle name="40% - Accent6 18 5 3 5" xfId="34296" xr:uid="{00000000-0005-0000-0000-0000EB6D0000}"/>
    <cellStyle name="40% - Accent6 18 5 4" xfId="18175" xr:uid="{00000000-0005-0000-0000-0000EC6D0000}"/>
    <cellStyle name="40% - Accent6 18 5 5" xfId="22650" xr:uid="{00000000-0005-0000-0000-0000ED6D0000}"/>
    <cellStyle name="40% - Accent6 18 5 6" xfId="27367" xr:uid="{00000000-0005-0000-0000-0000EE6D0000}"/>
    <cellStyle name="40% - Accent6 18 5 7" xfId="32080" xr:uid="{00000000-0005-0000-0000-0000EF6D0000}"/>
    <cellStyle name="40% - Accent6 18 6" xfId="9527" xr:uid="{00000000-0005-0000-0000-0000F06D0000}"/>
    <cellStyle name="40% - Accent6 18 6 2" xfId="16210" xr:uid="{00000000-0005-0000-0000-0000F16D0000}"/>
    <cellStyle name="40% - Accent6 18 6 2 2" xfId="20673" xr:uid="{00000000-0005-0000-0000-0000F26D0000}"/>
    <cellStyle name="40% - Accent6 18 6 2 3" xfId="25105" xr:uid="{00000000-0005-0000-0000-0000F36D0000}"/>
    <cellStyle name="40% - Accent6 18 6 2 4" xfId="29822" xr:uid="{00000000-0005-0000-0000-0000F46D0000}"/>
    <cellStyle name="40% - Accent6 18 6 2 5" xfId="34535" xr:uid="{00000000-0005-0000-0000-0000F56D0000}"/>
    <cellStyle name="40% - Accent6 18 6 3" xfId="18414" xr:uid="{00000000-0005-0000-0000-0000F66D0000}"/>
    <cellStyle name="40% - Accent6 18 6 4" xfId="22889" xr:uid="{00000000-0005-0000-0000-0000F76D0000}"/>
    <cellStyle name="40% - Accent6 18 6 5" xfId="27606" xr:uid="{00000000-0005-0000-0000-0000F86D0000}"/>
    <cellStyle name="40% - Accent6 18 6 6" xfId="32319" xr:uid="{00000000-0005-0000-0000-0000F96D0000}"/>
    <cellStyle name="40% - Accent6 18 7" xfId="9598" xr:uid="{00000000-0005-0000-0000-0000FA6D0000}"/>
    <cellStyle name="40% - Accent6 18 7 2" xfId="19547" xr:uid="{00000000-0005-0000-0000-0000FB6D0000}"/>
    <cellStyle name="40% - Accent6 18 7 3" xfId="23979" xr:uid="{00000000-0005-0000-0000-0000FC6D0000}"/>
    <cellStyle name="40% - Accent6 18 7 4" xfId="28696" xr:uid="{00000000-0005-0000-0000-0000FD6D0000}"/>
    <cellStyle name="40% - Accent6 18 7 5" xfId="33409" xr:uid="{00000000-0005-0000-0000-0000FE6D0000}"/>
    <cellStyle name="40% - Accent6 18 8" xfId="9669" xr:uid="{00000000-0005-0000-0000-0000FF6D0000}"/>
    <cellStyle name="40% - Accent6 18 8 2" xfId="26283" xr:uid="{00000000-0005-0000-0000-0000006E0000}"/>
    <cellStyle name="40% - Accent6 18 8 3" xfId="30996" xr:uid="{00000000-0005-0000-0000-0000016E0000}"/>
    <cellStyle name="40% - Accent6 18 8 4" xfId="35709" xr:uid="{00000000-0005-0000-0000-0000026E0000}"/>
    <cellStyle name="40% - Accent6 18 9" xfId="9747" xr:uid="{00000000-0005-0000-0000-0000036E0000}"/>
    <cellStyle name="40% - Accent6 18 9 2" xfId="35976" xr:uid="{00000000-0005-0000-0000-0000046E0000}"/>
    <cellStyle name="40% - Accent6 19" xfId="9178" xr:uid="{00000000-0005-0000-0000-0000056E0000}"/>
    <cellStyle name="40% - Accent6 19 10" xfId="9832" xr:uid="{00000000-0005-0000-0000-0000066E0000}"/>
    <cellStyle name="40% - Accent6 19 10 2" xfId="36285" xr:uid="{00000000-0005-0000-0000-0000076E0000}"/>
    <cellStyle name="40% - Accent6 19 11" xfId="9903" xr:uid="{00000000-0005-0000-0000-0000086E0000}"/>
    <cellStyle name="40% - Accent6 19 12" xfId="9974" xr:uid="{00000000-0005-0000-0000-0000096E0000}"/>
    <cellStyle name="40% - Accent6 19 13" xfId="10501" xr:uid="{00000000-0005-0000-0000-00000A6E0000}"/>
    <cellStyle name="40% - Accent6 19 14" xfId="10759" xr:uid="{00000000-0005-0000-0000-00000B6E0000}"/>
    <cellStyle name="40% - Accent6 19 15" xfId="11013" xr:uid="{00000000-0005-0000-0000-00000C6E0000}"/>
    <cellStyle name="40% - Accent6 19 16" xfId="11267" xr:uid="{00000000-0005-0000-0000-00000D6E0000}"/>
    <cellStyle name="40% - Accent6 19 17" xfId="11527" xr:uid="{00000000-0005-0000-0000-00000E6E0000}"/>
    <cellStyle name="40% - Accent6 19 18" xfId="11781" xr:uid="{00000000-0005-0000-0000-00000F6E0000}"/>
    <cellStyle name="40% - Accent6 19 19" xfId="12059" xr:uid="{00000000-0005-0000-0000-0000106E0000}"/>
    <cellStyle name="40% - Accent6 19 2" xfId="9243" xr:uid="{00000000-0005-0000-0000-0000116E0000}"/>
    <cellStyle name="40% - Accent6 19 2 10" xfId="12471" xr:uid="{00000000-0005-0000-0000-0000126E0000}"/>
    <cellStyle name="40% - Accent6 19 2 11" xfId="12753" xr:uid="{00000000-0005-0000-0000-0000136E0000}"/>
    <cellStyle name="40% - Accent6 19 2 12" xfId="13376" xr:uid="{00000000-0005-0000-0000-0000146E0000}"/>
    <cellStyle name="40% - Accent6 19 2 13" xfId="13983" xr:uid="{00000000-0005-0000-0000-0000156E0000}"/>
    <cellStyle name="40% - Accent6 19 2 14" xfId="14589" xr:uid="{00000000-0005-0000-0000-0000166E0000}"/>
    <cellStyle name="40% - Accent6 19 2 15" xfId="15195" xr:uid="{00000000-0005-0000-0000-0000176E0000}"/>
    <cellStyle name="40% - Accent6 19 2 16" xfId="17443" xr:uid="{00000000-0005-0000-0000-0000186E0000}"/>
    <cellStyle name="40% - Accent6 19 2 17" xfId="21918" xr:uid="{00000000-0005-0000-0000-0000196E0000}"/>
    <cellStyle name="40% - Accent6 19 2 18" xfId="26635" xr:uid="{00000000-0005-0000-0000-00001A6E0000}"/>
    <cellStyle name="40% - Accent6 19 2 19" xfId="31348" xr:uid="{00000000-0005-0000-0000-00001B6E0000}"/>
    <cellStyle name="40% - Accent6 19 2 2" xfId="10382" xr:uid="{00000000-0005-0000-0000-00001C6E0000}"/>
    <cellStyle name="40% - Accent6 19 2 2 10" xfId="31644" xr:uid="{00000000-0005-0000-0000-00001D6E0000}"/>
    <cellStyle name="40% - Accent6 19 2 2 2" xfId="13091" xr:uid="{00000000-0005-0000-0000-00001E6E0000}"/>
    <cellStyle name="40% - Accent6 19 2 2 2 2" xfId="16682" xr:uid="{00000000-0005-0000-0000-00001F6E0000}"/>
    <cellStyle name="40% - Accent6 19 2 2 2 2 2" xfId="21144" xr:uid="{00000000-0005-0000-0000-0000206E0000}"/>
    <cellStyle name="40% - Accent6 19 2 2 2 2 3" xfId="25576" xr:uid="{00000000-0005-0000-0000-0000216E0000}"/>
    <cellStyle name="40% - Accent6 19 2 2 2 2 4" xfId="30293" xr:uid="{00000000-0005-0000-0000-0000226E0000}"/>
    <cellStyle name="40% - Accent6 19 2 2 2 2 5" xfId="35006" xr:uid="{00000000-0005-0000-0000-0000236E0000}"/>
    <cellStyle name="40% - Accent6 19 2 2 2 3" xfId="18885" xr:uid="{00000000-0005-0000-0000-0000246E0000}"/>
    <cellStyle name="40% - Accent6 19 2 2 2 4" xfId="23360" xr:uid="{00000000-0005-0000-0000-0000256E0000}"/>
    <cellStyle name="40% - Accent6 19 2 2 2 5" xfId="28077" xr:uid="{00000000-0005-0000-0000-0000266E0000}"/>
    <cellStyle name="40% - Accent6 19 2 2 2 6" xfId="32790" xr:uid="{00000000-0005-0000-0000-0000276E0000}"/>
    <cellStyle name="40% - Accent6 19 2 2 3" xfId="13673" xr:uid="{00000000-0005-0000-0000-0000286E0000}"/>
    <cellStyle name="40% - Accent6 19 2 2 3 2" xfId="19998" xr:uid="{00000000-0005-0000-0000-0000296E0000}"/>
    <cellStyle name="40% - Accent6 19 2 2 3 3" xfId="24430" xr:uid="{00000000-0005-0000-0000-00002A6E0000}"/>
    <cellStyle name="40% - Accent6 19 2 2 3 4" xfId="29147" xr:uid="{00000000-0005-0000-0000-00002B6E0000}"/>
    <cellStyle name="40% - Accent6 19 2 2 3 5" xfId="33860" xr:uid="{00000000-0005-0000-0000-00002C6E0000}"/>
    <cellStyle name="40% - Accent6 19 2 2 4" xfId="14279" xr:uid="{00000000-0005-0000-0000-00002D6E0000}"/>
    <cellStyle name="40% - Accent6 19 2 2 5" xfId="14885" xr:uid="{00000000-0005-0000-0000-00002E6E0000}"/>
    <cellStyle name="40% - Accent6 19 2 2 6" xfId="15491" xr:uid="{00000000-0005-0000-0000-00002F6E0000}"/>
    <cellStyle name="40% - Accent6 19 2 2 7" xfId="17739" xr:uid="{00000000-0005-0000-0000-0000306E0000}"/>
    <cellStyle name="40% - Accent6 19 2 2 8" xfId="22214" xr:uid="{00000000-0005-0000-0000-0000316E0000}"/>
    <cellStyle name="40% - Accent6 19 2 2 9" xfId="26931" xr:uid="{00000000-0005-0000-0000-0000326E0000}"/>
    <cellStyle name="40% - Accent6 19 2 3" xfId="10642" xr:uid="{00000000-0005-0000-0000-0000336E0000}"/>
    <cellStyle name="40% - Accent6 19 2 3 2" xfId="16464" xr:uid="{00000000-0005-0000-0000-0000346E0000}"/>
    <cellStyle name="40% - Accent6 19 2 3 2 2" xfId="20926" xr:uid="{00000000-0005-0000-0000-0000356E0000}"/>
    <cellStyle name="40% - Accent6 19 2 3 2 3" xfId="25358" xr:uid="{00000000-0005-0000-0000-0000366E0000}"/>
    <cellStyle name="40% - Accent6 19 2 3 2 4" xfId="30075" xr:uid="{00000000-0005-0000-0000-0000376E0000}"/>
    <cellStyle name="40% - Accent6 19 2 3 2 5" xfId="34788" xr:uid="{00000000-0005-0000-0000-0000386E0000}"/>
    <cellStyle name="40% - Accent6 19 2 3 3" xfId="18667" xr:uid="{00000000-0005-0000-0000-0000396E0000}"/>
    <cellStyle name="40% - Accent6 19 2 3 4" xfId="23142" xr:uid="{00000000-0005-0000-0000-00003A6E0000}"/>
    <cellStyle name="40% - Accent6 19 2 3 5" xfId="27859" xr:uid="{00000000-0005-0000-0000-00003B6E0000}"/>
    <cellStyle name="40% - Accent6 19 2 3 6" xfId="32572" xr:uid="{00000000-0005-0000-0000-00003C6E0000}"/>
    <cellStyle name="40% - Accent6 19 2 4" xfId="10900" xr:uid="{00000000-0005-0000-0000-00003D6E0000}"/>
    <cellStyle name="40% - Accent6 19 2 4 2" xfId="19702" xr:uid="{00000000-0005-0000-0000-00003E6E0000}"/>
    <cellStyle name="40% - Accent6 19 2 4 3" xfId="24134" xr:uid="{00000000-0005-0000-0000-00003F6E0000}"/>
    <cellStyle name="40% - Accent6 19 2 4 4" xfId="28851" xr:uid="{00000000-0005-0000-0000-0000406E0000}"/>
    <cellStyle name="40% - Accent6 19 2 4 5" xfId="33564" xr:uid="{00000000-0005-0000-0000-0000416E0000}"/>
    <cellStyle name="40% - Accent6 19 2 5" xfId="11154" xr:uid="{00000000-0005-0000-0000-0000426E0000}"/>
    <cellStyle name="40% - Accent6 19 2 6" xfId="11408" xr:uid="{00000000-0005-0000-0000-0000436E0000}"/>
    <cellStyle name="40% - Accent6 19 2 7" xfId="11668" xr:uid="{00000000-0005-0000-0000-0000446E0000}"/>
    <cellStyle name="40% - Accent6 19 2 8" xfId="11930" xr:uid="{00000000-0005-0000-0000-0000456E0000}"/>
    <cellStyle name="40% - Accent6 19 2 9" xfId="12200" xr:uid="{00000000-0005-0000-0000-0000466E0000}"/>
    <cellStyle name="40% - Accent6 19 20" xfId="12330" xr:uid="{00000000-0005-0000-0000-0000476E0000}"/>
    <cellStyle name="40% - Accent6 19 21" xfId="12612" xr:uid="{00000000-0005-0000-0000-0000486E0000}"/>
    <cellStyle name="40% - Accent6 19 22" xfId="13235" xr:uid="{00000000-0005-0000-0000-0000496E0000}"/>
    <cellStyle name="40% - Accent6 19 23" xfId="13842" xr:uid="{00000000-0005-0000-0000-00004A6E0000}"/>
    <cellStyle name="40% - Accent6 19 24" xfId="14448" xr:uid="{00000000-0005-0000-0000-00004B6E0000}"/>
    <cellStyle name="40% - Accent6 19 25" xfId="15054" xr:uid="{00000000-0005-0000-0000-00004C6E0000}"/>
    <cellStyle name="40% - Accent6 19 26" xfId="17302" xr:uid="{00000000-0005-0000-0000-00004D6E0000}"/>
    <cellStyle name="40% - Accent6 19 27" xfId="21777" xr:uid="{00000000-0005-0000-0000-00004E6E0000}"/>
    <cellStyle name="40% - Accent6 19 28" xfId="26494" xr:uid="{00000000-0005-0000-0000-00004F6E0000}"/>
    <cellStyle name="40% - Accent6 19 29" xfId="31207" xr:uid="{00000000-0005-0000-0000-0000506E0000}"/>
    <cellStyle name="40% - Accent6 19 3" xfId="9325" xr:uid="{00000000-0005-0000-0000-0000516E0000}"/>
    <cellStyle name="40% - Accent6 19 3 10" xfId="31503" xr:uid="{00000000-0005-0000-0000-0000526E0000}"/>
    <cellStyle name="40% - Accent6 19 3 2" xfId="12950" xr:uid="{00000000-0005-0000-0000-0000536E0000}"/>
    <cellStyle name="40% - Accent6 19 3 2 2" xfId="16541" xr:uid="{00000000-0005-0000-0000-0000546E0000}"/>
    <cellStyle name="40% - Accent6 19 3 2 2 2" xfId="21003" xr:uid="{00000000-0005-0000-0000-0000556E0000}"/>
    <cellStyle name="40% - Accent6 19 3 2 2 3" xfId="25435" xr:uid="{00000000-0005-0000-0000-0000566E0000}"/>
    <cellStyle name="40% - Accent6 19 3 2 2 4" xfId="30152" xr:uid="{00000000-0005-0000-0000-0000576E0000}"/>
    <cellStyle name="40% - Accent6 19 3 2 2 5" xfId="34865" xr:uid="{00000000-0005-0000-0000-0000586E0000}"/>
    <cellStyle name="40% - Accent6 19 3 2 3" xfId="18744" xr:uid="{00000000-0005-0000-0000-0000596E0000}"/>
    <cellStyle name="40% - Accent6 19 3 2 4" xfId="23219" xr:uid="{00000000-0005-0000-0000-00005A6E0000}"/>
    <cellStyle name="40% - Accent6 19 3 2 5" xfId="27936" xr:uid="{00000000-0005-0000-0000-00005B6E0000}"/>
    <cellStyle name="40% - Accent6 19 3 2 6" xfId="32649" xr:uid="{00000000-0005-0000-0000-00005C6E0000}"/>
    <cellStyle name="40% - Accent6 19 3 3" xfId="13532" xr:uid="{00000000-0005-0000-0000-00005D6E0000}"/>
    <cellStyle name="40% - Accent6 19 3 3 2" xfId="19857" xr:uid="{00000000-0005-0000-0000-00005E6E0000}"/>
    <cellStyle name="40% - Accent6 19 3 3 3" xfId="24289" xr:uid="{00000000-0005-0000-0000-00005F6E0000}"/>
    <cellStyle name="40% - Accent6 19 3 3 4" xfId="29006" xr:uid="{00000000-0005-0000-0000-0000606E0000}"/>
    <cellStyle name="40% - Accent6 19 3 3 5" xfId="33719" xr:uid="{00000000-0005-0000-0000-0000616E0000}"/>
    <cellStyle name="40% - Accent6 19 3 4" xfId="14138" xr:uid="{00000000-0005-0000-0000-0000626E0000}"/>
    <cellStyle name="40% - Accent6 19 3 5" xfId="14744" xr:uid="{00000000-0005-0000-0000-0000636E0000}"/>
    <cellStyle name="40% - Accent6 19 3 6" xfId="15350" xr:uid="{00000000-0005-0000-0000-0000646E0000}"/>
    <cellStyle name="40% - Accent6 19 3 7" xfId="17598" xr:uid="{00000000-0005-0000-0000-0000656E0000}"/>
    <cellStyle name="40% - Accent6 19 3 8" xfId="22073" xr:uid="{00000000-0005-0000-0000-0000666E0000}"/>
    <cellStyle name="40% - Accent6 19 3 9" xfId="26790" xr:uid="{00000000-0005-0000-0000-0000676E0000}"/>
    <cellStyle name="40% - Accent6 19 4" xfId="9396" xr:uid="{00000000-0005-0000-0000-0000686E0000}"/>
    <cellStyle name="40% - Accent6 19 4 2" xfId="16921" xr:uid="{00000000-0005-0000-0000-0000696E0000}"/>
    <cellStyle name="40% - Accent6 19 4 2 2" xfId="21383" xr:uid="{00000000-0005-0000-0000-00006A6E0000}"/>
    <cellStyle name="40% - Accent6 19 4 2 2 2" xfId="25815" xr:uid="{00000000-0005-0000-0000-00006B6E0000}"/>
    <cellStyle name="40% - Accent6 19 4 2 2 3" xfId="30532" xr:uid="{00000000-0005-0000-0000-00006C6E0000}"/>
    <cellStyle name="40% - Accent6 19 4 2 2 4" xfId="35245" xr:uid="{00000000-0005-0000-0000-00006D6E0000}"/>
    <cellStyle name="40% - Accent6 19 4 2 3" xfId="19124" xr:uid="{00000000-0005-0000-0000-00006E6E0000}"/>
    <cellStyle name="40% - Accent6 19 4 2 4" xfId="23599" xr:uid="{00000000-0005-0000-0000-00006F6E0000}"/>
    <cellStyle name="40% - Accent6 19 4 2 5" xfId="28316" xr:uid="{00000000-0005-0000-0000-0000706E0000}"/>
    <cellStyle name="40% - Accent6 19 4 2 6" xfId="33029" xr:uid="{00000000-0005-0000-0000-0000716E0000}"/>
    <cellStyle name="40% - Accent6 19 4 3" xfId="15730" xr:uid="{00000000-0005-0000-0000-0000726E0000}"/>
    <cellStyle name="40% - Accent6 19 4 3 2" xfId="20237" xr:uid="{00000000-0005-0000-0000-0000736E0000}"/>
    <cellStyle name="40% - Accent6 19 4 3 3" xfId="24669" xr:uid="{00000000-0005-0000-0000-0000746E0000}"/>
    <cellStyle name="40% - Accent6 19 4 3 4" xfId="29386" xr:uid="{00000000-0005-0000-0000-0000756E0000}"/>
    <cellStyle name="40% - Accent6 19 4 3 5" xfId="34099" xr:uid="{00000000-0005-0000-0000-0000766E0000}"/>
    <cellStyle name="40% - Accent6 19 4 4" xfId="17978" xr:uid="{00000000-0005-0000-0000-0000776E0000}"/>
    <cellStyle name="40% - Accent6 19 4 5" xfId="22453" xr:uid="{00000000-0005-0000-0000-0000786E0000}"/>
    <cellStyle name="40% - Accent6 19 4 6" xfId="27170" xr:uid="{00000000-0005-0000-0000-0000796E0000}"/>
    <cellStyle name="40% - Accent6 19 4 7" xfId="31883" xr:uid="{00000000-0005-0000-0000-00007A6E0000}"/>
    <cellStyle name="40% - Accent6 19 5" xfId="9470" xr:uid="{00000000-0005-0000-0000-00007B6E0000}"/>
    <cellStyle name="40% - Accent6 19 5 2" xfId="17133" xr:uid="{00000000-0005-0000-0000-00007C6E0000}"/>
    <cellStyle name="40% - Accent6 19 5 2 2" xfId="21594" xr:uid="{00000000-0005-0000-0000-00007D6E0000}"/>
    <cellStyle name="40% - Accent6 19 5 2 2 2" xfId="26026" xr:uid="{00000000-0005-0000-0000-00007E6E0000}"/>
    <cellStyle name="40% - Accent6 19 5 2 2 3" xfId="30743" xr:uid="{00000000-0005-0000-0000-00007F6E0000}"/>
    <cellStyle name="40% - Accent6 19 5 2 2 4" xfId="35456" xr:uid="{00000000-0005-0000-0000-0000806E0000}"/>
    <cellStyle name="40% - Accent6 19 5 2 3" xfId="19335" xr:uid="{00000000-0005-0000-0000-0000816E0000}"/>
    <cellStyle name="40% - Accent6 19 5 2 4" xfId="23810" xr:uid="{00000000-0005-0000-0000-0000826E0000}"/>
    <cellStyle name="40% - Accent6 19 5 2 5" xfId="28527" xr:uid="{00000000-0005-0000-0000-0000836E0000}"/>
    <cellStyle name="40% - Accent6 19 5 2 6" xfId="33240" xr:uid="{00000000-0005-0000-0000-0000846E0000}"/>
    <cellStyle name="40% - Accent6 19 5 3" xfId="15943" xr:uid="{00000000-0005-0000-0000-0000856E0000}"/>
    <cellStyle name="40% - Accent6 19 5 3 2" xfId="20448" xr:uid="{00000000-0005-0000-0000-0000866E0000}"/>
    <cellStyle name="40% - Accent6 19 5 3 3" xfId="24880" xr:uid="{00000000-0005-0000-0000-0000876E0000}"/>
    <cellStyle name="40% - Accent6 19 5 3 4" xfId="29597" xr:uid="{00000000-0005-0000-0000-0000886E0000}"/>
    <cellStyle name="40% - Accent6 19 5 3 5" xfId="34310" xr:uid="{00000000-0005-0000-0000-0000896E0000}"/>
    <cellStyle name="40% - Accent6 19 5 4" xfId="18189" xr:uid="{00000000-0005-0000-0000-00008A6E0000}"/>
    <cellStyle name="40% - Accent6 19 5 5" xfId="22664" xr:uid="{00000000-0005-0000-0000-00008B6E0000}"/>
    <cellStyle name="40% - Accent6 19 5 6" xfId="27381" xr:uid="{00000000-0005-0000-0000-00008C6E0000}"/>
    <cellStyle name="40% - Accent6 19 5 7" xfId="32094" xr:uid="{00000000-0005-0000-0000-00008D6E0000}"/>
    <cellStyle name="40% - Accent6 19 6" xfId="9541" xr:uid="{00000000-0005-0000-0000-00008E6E0000}"/>
    <cellStyle name="40% - Accent6 19 6 2" xfId="16224" xr:uid="{00000000-0005-0000-0000-00008F6E0000}"/>
    <cellStyle name="40% - Accent6 19 6 2 2" xfId="20687" xr:uid="{00000000-0005-0000-0000-0000906E0000}"/>
    <cellStyle name="40% - Accent6 19 6 2 3" xfId="25119" xr:uid="{00000000-0005-0000-0000-0000916E0000}"/>
    <cellStyle name="40% - Accent6 19 6 2 4" xfId="29836" xr:uid="{00000000-0005-0000-0000-0000926E0000}"/>
    <cellStyle name="40% - Accent6 19 6 2 5" xfId="34549" xr:uid="{00000000-0005-0000-0000-0000936E0000}"/>
    <cellStyle name="40% - Accent6 19 6 3" xfId="18428" xr:uid="{00000000-0005-0000-0000-0000946E0000}"/>
    <cellStyle name="40% - Accent6 19 6 4" xfId="22903" xr:uid="{00000000-0005-0000-0000-0000956E0000}"/>
    <cellStyle name="40% - Accent6 19 6 5" xfId="27620" xr:uid="{00000000-0005-0000-0000-0000966E0000}"/>
    <cellStyle name="40% - Accent6 19 6 6" xfId="32333" xr:uid="{00000000-0005-0000-0000-0000976E0000}"/>
    <cellStyle name="40% - Accent6 19 7" xfId="9612" xr:uid="{00000000-0005-0000-0000-0000986E0000}"/>
    <cellStyle name="40% - Accent6 19 7 2" xfId="19561" xr:uid="{00000000-0005-0000-0000-0000996E0000}"/>
    <cellStyle name="40% - Accent6 19 7 3" xfId="23993" xr:uid="{00000000-0005-0000-0000-00009A6E0000}"/>
    <cellStyle name="40% - Accent6 19 7 4" xfId="28710" xr:uid="{00000000-0005-0000-0000-00009B6E0000}"/>
    <cellStyle name="40% - Accent6 19 7 5" xfId="33423" xr:uid="{00000000-0005-0000-0000-00009C6E0000}"/>
    <cellStyle name="40% - Accent6 19 8" xfId="9683" xr:uid="{00000000-0005-0000-0000-00009D6E0000}"/>
    <cellStyle name="40% - Accent6 19 8 2" xfId="26297" xr:uid="{00000000-0005-0000-0000-00009E6E0000}"/>
    <cellStyle name="40% - Accent6 19 8 3" xfId="31010" xr:uid="{00000000-0005-0000-0000-00009F6E0000}"/>
    <cellStyle name="40% - Accent6 19 8 4" xfId="35723" xr:uid="{00000000-0005-0000-0000-0000A06E0000}"/>
    <cellStyle name="40% - Accent6 19 9" xfId="9761" xr:uid="{00000000-0005-0000-0000-0000A16E0000}"/>
    <cellStyle name="40% - Accent6 19 9 2" xfId="35990" xr:uid="{00000000-0005-0000-0000-0000A26E0000}"/>
    <cellStyle name="40% - Accent6 2" xfId="89" xr:uid="{00000000-0005-0000-0000-0000A36E0000}"/>
    <cellStyle name="40% - Accent6 2 10" xfId="921" xr:uid="{00000000-0005-0000-0000-0000A46E0000}"/>
    <cellStyle name="40% - Accent6 2 10 2" xfId="35906" xr:uid="{00000000-0005-0000-0000-0000A56E0000}"/>
    <cellStyle name="40% - Accent6 2 11" xfId="993" xr:uid="{00000000-0005-0000-0000-0000A66E0000}"/>
    <cellStyle name="40% - Accent6 2 11 2" xfId="36201" xr:uid="{00000000-0005-0000-0000-0000A76E0000}"/>
    <cellStyle name="40% - Accent6 2 12" xfId="1065" xr:uid="{00000000-0005-0000-0000-0000A86E0000}"/>
    <cellStyle name="40% - Accent6 2 13" xfId="1137" xr:uid="{00000000-0005-0000-0000-0000A96E0000}"/>
    <cellStyle name="40% - Accent6 2 14" xfId="1209" xr:uid="{00000000-0005-0000-0000-0000AA6E0000}"/>
    <cellStyle name="40% - Accent6 2 15" xfId="1281" xr:uid="{00000000-0005-0000-0000-0000AB6E0000}"/>
    <cellStyle name="40% - Accent6 2 16" xfId="1353" xr:uid="{00000000-0005-0000-0000-0000AC6E0000}"/>
    <cellStyle name="40% - Accent6 2 17" xfId="1428" xr:uid="{00000000-0005-0000-0000-0000AD6E0000}"/>
    <cellStyle name="40% - Accent6 2 18" xfId="1502" xr:uid="{00000000-0005-0000-0000-0000AE6E0000}"/>
    <cellStyle name="40% - Accent6 2 19" xfId="1577" xr:uid="{00000000-0005-0000-0000-0000AF6E0000}"/>
    <cellStyle name="40% - Accent6 2 2" xfId="118" xr:uid="{00000000-0005-0000-0000-0000B06E0000}"/>
    <cellStyle name="40% - Accent6 2 2 10" xfId="433" xr:uid="{00000000-0005-0000-0000-0000B16E0000}"/>
    <cellStyle name="40% - Accent6 2 2 11" xfId="476" xr:uid="{00000000-0005-0000-0000-0000B26E0000}"/>
    <cellStyle name="40% - Accent6 2 2 12" xfId="519" xr:uid="{00000000-0005-0000-0000-0000B36E0000}"/>
    <cellStyle name="40% - Accent6 2 2 13" xfId="8648" xr:uid="{00000000-0005-0000-0000-0000B46E0000}"/>
    <cellStyle name="40% - Accent6 2 2 2" xfId="290" xr:uid="{00000000-0005-0000-0000-0000B56E0000}"/>
    <cellStyle name="40% - Accent6 2 2 2 2" xfId="8967" xr:uid="{00000000-0005-0000-0000-0000B66E0000}"/>
    <cellStyle name="40% - Accent6 2 2 3" xfId="305" xr:uid="{00000000-0005-0000-0000-0000B76E0000}"/>
    <cellStyle name="40% - Accent6 2 2 3 2" xfId="10234" xr:uid="{00000000-0005-0000-0000-0000B86E0000}"/>
    <cellStyle name="40% - Accent6 2 2 4" xfId="320" xr:uid="{00000000-0005-0000-0000-0000B96E0000}"/>
    <cellStyle name="40% - Accent6 2 2 5" xfId="334" xr:uid="{00000000-0005-0000-0000-0000BA6E0000}"/>
    <cellStyle name="40% - Accent6 2 2 6" xfId="348" xr:uid="{00000000-0005-0000-0000-0000BB6E0000}"/>
    <cellStyle name="40% - Accent6 2 2 7" xfId="362" xr:uid="{00000000-0005-0000-0000-0000BC6E0000}"/>
    <cellStyle name="40% - Accent6 2 2 8" xfId="376" xr:uid="{00000000-0005-0000-0000-0000BD6E0000}"/>
    <cellStyle name="40% - Accent6 2 2 9" xfId="390" xr:uid="{00000000-0005-0000-0000-0000BE6E0000}"/>
    <cellStyle name="40% - Accent6 2 20" xfId="1651" xr:uid="{00000000-0005-0000-0000-0000BF6E0000}"/>
    <cellStyle name="40% - Accent6 2 21" xfId="1725" xr:uid="{00000000-0005-0000-0000-0000C06E0000}"/>
    <cellStyle name="40% - Accent6 2 22" xfId="1799" xr:uid="{00000000-0005-0000-0000-0000C16E0000}"/>
    <cellStyle name="40% - Accent6 2 23" xfId="1874" xr:uid="{00000000-0005-0000-0000-0000C26E0000}"/>
    <cellStyle name="40% - Accent6 2 24" xfId="1948" xr:uid="{00000000-0005-0000-0000-0000C36E0000}"/>
    <cellStyle name="40% - Accent6 2 25" xfId="2022" xr:uid="{00000000-0005-0000-0000-0000C46E0000}"/>
    <cellStyle name="40% - Accent6 2 26" xfId="2096" xr:uid="{00000000-0005-0000-0000-0000C56E0000}"/>
    <cellStyle name="40% - Accent6 2 27" xfId="2170" xr:uid="{00000000-0005-0000-0000-0000C66E0000}"/>
    <cellStyle name="40% - Accent6 2 28" xfId="2244" xr:uid="{00000000-0005-0000-0000-0000C76E0000}"/>
    <cellStyle name="40% - Accent6 2 29" xfId="2318" xr:uid="{00000000-0005-0000-0000-0000C86E0000}"/>
    <cellStyle name="40% - Accent6 2 3" xfId="146" xr:uid="{00000000-0005-0000-0000-0000C96E0000}"/>
    <cellStyle name="40% - Accent6 2 3 2" xfId="8866" xr:uid="{00000000-0005-0000-0000-0000CA6E0000}"/>
    <cellStyle name="40% - Accent6 2 30" xfId="2392" xr:uid="{00000000-0005-0000-0000-0000CB6E0000}"/>
    <cellStyle name="40% - Accent6 2 31" xfId="2466" xr:uid="{00000000-0005-0000-0000-0000CC6E0000}"/>
    <cellStyle name="40% - Accent6 2 32" xfId="2540" xr:uid="{00000000-0005-0000-0000-0000CD6E0000}"/>
    <cellStyle name="40% - Accent6 2 33" xfId="2628" xr:uid="{00000000-0005-0000-0000-0000CE6E0000}"/>
    <cellStyle name="40% - Accent6 2 34" xfId="2716" xr:uid="{00000000-0005-0000-0000-0000CF6E0000}"/>
    <cellStyle name="40% - Accent6 2 35" xfId="2804" xr:uid="{00000000-0005-0000-0000-0000D06E0000}"/>
    <cellStyle name="40% - Accent6 2 36" xfId="2892" xr:uid="{00000000-0005-0000-0000-0000D16E0000}"/>
    <cellStyle name="40% - Accent6 2 37" xfId="2980" xr:uid="{00000000-0005-0000-0000-0000D26E0000}"/>
    <cellStyle name="40% - Accent6 2 38" xfId="3068" xr:uid="{00000000-0005-0000-0000-0000D36E0000}"/>
    <cellStyle name="40% - Accent6 2 39" xfId="3156" xr:uid="{00000000-0005-0000-0000-0000D46E0000}"/>
    <cellStyle name="40% - Accent6 2 4" xfId="188" xr:uid="{00000000-0005-0000-0000-0000D56E0000}"/>
    <cellStyle name="40% - Accent6 2 4 2" xfId="10162" xr:uid="{00000000-0005-0000-0000-0000D66E0000}"/>
    <cellStyle name="40% - Accent6 2 40" xfId="3244" xr:uid="{00000000-0005-0000-0000-0000D76E0000}"/>
    <cellStyle name="40% - Accent6 2 41" xfId="3332" xr:uid="{00000000-0005-0000-0000-0000D86E0000}"/>
    <cellStyle name="40% - Accent6 2 42" xfId="3420" xr:uid="{00000000-0005-0000-0000-0000D96E0000}"/>
    <cellStyle name="40% - Accent6 2 43" xfId="3508" xr:uid="{00000000-0005-0000-0000-0000DA6E0000}"/>
    <cellStyle name="40% - Accent6 2 44" xfId="3611" xr:uid="{00000000-0005-0000-0000-0000DB6E0000}"/>
    <cellStyle name="40% - Accent6 2 45" xfId="3730" xr:uid="{00000000-0005-0000-0000-0000DC6E0000}"/>
    <cellStyle name="40% - Accent6 2 46" xfId="3846" xr:uid="{00000000-0005-0000-0000-0000DD6E0000}"/>
    <cellStyle name="40% - Accent6 2 47" xfId="3962" xr:uid="{00000000-0005-0000-0000-0000DE6E0000}"/>
    <cellStyle name="40% - Accent6 2 48" xfId="4078" xr:uid="{00000000-0005-0000-0000-0000DF6E0000}"/>
    <cellStyle name="40% - Accent6 2 49" xfId="4194" xr:uid="{00000000-0005-0000-0000-0000E06E0000}"/>
    <cellStyle name="40% - Accent6 2 5" xfId="561" xr:uid="{00000000-0005-0000-0000-0000E16E0000}"/>
    <cellStyle name="40% - Accent6 2 5 10" xfId="12387" xr:uid="{00000000-0005-0000-0000-0000E26E0000}"/>
    <cellStyle name="40% - Accent6 2 5 11" xfId="12669" xr:uid="{00000000-0005-0000-0000-0000E36E0000}"/>
    <cellStyle name="40% - Accent6 2 5 12" xfId="13292" xr:uid="{00000000-0005-0000-0000-0000E46E0000}"/>
    <cellStyle name="40% - Accent6 2 5 13" xfId="13899" xr:uid="{00000000-0005-0000-0000-0000E56E0000}"/>
    <cellStyle name="40% - Accent6 2 5 14" xfId="14505" xr:uid="{00000000-0005-0000-0000-0000E66E0000}"/>
    <cellStyle name="40% - Accent6 2 5 15" xfId="15111" xr:uid="{00000000-0005-0000-0000-0000E76E0000}"/>
    <cellStyle name="40% - Accent6 2 5 16" xfId="17359" xr:uid="{00000000-0005-0000-0000-0000E86E0000}"/>
    <cellStyle name="40% - Accent6 2 5 17" xfId="21834" xr:uid="{00000000-0005-0000-0000-0000E96E0000}"/>
    <cellStyle name="40% - Accent6 2 5 18" xfId="26551" xr:uid="{00000000-0005-0000-0000-0000EA6E0000}"/>
    <cellStyle name="40% - Accent6 2 5 19" xfId="31264" xr:uid="{00000000-0005-0000-0000-0000EB6E0000}"/>
    <cellStyle name="40% - Accent6 2 5 2" xfId="10053" xr:uid="{00000000-0005-0000-0000-0000EC6E0000}"/>
    <cellStyle name="40% - Accent6 2 5 2 10" xfId="31560" xr:uid="{00000000-0005-0000-0000-0000ED6E0000}"/>
    <cellStyle name="40% - Accent6 2 5 2 2" xfId="13007" xr:uid="{00000000-0005-0000-0000-0000EE6E0000}"/>
    <cellStyle name="40% - Accent6 2 5 2 2 2" xfId="16598" xr:uid="{00000000-0005-0000-0000-0000EF6E0000}"/>
    <cellStyle name="40% - Accent6 2 5 2 2 2 2" xfId="21060" xr:uid="{00000000-0005-0000-0000-0000F06E0000}"/>
    <cellStyle name="40% - Accent6 2 5 2 2 2 3" xfId="25492" xr:uid="{00000000-0005-0000-0000-0000F16E0000}"/>
    <cellStyle name="40% - Accent6 2 5 2 2 2 4" xfId="30209" xr:uid="{00000000-0005-0000-0000-0000F26E0000}"/>
    <cellStyle name="40% - Accent6 2 5 2 2 2 5" xfId="34922" xr:uid="{00000000-0005-0000-0000-0000F36E0000}"/>
    <cellStyle name="40% - Accent6 2 5 2 2 3" xfId="18801" xr:uid="{00000000-0005-0000-0000-0000F46E0000}"/>
    <cellStyle name="40% - Accent6 2 5 2 2 4" xfId="23276" xr:uid="{00000000-0005-0000-0000-0000F56E0000}"/>
    <cellStyle name="40% - Accent6 2 5 2 2 5" xfId="27993" xr:uid="{00000000-0005-0000-0000-0000F66E0000}"/>
    <cellStyle name="40% - Accent6 2 5 2 2 6" xfId="32706" xr:uid="{00000000-0005-0000-0000-0000F76E0000}"/>
    <cellStyle name="40% - Accent6 2 5 2 3" xfId="13589" xr:uid="{00000000-0005-0000-0000-0000F86E0000}"/>
    <cellStyle name="40% - Accent6 2 5 2 3 2" xfId="19914" xr:uid="{00000000-0005-0000-0000-0000F96E0000}"/>
    <cellStyle name="40% - Accent6 2 5 2 3 3" xfId="24346" xr:uid="{00000000-0005-0000-0000-0000FA6E0000}"/>
    <cellStyle name="40% - Accent6 2 5 2 3 4" xfId="29063" xr:uid="{00000000-0005-0000-0000-0000FB6E0000}"/>
    <cellStyle name="40% - Accent6 2 5 2 3 5" xfId="33776" xr:uid="{00000000-0005-0000-0000-0000FC6E0000}"/>
    <cellStyle name="40% - Accent6 2 5 2 4" xfId="14195" xr:uid="{00000000-0005-0000-0000-0000FD6E0000}"/>
    <cellStyle name="40% - Accent6 2 5 2 5" xfId="14801" xr:uid="{00000000-0005-0000-0000-0000FE6E0000}"/>
    <cellStyle name="40% - Accent6 2 5 2 6" xfId="15407" xr:uid="{00000000-0005-0000-0000-0000FF6E0000}"/>
    <cellStyle name="40% - Accent6 2 5 2 7" xfId="17655" xr:uid="{00000000-0005-0000-0000-0000006F0000}"/>
    <cellStyle name="40% - Accent6 2 5 2 8" xfId="22130" xr:uid="{00000000-0005-0000-0000-0000016F0000}"/>
    <cellStyle name="40% - Accent6 2 5 2 9" xfId="26847" xr:uid="{00000000-0005-0000-0000-0000026F0000}"/>
    <cellStyle name="40% - Accent6 2 5 3" xfId="10558" xr:uid="{00000000-0005-0000-0000-0000036F0000}"/>
    <cellStyle name="40% - Accent6 2 5 3 2" xfId="16380" xr:uid="{00000000-0005-0000-0000-0000046F0000}"/>
    <cellStyle name="40% - Accent6 2 5 3 2 2" xfId="20842" xr:uid="{00000000-0005-0000-0000-0000056F0000}"/>
    <cellStyle name="40% - Accent6 2 5 3 2 3" xfId="25274" xr:uid="{00000000-0005-0000-0000-0000066F0000}"/>
    <cellStyle name="40% - Accent6 2 5 3 2 4" xfId="29991" xr:uid="{00000000-0005-0000-0000-0000076F0000}"/>
    <cellStyle name="40% - Accent6 2 5 3 2 5" xfId="34704" xr:uid="{00000000-0005-0000-0000-0000086F0000}"/>
    <cellStyle name="40% - Accent6 2 5 3 3" xfId="18583" xr:uid="{00000000-0005-0000-0000-0000096F0000}"/>
    <cellStyle name="40% - Accent6 2 5 3 4" xfId="23058" xr:uid="{00000000-0005-0000-0000-00000A6F0000}"/>
    <cellStyle name="40% - Accent6 2 5 3 5" xfId="27775" xr:uid="{00000000-0005-0000-0000-00000B6F0000}"/>
    <cellStyle name="40% - Accent6 2 5 3 6" xfId="32488" xr:uid="{00000000-0005-0000-0000-00000C6F0000}"/>
    <cellStyle name="40% - Accent6 2 5 4" xfId="10816" xr:uid="{00000000-0005-0000-0000-00000D6F0000}"/>
    <cellStyle name="40% - Accent6 2 5 4 2" xfId="19618" xr:uid="{00000000-0005-0000-0000-00000E6F0000}"/>
    <cellStyle name="40% - Accent6 2 5 4 3" xfId="24050" xr:uid="{00000000-0005-0000-0000-00000F6F0000}"/>
    <cellStyle name="40% - Accent6 2 5 4 4" xfId="28767" xr:uid="{00000000-0005-0000-0000-0000106F0000}"/>
    <cellStyle name="40% - Accent6 2 5 4 5" xfId="33480" xr:uid="{00000000-0005-0000-0000-0000116F0000}"/>
    <cellStyle name="40% - Accent6 2 5 5" xfId="11070" xr:uid="{00000000-0005-0000-0000-0000126F0000}"/>
    <cellStyle name="40% - Accent6 2 5 6" xfId="11324" xr:uid="{00000000-0005-0000-0000-0000136F0000}"/>
    <cellStyle name="40% - Accent6 2 5 7" xfId="11584" xr:uid="{00000000-0005-0000-0000-0000146F0000}"/>
    <cellStyle name="40% - Accent6 2 5 8" xfId="11845" xr:uid="{00000000-0005-0000-0000-0000156F0000}"/>
    <cellStyle name="40% - Accent6 2 5 9" xfId="12116" xr:uid="{00000000-0005-0000-0000-0000166F0000}"/>
    <cellStyle name="40% - Accent6 2 50" xfId="4310" xr:uid="{00000000-0005-0000-0000-0000176F0000}"/>
    <cellStyle name="40% - Accent6 2 51" xfId="4426" xr:uid="{00000000-0005-0000-0000-0000186F0000}"/>
    <cellStyle name="40% - Accent6 2 52" xfId="4542" xr:uid="{00000000-0005-0000-0000-0000196F0000}"/>
    <cellStyle name="40% - Accent6 2 53" xfId="4672" xr:uid="{00000000-0005-0000-0000-00001A6F0000}"/>
    <cellStyle name="40% - Accent6 2 54" xfId="4802" xr:uid="{00000000-0005-0000-0000-00001B6F0000}"/>
    <cellStyle name="40% - Accent6 2 55" xfId="4932" xr:uid="{00000000-0005-0000-0000-00001C6F0000}"/>
    <cellStyle name="40% - Accent6 2 56" xfId="5062" xr:uid="{00000000-0005-0000-0000-00001D6F0000}"/>
    <cellStyle name="40% - Accent6 2 57" xfId="5192" xr:uid="{00000000-0005-0000-0000-00001E6F0000}"/>
    <cellStyle name="40% - Accent6 2 58" xfId="5322" xr:uid="{00000000-0005-0000-0000-00001F6F0000}"/>
    <cellStyle name="40% - Accent6 2 59" xfId="5452" xr:uid="{00000000-0005-0000-0000-0000206F0000}"/>
    <cellStyle name="40% - Accent6 2 6" xfId="633" xr:uid="{00000000-0005-0000-0000-0000216F0000}"/>
    <cellStyle name="40% - Accent6 2 6 2" xfId="16837" xr:uid="{00000000-0005-0000-0000-0000226F0000}"/>
    <cellStyle name="40% - Accent6 2 6 2 2" xfId="21299" xr:uid="{00000000-0005-0000-0000-0000236F0000}"/>
    <cellStyle name="40% - Accent6 2 6 2 2 2" xfId="25731" xr:uid="{00000000-0005-0000-0000-0000246F0000}"/>
    <cellStyle name="40% - Accent6 2 6 2 2 3" xfId="30448" xr:uid="{00000000-0005-0000-0000-0000256F0000}"/>
    <cellStyle name="40% - Accent6 2 6 2 2 4" xfId="35161" xr:uid="{00000000-0005-0000-0000-0000266F0000}"/>
    <cellStyle name="40% - Accent6 2 6 2 3" xfId="19040" xr:uid="{00000000-0005-0000-0000-0000276F0000}"/>
    <cellStyle name="40% - Accent6 2 6 2 4" xfId="23515" xr:uid="{00000000-0005-0000-0000-0000286F0000}"/>
    <cellStyle name="40% - Accent6 2 6 2 5" xfId="28232" xr:uid="{00000000-0005-0000-0000-0000296F0000}"/>
    <cellStyle name="40% - Accent6 2 6 2 6" xfId="32945" xr:uid="{00000000-0005-0000-0000-00002A6F0000}"/>
    <cellStyle name="40% - Accent6 2 6 3" xfId="15646" xr:uid="{00000000-0005-0000-0000-00002B6F0000}"/>
    <cellStyle name="40% - Accent6 2 6 3 2" xfId="20153" xr:uid="{00000000-0005-0000-0000-00002C6F0000}"/>
    <cellStyle name="40% - Accent6 2 6 3 3" xfId="24585" xr:uid="{00000000-0005-0000-0000-00002D6F0000}"/>
    <cellStyle name="40% - Accent6 2 6 3 4" xfId="29302" xr:uid="{00000000-0005-0000-0000-00002E6F0000}"/>
    <cellStyle name="40% - Accent6 2 6 3 5" xfId="34015" xr:uid="{00000000-0005-0000-0000-00002F6F0000}"/>
    <cellStyle name="40% - Accent6 2 6 4" xfId="17894" xr:uid="{00000000-0005-0000-0000-0000306F0000}"/>
    <cellStyle name="40% - Accent6 2 6 5" xfId="22369" xr:uid="{00000000-0005-0000-0000-0000316F0000}"/>
    <cellStyle name="40% - Accent6 2 6 6" xfId="27086" xr:uid="{00000000-0005-0000-0000-0000326F0000}"/>
    <cellStyle name="40% - Accent6 2 6 7" xfId="31799" xr:uid="{00000000-0005-0000-0000-0000336F0000}"/>
    <cellStyle name="40% - Accent6 2 60" xfId="5582" xr:uid="{00000000-0005-0000-0000-0000346F0000}"/>
    <cellStyle name="40% - Accent6 2 61" xfId="5712" xr:uid="{00000000-0005-0000-0000-0000356F0000}"/>
    <cellStyle name="40% - Accent6 2 62" xfId="5842" xr:uid="{00000000-0005-0000-0000-0000366F0000}"/>
    <cellStyle name="40% - Accent6 2 63" xfId="5972" xr:uid="{00000000-0005-0000-0000-0000376F0000}"/>
    <cellStyle name="40% - Accent6 2 64" xfId="6102" xr:uid="{00000000-0005-0000-0000-0000386F0000}"/>
    <cellStyle name="40% - Accent6 2 65" xfId="6232" xr:uid="{00000000-0005-0000-0000-0000396F0000}"/>
    <cellStyle name="40% - Accent6 2 66" xfId="6362" xr:uid="{00000000-0005-0000-0000-00003A6F0000}"/>
    <cellStyle name="40% - Accent6 2 67" xfId="6493" xr:uid="{00000000-0005-0000-0000-00003B6F0000}"/>
    <cellStyle name="40% - Accent6 2 68" xfId="6623" xr:uid="{00000000-0005-0000-0000-00003C6F0000}"/>
    <cellStyle name="40% - Accent6 2 69" xfId="6753" xr:uid="{00000000-0005-0000-0000-00003D6F0000}"/>
    <cellStyle name="40% - Accent6 2 7" xfId="705" xr:uid="{00000000-0005-0000-0000-00003E6F0000}"/>
    <cellStyle name="40% - Accent6 2 7 2" xfId="17048" xr:uid="{00000000-0005-0000-0000-00003F6F0000}"/>
    <cellStyle name="40% - Accent6 2 7 2 2" xfId="21510" xr:uid="{00000000-0005-0000-0000-0000406F0000}"/>
    <cellStyle name="40% - Accent6 2 7 2 2 2" xfId="25942" xr:uid="{00000000-0005-0000-0000-0000416F0000}"/>
    <cellStyle name="40% - Accent6 2 7 2 2 3" xfId="30659" xr:uid="{00000000-0005-0000-0000-0000426F0000}"/>
    <cellStyle name="40% - Accent6 2 7 2 2 4" xfId="35372" xr:uid="{00000000-0005-0000-0000-0000436F0000}"/>
    <cellStyle name="40% - Accent6 2 7 2 3" xfId="19251" xr:uid="{00000000-0005-0000-0000-0000446F0000}"/>
    <cellStyle name="40% - Accent6 2 7 2 4" xfId="23726" xr:uid="{00000000-0005-0000-0000-0000456F0000}"/>
    <cellStyle name="40% - Accent6 2 7 2 5" xfId="28443" xr:uid="{00000000-0005-0000-0000-0000466F0000}"/>
    <cellStyle name="40% - Accent6 2 7 2 6" xfId="33156" xr:uid="{00000000-0005-0000-0000-0000476F0000}"/>
    <cellStyle name="40% - Accent6 2 7 3" xfId="15858" xr:uid="{00000000-0005-0000-0000-0000486F0000}"/>
    <cellStyle name="40% - Accent6 2 7 3 2" xfId="20364" xr:uid="{00000000-0005-0000-0000-0000496F0000}"/>
    <cellStyle name="40% - Accent6 2 7 3 3" xfId="24796" xr:uid="{00000000-0005-0000-0000-00004A6F0000}"/>
    <cellStyle name="40% - Accent6 2 7 3 4" xfId="29513" xr:uid="{00000000-0005-0000-0000-00004B6F0000}"/>
    <cellStyle name="40% - Accent6 2 7 3 5" xfId="34226" xr:uid="{00000000-0005-0000-0000-00004C6F0000}"/>
    <cellStyle name="40% - Accent6 2 7 4" xfId="18105" xr:uid="{00000000-0005-0000-0000-00004D6F0000}"/>
    <cellStyle name="40% - Accent6 2 7 5" xfId="22580" xr:uid="{00000000-0005-0000-0000-00004E6F0000}"/>
    <cellStyle name="40% - Accent6 2 7 6" xfId="27297" xr:uid="{00000000-0005-0000-0000-00004F6F0000}"/>
    <cellStyle name="40% - Accent6 2 7 7" xfId="32010" xr:uid="{00000000-0005-0000-0000-0000506F0000}"/>
    <cellStyle name="40% - Accent6 2 70" xfId="6883" xr:uid="{00000000-0005-0000-0000-0000516F0000}"/>
    <cellStyle name="40% - Accent6 2 71" xfId="7013" xr:uid="{00000000-0005-0000-0000-0000526F0000}"/>
    <cellStyle name="40% - Accent6 2 72" xfId="7157" xr:uid="{00000000-0005-0000-0000-0000536F0000}"/>
    <cellStyle name="40% - Accent6 2 73" xfId="7302" xr:uid="{00000000-0005-0000-0000-0000546F0000}"/>
    <cellStyle name="40% - Accent6 2 74" xfId="7446" xr:uid="{00000000-0005-0000-0000-0000556F0000}"/>
    <cellStyle name="40% - Accent6 2 75" xfId="7618" xr:uid="{00000000-0005-0000-0000-0000566F0000}"/>
    <cellStyle name="40% - Accent6 2 76" xfId="7790" xr:uid="{00000000-0005-0000-0000-0000576F0000}"/>
    <cellStyle name="40% - Accent6 2 77" xfId="7962" xr:uid="{00000000-0005-0000-0000-0000586F0000}"/>
    <cellStyle name="40% - Accent6 2 78" xfId="8134" xr:uid="{00000000-0005-0000-0000-0000596F0000}"/>
    <cellStyle name="40% - Accent6 2 79" xfId="8306" xr:uid="{00000000-0005-0000-0000-00005A6F0000}"/>
    <cellStyle name="40% - Accent6 2 8" xfId="777" xr:uid="{00000000-0005-0000-0000-00005B6F0000}"/>
    <cellStyle name="40% - Accent6 2 8 2" xfId="16100" xr:uid="{00000000-0005-0000-0000-00005C6F0000}"/>
    <cellStyle name="40% - Accent6 2 8 2 2" xfId="20603" xr:uid="{00000000-0005-0000-0000-00005D6F0000}"/>
    <cellStyle name="40% - Accent6 2 8 2 3" xfId="25035" xr:uid="{00000000-0005-0000-0000-00005E6F0000}"/>
    <cellStyle name="40% - Accent6 2 8 2 4" xfId="29752" xr:uid="{00000000-0005-0000-0000-00005F6F0000}"/>
    <cellStyle name="40% - Accent6 2 8 2 5" xfId="34465" xr:uid="{00000000-0005-0000-0000-0000606F0000}"/>
    <cellStyle name="40% - Accent6 2 8 3" xfId="18344" xr:uid="{00000000-0005-0000-0000-0000616F0000}"/>
    <cellStyle name="40% - Accent6 2 8 4" xfId="22819" xr:uid="{00000000-0005-0000-0000-0000626F0000}"/>
    <cellStyle name="40% - Accent6 2 8 5" xfId="27536" xr:uid="{00000000-0005-0000-0000-0000636F0000}"/>
    <cellStyle name="40% - Accent6 2 8 6" xfId="32249" xr:uid="{00000000-0005-0000-0000-0000646F0000}"/>
    <cellStyle name="40% - Accent6 2 80" xfId="8547" xr:uid="{00000000-0005-0000-0000-0000656F0000}"/>
    <cellStyle name="40% - Accent6 2 9" xfId="849" xr:uid="{00000000-0005-0000-0000-0000666F0000}"/>
    <cellStyle name="40% - Accent6 2 9 2" xfId="26212" xr:uid="{00000000-0005-0000-0000-0000676F0000}"/>
    <cellStyle name="40% - Accent6 2 9 3" xfId="30926" xr:uid="{00000000-0005-0000-0000-0000686F0000}"/>
    <cellStyle name="40% - Accent6 2 9 4" xfId="35639" xr:uid="{00000000-0005-0000-0000-0000696F0000}"/>
    <cellStyle name="40% - Accent6 20" xfId="9192" xr:uid="{00000000-0005-0000-0000-00006A6F0000}"/>
    <cellStyle name="40% - Accent6 20 10" xfId="9846" xr:uid="{00000000-0005-0000-0000-00006B6F0000}"/>
    <cellStyle name="40% - Accent6 20 10 2" xfId="36299" xr:uid="{00000000-0005-0000-0000-00006C6F0000}"/>
    <cellStyle name="40% - Accent6 20 11" xfId="9917" xr:uid="{00000000-0005-0000-0000-00006D6F0000}"/>
    <cellStyle name="40% - Accent6 20 12" xfId="9988" xr:uid="{00000000-0005-0000-0000-00006E6F0000}"/>
    <cellStyle name="40% - Accent6 20 13" xfId="10515" xr:uid="{00000000-0005-0000-0000-00006F6F0000}"/>
    <cellStyle name="40% - Accent6 20 14" xfId="10773" xr:uid="{00000000-0005-0000-0000-0000706F0000}"/>
    <cellStyle name="40% - Accent6 20 15" xfId="11027" xr:uid="{00000000-0005-0000-0000-0000716F0000}"/>
    <cellStyle name="40% - Accent6 20 16" xfId="11281" xr:uid="{00000000-0005-0000-0000-0000726F0000}"/>
    <cellStyle name="40% - Accent6 20 17" xfId="11541" xr:uid="{00000000-0005-0000-0000-0000736F0000}"/>
    <cellStyle name="40% - Accent6 20 18" xfId="11795" xr:uid="{00000000-0005-0000-0000-0000746F0000}"/>
    <cellStyle name="40% - Accent6 20 19" xfId="12073" xr:uid="{00000000-0005-0000-0000-0000756F0000}"/>
    <cellStyle name="40% - Accent6 20 2" xfId="9257" xr:uid="{00000000-0005-0000-0000-0000766F0000}"/>
    <cellStyle name="40% - Accent6 20 2 10" xfId="12485" xr:uid="{00000000-0005-0000-0000-0000776F0000}"/>
    <cellStyle name="40% - Accent6 20 2 11" xfId="12767" xr:uid="{00000000-0005-0000-0000-0000786F0000}"/>
    <cellStyle name="40% - Accent6 20 2 12" xfId="13390" xr:uid="{00000000-0005-0000-0000-0000796F0000}"/>
    <cellStyle name="40% - Accent6 20 2 13" xfId="13997" xr:uid="{00000000-0005-0000-0000-00007A6F0000}"/>
    <cellStyle name="40% - Accent6 20 2 14" xfId="14603" xr:uid="{00000000-0005-0000-0000-00007B6F0000}"/>
    <cellStyle name="40% - Accent6 20 2 15" xfId="15209" xr:uid="{00000000-0005-0000-0000-00007C6F0000}"/>
    <cellStyle name="40% - Accent6 20 2 16" xfId="17457" xr:uid="{00000000-0005-0000-0000-00007D6F0000}"/>
    <cellStyle name="40% - Accent6 20 2 17" xfId="21932" xr:uid="{00000000-0005-0000-0000-00007E6F0000}"/>
    <cellStyle name="40% - Accent6 20 2 18" xfId="26649" xr:uid="{00000000-0005-0000-0000-00007F6F0000}"/>
    <cellStyle name="40% - Accent6 20 2 19" xfId="31362" xr:uid="{00000000-0005-0000-0000-0000806F0000}"/>
    <cellStyle name="40% - Accent6 20 2 2" xfId="10396" xr:uid="{00000000-0005-0000-0000-0000816F0000}"/>
    <cellStyle name="40% - Accent6 20 2 2 10" xfId="31658" xr:uid="{00000000-0005-0000-0000-0000826F0000}"/>
    <cellStyle name="40% - Accent6 20 2 2 2" xfId="13105" xr:uid="{00000000-0005-0000-0000-0000836F0000}"/>
    <cellStyle name="40% - Accent6 20 2 2 2 2" xfId="16696" xr:uid="{00000000-0005-0000-0000-0000846F0000}"/>
    <cellStyle name="40% - Accent6 20 2 2 2 2 2" xfId="21158" xr:uid="{00000000-0005-0000-0000-0000856F0000}"/>
    <cellStyle name="40% - Accent6 20 2 2 2 2 3" xfId="25590" xr:uid="{00000000-0005-0000-0000-0000866F0000}"/>
    <cellStyle name="40% - Accent6 20 2 2 2 2 4" xfId="30307" xr:uid="{00000000-0005-0000-0000-0000876F0000}"/>
    <cellStyle name="40% - Accent6 20 2 2 2 2 5" xfId="35020" xr:uid="{00000000-0005-0000-0000-0000886F0000}"/>
    <cellStyle name="40% - Accent6 20 2 2 2 3" xfId="18899" xr:uid="{00000000-0005-0000-0000-0000896F0000}"/>
    <cellStyle name="40% - Accent6 20 2 2 2 4" xfId="23374" xr:uid="{00000000-0005-0000-0000-00008A6F0000}"/>
    <cellStyle name="40% - Accent6 20 2 2 2 5" xfId="28091" xr:uid="{00000000-0005-0000-0000-00008B6F0000}"/>
    <cellStyle name="40% - Accent6 20 2 2 2 6" xfId="32804" xr:uid="{00000000-0005-0000-0000-00008C6F0000}"/>
    <cellStyle name="40% - Accent6 20 2 2 3" xfId="13687" xr:uid="{00000000-0005-0000-0000-00008D6F0000}"/>
    <cellStyle name="40% - Accent6 20 2 2 3 2" xfId="20012" xr:uid="{00000000-0005-0000-0000-00008E6F0000}"/>
    <cellStyle name="40% - Accent6 20 2 2 3 3" xfId="24444" xr:uid="{00000000-0005-0000-0000-00008F6F0000}"/>
    <cellStyle name="40% - Accent6 20 2 2 3 4" xfId="29161" xr:uid="{00000000-0005-0000-0000-0000906F0000}"/>
    <cellStyle name="40% - Accent6 20 2 2 3 5" xfId="33874" xr:uid="{00000000-0005-0000-0000-0000916F0000}"/>
    <cellStyle name="40% - Accent6 20 2 2 4" xfId="14293" xr:uid="{00000000-0005-0000-0000-0000926F0000}"/>
    <cellStyle name="40% - Accent6 20 2 2 5" xfId="14899" xr:uid="{00000000-0005-0000-0000-0000936F0000}"/>
    <cellStyle name="40% - Accent6 20 2 2 6" xfId="15505" xr:uid="{00000000-0005-0000-0000-0000946F0000}"/>
    <cellStyle name="40% - Accent6 20 2 2 7" xfId="17753" xr:uid="{00000000-0005-0000-0000-0000956F0000}"/>
    <cellStyle name="40% - Accent6 20 2 2 8" xfId="22228" xr:uid="{00000000-0005-0000-0000-0000966F0000}"/>
    <cellStyle name="40% - Accent6 20 2 2 9" xfId="26945" xr:uid="{00000000-0005-0000-0000-0000976F0000}"/>
    <cellStyle name="40% - Accent6 20 2 3" xfId="10656" xr:uid="{00000000-0005-0000-0000-0000986F0000}"/>
    <cellStyle name="40% - Accent6 20 2 3 2" xfId="16478" xr:uid="{00000000-0005-0000-0000-0000996F0000}"/>
    <cellStyle name="40% - Accent6 20 2 3 2 2" xfId="20940" xr:uid="{00000000-0005-0000-0000-00009A6F0000}"/>
    <cellStyle name="40% - Accent6 20 2 3 2 3" xfId="25372" xr:uid="{00000000-0005-0000-0000-00009B6F0000}"/>
    <cellStyle name="40% - Accent6 20 2 3 2 4" xfId="30089" xr:uid="{00000000-0005-0000-0000-00009C6F0000}"/>
    <cellStyle name="40% - Accent6 20 2 3 2 5" xfId="34802" xr:uid="{00000000-0005-0000-0000-00009D6F0000}"/>
    <cellStyle name="40% - Accent6 20 2 3 3" xfId="18681" xr:uid="{00000000-0005-0000-0000-00009E6F0000}"/>
    <cellStyle name="40% - Accent6 20 2 3 4" xfId="23156" xr:uid="{00000000-0005-0000-0000-00009F6F0000}"/>
    <cellStyle name="40% - Accent6 20 2 3 5" xfId="27873" xr:uid="{00000000-0005-0000-0000-0000A06F0000}"/>
    <cellStyle name="40% - Accent6 20 2 3 6" xfId="32586" xr:uid="{00000000-0005-0000-0000-0000A16F0000}"/>
    <cellStyle name="40% - Accent6 20 2 4" xfId="10914" xr:uid="{00000000-0005-0000-0000-0000A26F0000}"/>
    <cellStyle name="40% - Accent6 20 2 4 2" xfId="19716" xr:uid="{00000000-0005-0000-0000-0000A36F0000}"/>
    <cellStyle name="40% - Accent6 20 2 4 3" xfId="24148" xr:uid="{00000000-0005-0000-0000-0000A46F0000}"/>
    <cellStyle name="40% - Accent6 20 2 4 4" xfId="28865" xr:uid="{00000000-0005-0000-0000-0000A56F0000}"/>
    <cellStyle name="40% - Accent6 20 2 4 5" xfId="33578" xr:uid="{00000000-0005-0000-0000-0000A66F0000}"/>
    <cellStyle name="40% - Accent6 20 2 5" xfId="11168" xr:uid="{00000000-0005-0000-0000-0000A76F0000}"/>
    <cellStyle name="40% - Accent6 20 2 6" xfId="11422" xr:uid="{00000000-0005-0000-0000-0000A86F0000}"/>
    <cellStyle name="40% - Accent6 20 2 7" xfId="11682" xr:uid="{00000000-0005-0000-0000-0000A96F0000}"/>
    <cellStyle name="40% - Accent6 20 2 8" xfId="11944" xr:uid="{00000000-0005-0000-0000-0000AA6F0000}"/>
    <cellStyle name="40% - Accent6 20 2 9" xfId="12214" xr:uid="{00000000-0005-0000-0000-0000AB6F0000}"/>
    <cellStyle name="40% - Accent6 20 20" xfId="12344" xr:uid="{00000000-0005-0000-0000-0000AC6F0000}"/>
    <cellStyle name="40% - Accent6 20 21" xfId="12626" xr:uid="{00000000-0005-0000-0000-0000AD6F0000}"/>
    <cellStyle name="40% - Accent6 20 22" xfId="13249" xr:uid="{00000000-0005-0000-0000-0000AE6F0000}"/>
    <cellStyle name="40% - Accent6 20 23" xfId="13856" xr:uid="{00000000-0005-0000-0000-0000AF6F0000}"/>
    <cellStyle name="40% - Accent6 20 24" xfId="14462" xr:uid="{00000000-0005-0000-0000-0000B06F0000}"/>
    <cellStyle name="40% - Accent6 20 25" xfId="15068" xr:uid="{00000000-0005-0000-0000-0000B16F0000}"/>
    <cellStyle name="40% - Accent6 20 26" xfId="17316" xr:uid="{00000000-0005-0000-0000-0000B26F0000}"/>
    <cellStyle name="40% - Accent6 20 27" xfId="21791" xr:uid="{00000000-0005-0000-0000-0000B36F0000}"/>
    <cellStyle name="40% - Accent6 20 28" xfId="26508" xr:uid="{00000000-0005-0000-0000-0000B46F0000}"/>
    <cellStyle name="40% - Accent6 20 29" xfId="31221" xr:uid="{00000000-0005-0000-0000-0000B56F0000}"/>
    <cellStyle name="40% - Accent6 20 3" xfId="9339" xr:uid="{00000000-0005-0000-0000-0000B66F0000}"/>
    <cellStyle name="40% - Accent6 20 3 10" xfId="31517" xr:uid="{00000000-0005-0000-0000-0000B76F0000}"/>
    <cellStyle name="40% - Accent6 20 3 2" xfId="12964" xr:uid="{00000000-0005-0000-0000-0000B86F0000}"/>
    <cellStyle name="40% - Accent6 20 3 2 2" xfId="16555" xr:uid="{00000000-0005-0000-0000-0000B96F0000}"/>
    <cellStyle name="40% - Accent6 20 3 2 2 2" xfId="21017" xr:uid="{00000000-0005-0000-0000-0000BA6F0000}"/>
    <cellStyle name="40% - Accent6 20 3 2 2 3" xfId="25449" xr:uid="{00000000-0005-0000-0000-0000BB6F0000}"/>
    <cellStyle name="40% - Accent6 20 3 2 2 4" xfId="30166" xr:uid="{00000000-0005-0000-0000-0000BC6F0000}"/>
    <cellStyle name="40% - Accent6 20 3 2 2 5" xfId="34879" xr:uid="{00000000-0005-0000-0000-0000BD6F0000}"/>
    <cellStyle name="40% - Accent6 20 3 2 3" xfId="18758" xr:uid="{00000000-0005-0000-0000-0000BE6F0000}"/>
    <cellStyle name="40% - Accent6 20 3 2 4" xfId="23233" xr:uid="{00000000-0005-0000-0000-0000BF6F0000}"/>
    <cellStyle name="40% - Accent6 20 3 2 5" xfId="27950" xr:uid="{00000000-0005-0000-0000-0000C06F0000}"/>
    <cellStyle name="40% - Accent6 20 3 2 6" xfId="32663" xr:uid="{00000000-0005-0000-0000-0000C16F0000}"/>
    <cellStyle name="40% - Accent6 20 3 3" xfId="13546" xr:uid="{00000000-0005-0000-0000-0000C26F0000}"/>
    <cellStyle name="40% - Accent6 20 3 3 2" xfId="19871" xr:uid="{00000000-0005-0000-0000-0000C36F0000}"/>
    <cellStyle name="40% - Accent6 20 3 3 3" xfId="24303" xr:uid="{00000000-0005-0000-0000-0000C46F0000}"/>
    <cellStyle name="40% - Accent6 20 3 3 4" xfId="29020" xr:uid="{00000000-0005-0000-0000-0000C56F0000}"/>
    <cellStyle name="40% - Accent6 20 3 3 5" xfId="33733" xr:uid="{00000000-0005-0000-0000-0000C66F0000}"/>
    <cellStyle name="40% - Accent6 20 3 4" xfId="14152" xr:uid="{00000000-0005-0000-0000-0000C76F0000}"/>
    <cellStyle name="40% - Accent6 20 3 5" xfId="14758" xr:uid="{00000000-0005-0000-0000-0000C86F0000}"/>
    <cellStyle name="40% - Accent6 20 3 6" xfId="15364" xr:uid="{00000000-0005-0000-0000-0000C96F0000}"/>
    <cellStyle name="40% - Accent6 20 3 7" xfId="17612" xr:uid="{00000000-0005-0000-0000-0000CA6F0000}"/>
    <cellStyle name="40% - Accent6 20 3 8" xfId="22087" xr:uid="{00000000-0005-0000-0000-0000CB6F0000}"/>
    <cellStyle name="40% - Accent6 20 3 9" xfId="26804" xr:uid="{00000000-0005-0000-0000-0000CC6F0000}"/>
    <cellStyle name="40% - Accent6 20 4" xfId="9410" xr:uid="{00000000-0005-0000-0000-0000CD6F0000}"/>
    <cellStyle name="40% - Accent6 20 4 2" xfId="16935" xr:uid="{00000000-0005-0000-0000-0000CE6F0000}"/>
    <cellStyle name="40% - Accent6 20 4 2 2" xfId="21397" xr:uid="{00000000-0005-0000-0000-0000CF6F0000}"/>
    <cellStyle name="40% - Accent6 20 4 2 2 2" xfId="25829" xr:uid="{00000000-0005-0000-0000-0000D06F0000}"/>
    <cellStyle name="40% - Accent6 20 4 2 2 3" xfId="30546" xr:uid="{00000000-0005-0000-0000-0000D16F0000}"/>
    <cellStyle name="40% - Accent6 20 4 2 2 4" xfId="35259" xr:uid="{00000000-0005-0000-0000-0000D26F0000}"/>
    <cellStyle name="40% - Accent6 20 4 2 3" xfId="19138" xr:uid="{00000000-0005-0000-0000-0000D36F0000}"/>
    <cellStyle name="40% - Accent6 20 4 2 4" xfId="23613" xr:uid="{00000000-0005-0000-0000-0000D46F0000}"/>
    <cellStyle name="40% - Accent6 20 4 2 5" xfId="28330" xr:uid="{00000000-0005-0000-0000-0000D56F0000}"/>
    <cellStyle name="40% - Accent6 20 4 2 6" xfId="33043" xr:uid="{00000000-0005-0000-0000-0000D66F0000}"/>
    <cellStyle name="40% - Accent6 20 4 3" xfId="15744" xr:uid="{00000000-0005-0000-0000-0000D76F0000}"/>
    <cellStyle name="40% - Accent6 20 4 3 2" xfId="20251" xr:uid="{00000000-0005-0000-0000-0000D86F0000}"/>
    <cellStyle name="40% - Accent6 20 4 3 3" xfId="24683" xr:uid="{00000000-0005-0000-0000-0000D96F0000}"/>
    <cellStyle name="40% - Accent6 20 4 3 4" xfId="29400" xr:uid="{00000000-0005-0000-0000-0000DA6F0000}"/>
    <cellStyle name="40% - Accent6 20 4 3 5" xfId="34113" xr:uid="{00000000-0005-0000-0000-0000DB6F0000}"/>
    <cellStyle name="40% - Accent6 20 4 4" xfId="17992" xr:uid="{00000000-0005-0000-0000-0000DC6F0000}"/>
    <cellStyle name="40% - Accent6 20 4 5" xfId="22467" xr:uid="{00000000-0005-0000-0000-0000DD6F0000}"/>
    <cellStyle name="40% - Accent6 20 4 6" xfId="27184" xr:uid="{00000000-0005-0000-0000-0000DE6F0000}"/>
    <cellStyle name="40% - Accent6 20 4 7" xfId="31897" xr:uid="{00000000-0005-0000-0000-0000DF6F0000}"/>
    <cellStyle name="40% - Accent6 20 5" xfId="9484" xr:uid="{00000000-0005-0000-0000-0000E06F0000}"/>
    <cellStyle name="40% - Accent6 20 5 2" xfId="17147" xr:uid="{00000000-0005-0000-0000-0000E16F0000}"/>
    <cellStyle name="40% - Accent6 20 5 2 2" xfId="21608" xr:uid="{00000000-0005-0000-0000-0000E26F0000}"/>
    <cellStyle name="40% - Accent6 20 5 2 2 2" xfId="26040" xr:uid="{00000000-0005-0000-0000-0000E36F0000}"/>
    <cellStyle name="40% - Accent6 20 5 2 2 3" xfId="30757" xr:uid="{00000000-0005-0000-0000-0000E46F0000}"/>
    <cellStyle name="40% - Accent6 20 5 2 2 4" xfId="35470" xr:uid="{00000000-0005-0000-0000-0000E56F0000}"/>
    <cellStyle name="40% - Accent6 20 5 2 3" xfId="19349" xr:uid="{00000000-0005-0000-0000-0000E66F0000}"/>
    <cellStyle name="40% - Accent6 20 5 2 4" xfId="23824" xr:uid="{00000000-0005-0000-0000-0000E76F0000}"/>
    <cellStyle name="40% - Accent6 20 5 2 5" xfId="28541" xr:uid="{00000000-0005-0000-0000-0000E86F0000}"/>
    <cellStyle name="40% - Accent6 20 5 2 6" xfId="33254" xr:uid="{00000000-0005-0000-0000-0000E96F0000}"/>
    <cellStyle name="40% - Accent6 20 5 3" xfId="15957" xr:uid="{00000000-0005-0000-0000-0000EA6F0000}"/>
    <cellStyle name="40% - Accent6 20 5 3 2" xfId="20462" xr:uid="{00000000-0005-0000-0000-0000EB6F0000}"/>
    <cellStyle name="40% - Accent6 20 5 3 3" xfId="24894" xr:uid="{00000000-0005-0000-0000-0000EC6F0000}"/>
    <cellStyle name="40% - Accent6 20 5 3 4" xfId="29611" xr:uid="{00000000-0005-0000-0000-0000ED6F0000}"/>
    <cellStyle name="40% - Accent6 20 5 3 5" xfId="34324" xr:uid="{00000000-0005-0000-0000-0000EE6F0000}"/>
    <cellStyle name="40% - Accent6 20 5 4" xfId="18203" xr:uid="{00000000-0005-0000-0000-0000EF6F0000}"/>
    <cellStyle name="40% - Accent6 20 5 5" xfId="22678" xr:uid="{00000000-0005-0000-0000-0000F06F0000}"/>
    <cellStyle name="40% - Accent6 20 5 6" xfId="27395" xr:uid="{00000000-0005-0000-0000-0000F16F0000}"/>
    <cellStyle name="40% - Accent6 20 5 7" xfId="32108" xr:uid="{00000000-0005-0000-0000-0000F26F0000}"/>
    <cellStyle name="40% - Accent6 20 6" xfId="9555" xr:uid="{00000000-0005-0000-0000-0000F36F0000}"/>
    <cellStyle name="40% - Accent6 20 6 2" xfId="16238" xr:uid="{00000000-0005-0000-0000-0000F46F0000}"/>
    <cellStyle name="40% - Accent6 20 6 2 2" xfId="20701" xr:uid="{00000000-0005-0000-0000-0000F56F0000}"/>
    <cellStyle name="40% - Accent6 20 6 2 3" xfId="25133" xr:uid="{00000000-0005-0000-0000-0000F66F0000}"/>
    <cellStyle name="40% - Accent6 20 6 2 4" xfId="29850" xr:uid="{00000000-0005-0000-0000-0000F76F0000}"/>
    <cellStyle name="40% - Accent6 20 6 2 5" xfId="34563" xr:uid="{00000000-0005-0000-0000-0000F86F0000}"/>
    <cellStyle name="40% - Accent6 20 6 3" xfId="18442" xr:uid="{00000000-0005-0000-0000-0000F96F0000}"/>
    <cellStyle name="40% - Accent6 20 6 4" xfId="22917" xr:uid="{00000000-0005-0000-0000-0000FA6F0000}"/>
    <cellStyle name="40% - Accent6 20 6 5" xfId="27634" xr:uid="{00000000-0005-0000-0000-0000FB6F0000}"/>
    <cellStyle name="40% - Accent6 20 6 6" xfId="32347" xr:uid="{00000000-0005-0000-0000-0000FC6F0000}"/>
    <cellStyle name="40% - Accent6 20 7" xfId="9626" xr:uid="{00000000-0005-0000-0000-0000FD6F0000}"/>
    <cellStyle name="40% - Accent6 20 7 2" xfId="19575" xr:uid="{00000000-0005-0000-0000-0000FE6F0000}"/>
    <cellStyle name="40% - Accent6 20 7 3" xfId="24007" xr:uid="{00000000-0005-0000-0000-0000FF6F0000}"/>
    <cellStyle name="40% - Accent6 20 7 4" xfId="28724" xr:uid="{00000000-0005-0000-0000-000000700000}"/>
    <cellStyle name="40% - Accent6 20 7 5" xfId="33437" xr:uid="{00000000-0005-0000-0000-000001700000}"/>
    <cellStyle name="40% - Accent6 20 8" xfId="9697" xr:uid="{00000000-0005-0000-0000-000002700000}"/>
    <cellStyle name="40% - Accent6 20 8 2" xfId="26311" xr:uid="{00000000-0005-0000-0000-000003700000}"/>
    <cellStyle name="40% - Accent6 20 8 3" xfId="31024" xr:uid="{00000000-0005-0000-0000-000004700000}"/>
    <cellStyle name="40% - Accent6 20 8 4" xfId="35737" xr:uid="{00000000-0005-0000-0000-000005700000}"/>
    <cellStyle name="40% - Accent6 20 9" xfId="9775" xr:uid="{00000000-0005-0000-0000-000006700000}"/>
    <cellStyle name="40% - Accent6 20 9 2" xfId="36004" xr:uid="{00000000-0005-0000-0000-000007700000}"/>
    <cellStyle name="40% - Accent6 21" xfId="9210" xr:uid="{00000000-0005-0000-0000-000008700000}"/>
    <cellStyle name="40% - Accent6 21 10" xfId="9860" xr:uid="{00000000-0005-0000-0000-000009700000}"/>
    <cellStyle name="40% - Accent6 21 10 2" xfId="36313" xr:uid="{00000000-0005-0000-0000-00000A700000}"/>
    <cellStyle name="40% - Accent6 21 11" xfId="9931" xr:uid="{00000000-0005-0000-0000-00000B700000}"/>
    <cellStyle name="40% - Accent6 21 12" xfId="10002" xr:uid="{00000000-0005-0000-0000-00000C700000}"/>
    <cellStyle name="40% - Accent6 21 13" xfId="10529" xr:uid="{00000000-0005-0000-0000-00000D700000}"/>
    <cellStyle name="40% - Accent6 21 14" xfId="10787" xr:uid="{00000000-0005-0000-0000-00000E700000}"/>
    <cellStyle name="40% - Accent6 21 15" xfId="11041" xr:uid="{00000000-0005-0000-0000-00000F700000}"/>
    <cellStyle name="40% - Accent6 21 16" xfId="11295" xr:uid="{00000000-0005-0000-0000-000010700000}"/>
    <cellStyle name="40% - Accent6 21 17" xfId="11555" xr:uid="{00000000-0005-0000-0000-000011700000}"/>
    <cellStyle name="40% - Accent6 21 18" xfId="11809" xr:uid="{00000000-0005-0000-0000-000012700000}"/>
    <cellStyle name="40% - Accent6 21 19" xfId="12087" xr:uid="{00000000-0005-0000-0000-000013700000}"/>
    <cellStyle name="40% - Accent6 21 2" xfId="9275" xr:uid="{00000000-0005-0000-0000-000014700000}"/>
    <cellStyle name="40% - Accent6 21 2 10" xfId="12499" xr:uid="{00000000-0005-0000-0000-000015700000}"/>
    <cellStyle name="40% - Accent6 21 2 11" xfId="12781" xr:uid="{00000000-0005-0000-0000-000016700000}"/>
    <cellStyle name="40% - Accent6 21 2 12" xfId="13404" xr:uid="{00000000-0005-0000-0000-000017700000}"/>
    <cellStyle name="40% - Accent6 21 2 13" xfId="14011" xr:uid="{00000000-0005-0000-0000-000018700000}"/>
    <cellStyle name="40% - Accent6 21 2 14" xfId="14617" xr:uid="{00000000-0005-0000-0000-000019700000}"/>
    <cellStyle name="40% - Accent6 21 2 15" xfId="15223" xr:uid="{00000000-0005-0000-0000-00001A700000}"/>
    <cellStyle name="40% - Accent6 21 2 16" xfId="17471" xr:uid="{00000000-0005-0000-0000-00001B700000}"/>
    <cellStyle name="40% - Accent6 21 2 17" xfId="21946" xr:uid="{00000000-0005-0000-0000-00001C700000}"/>
    <cellStyle name="40% - Accent6 21 2 18" xfId="26663" xr:uid="{00000000-0005-0000-0000-00001D700000}"/>
    <cellStyle name="40% - Accent6 21 2 19" xfId="31376" xr:uid="{00000000-0005-0000-0000-00001E700000}"/>
    <cellStyle name="40% - Accent6 21 2 2" xfId="10410" xr:uid="{00000000-0005-0000-0000-00001F700000}"/>
    <cellStyle name="40% - Accent6 21 2 2 10" xfId="31672" xr:uid="{00000000-0005-0000-0000-000020700000}"/>
    <cellStyle name="40% - Accent6 21 2 2 2" xfId="13119" xr:uid="{00000000-0005-0000-0000-000021700000}"/>
    <cellStyle name="40% - Accent6 21 2 2 2 2" xfId="16710" xr:uid="{00000000-0005-0000-0000-000022700000}"/>
    <cellStyle name="40% - Accent6 21 2 2 2 2 2" xfId="21172" xr:uid="{00000000-0005-0000-0000-000023700000}"/>
    <cellStyle name="40% - Accent6 21 2 2 2 2 3" xfId="25604" xr:uid="{00000000-0005-0000-0000-000024700000}"/>
    <cellStyle name="40% - Accent6 21 2 2 2 2 4" xfId="30321" xr:uid="{00000000-0005-0000-0000-000025700000}"/>
    <cellStyle name="40% - Accent6 21 2 2 2 2 5" xfId="35034" xr:uid="{00000000-0005-0000-0000-000026700000}"/>
    <cellStyle name="40% - Accent6 21 2 2 2 3" xfId="18913" xr:uid="{00000000-0005-0000-0000-000027700000}"/>
    <cellStyle name="40% - Accent6 21 2 2 2 4" xfId="23388" xr:uid="{00000000-0005-0000-0000-000028700000}"/>
    <cellStyle name="40% - Accent6 21 2 2 2 5" xfId="28105" xr:uid="{00000000-0005-0000-0000-000029700000}"/>
    <cellStyle name="40% - Accent6 21 2 2 2 6" xfId="32818" xr:uid="{00000000-0005-0000-0000-00002A700000}"/>
    <cellStyle name="40% - Accent6 21 2 2 3" xfId="13701" xr:uid="{00000000-0005-0000-0000-00002B700000}"/>
    <cellStyle name="40% - Accent6 21 2 2 3 2" xfId="20026" xr:uid="{00000000-0005-0000-0000-00002C700000}"/>
    <cellStyle name="40% - Accent6 21 2 2 3 3" xfId="24458" xr:uid="{00000000-0005-0000-0000-00002D700000}"/>
    <cellStyle name="40% - Accent6 21 2 2 3 4" xfId="29175" xr:uid="{00000000-0005-0000-0000-00002E700000}"/>
    <cellStyle name="40% - Accent6 21 2 2 3 5" xfId="33888" xr:uid="{00000000-0005-0000-0000-00002F700000}"/>
    <cellStyle name="40% - Accent6 21 2 2 4" xfId="14307" xr:uid="{00000000-0005-0000-0000-000030700000}"/>
    <cellStyle name="40% - Accent6 21 2 2 5" xfId="14913" xr:uid="{00000000-0005-0000-0000-000031700000}"/>
    <cellStyle name="40% - Accent6 21 2 2 6" xfId="15519" xr:uid="{00000000-0005-0000-0000-000032700000}"/>
    <cellStyle name="40% - Accent6 21 2 2 7" xfId="17767" xr:uid="{00000000-0005-0000-0000-000033700000}"/>
    <cellStyle name="40% - Accent6 21 2 2 8" xfId="22242" xr:uid="{00000000-0005-0000-0000-000034700000}"/>
    <cellStyle name="40% - Accent6 21 2 2 9" xfId="26959" xr:uid="{00000000-0005-0000-0000-000035700000}"/>
    <cellStyle name="40% - Accent6 21 2 3" xfId="10670" xr:uid="{00000000-0005-0000-0000-000036700000}"/>
    <cellStyle name="40% - Accent6 21 2 3 2" xfId="16492" xr:uid="{00000000-0005-0000-0000-000037700000}"/>
    <cellStyle name="40% - Accent6 21 2 3 2 2" xfId="20954" xr:uid="{00000000-0005-0000-0000-000038700000}"/>
    <cellStyle name="40% - Accent6 21 2 3 2 3" xfId="25386" xr:uid="{00000000-0005-0000-0000-000039700000}"/>
    <cellStyle name="40% - Accent6 21 2 3 2 4" xfId="30103" xr:uid="{00000000-0005-0000-0000-00003A700000}"/>
    <cellStyle name="40% - Accent6 21 2 3 2 5" xfId="34816" xr:uid="{00000000-0005-0000-0000-00003B700000}"/>
    <cellStyle name="40% - Accent6 21 2 3 3" xfId="18695" xr:uid="{00000000-0005-0000-0000-00003C700000}"/>
    <cellStyle name="40% - Accent6 21 2 3 4" xfId="23170" xr:uid="{00000000-0005-0000-0000-00003D700000}"/>
    <cellStyle name="40% - Accent6 21 2 3 5" xfId="27887" xr:uid="{00000000-0005-0000-0000-00003E700000}"/>
    <cellStyle name="40% - Accent6 21 2 3 6" xfId="32600" xr:uid="{00000000-0005-0000-0000-00003F700000}"/>
    <cellStyle name="40% - Accent6 21 2 4" xfId="10928" xr:uid="{00000000-0005-0000-0000-000040700000}"/>
    <cellStyle name="40% - Accent6 21 2 4 2" xfId="19730" xr:uid="{00000000-0005-0000-0000-000041700000}"/>
    <cellStyle name="40% - Accent6 21 2 4 3" xfId="24162" xr:uid="{00000000-0005-0000-0000-000042700000}"/>
    <cellStyle name="40% - Accent6 21 2 4 4" xfId="28879" xr:uid="{00000000-0005-0000-0000-000043700000}"/>
    <cellStyle name="40% - Accent6 21 2 4 5" xfId="33592" xr:uid="{00000000-0005-0000-0000-000044700000}"/>
    <cellStyle name="40% - Accent6 21 2 5" xfId="11182" xr:uid="{00000000-0005-0000-0000-000045700000}"/>
    <cellStyle name="40% - Accent6 21 2 6" xfId="11436" xr:uid="{00000000-0005-0000-0000-000046700000}"/>
    <cellStyle name="40% - Accent6 21 2 7" xfId="11696" xr:uid="{00000000-0005-0000-0000-000047700000}"/>
    <cellStyle name="40% - Accent6 21 2 8" xfId="11958" xr:uid="{00000000-0005-0000-0000-000048700000}"/>
    <cellStyle name="40% - Accent6 21 2 9" xfId="12228" xr:uid="{00000000-0005-0000-0000-000049700000}"/>
    <cellStyle name="40% - Accent6 21 20" xfId="12358" xr:uid="{00000000-0005-0000-0000-00004A700000}"/>
    <cellStyle name="40% - Accent6 21 21" xfId="12640" xr:uid="{00000000-0005-0000-0000-00004B700000}"/>
    <cellStyle name="40% - Accent6 21 22" xfId="13263" xr:uid="{00000000-0005-0000-0000-00004C700000}"/>
    <cellStyle name="40% - Accent6 21 23" xfId="13870" xr:uid="{00000000-0005-0000-0000-00004D700000}"/>
    <cellStyle name="40% - Accent6 21 24" xfId="14476" xr:uid="{00000000-0005-0000-0000-00004E700000}"/>
    <cellStyle name="40% - Accent6 21 25" xfId="15082" xr:uid="{00000000-0005-0000-0000-00004F700000}"/>
    <cellStyle name="40% - Accent6 21 26" xfId="17330" xr:uid="{00000000-0005-0000-0000-000050700000}"/>
    <cellStyle name="40% - Accent6 21 27" xfId="21805" xr:uid="{00000000-0005-0000-0000-000051700000}"/>
    <cellStyle name="40% - Accent6 21 28" xfId="26522" xr:uid="{00000000-0005-0000-0000-000052700000}"/>
    <cellStyle name="40% - Accent6 21 29" xfId="31235" xr:uid="{00000000-0005-0000-0000-000053700000}"/>
    <cellStyle name="40% - Accent6 21 3" xfId="9353" xr:uid="{00000000-0005-0000-0000-000054700000}"/>
    <cellStyle name="40% - Accent6 21 3 10" xfId="31531" xr:uid="{00000000-0005-0000-0000-000055700000}"/>
    <cellStyle name="40% - Accent6 21 3 2" xfId="12978" xr:uid="{00000000-0005-0000-0000-000056700000}"/>
    <cellStyle name="40% - Accent6 21 3 2 2" xfId="16569" xr:uid="{00000000-0005-0000-0000-000057700000}"/>
    <cellStyle name="40% - Accent6 21 3 2 2 2" xfId="21031" xr:uid="{00000000-0005-0000-0000-000058700000}"/>
    <cellStyle name="40% - Accent6 21 3 2 2 3" xfId="25463" xr:uid="{00000000-0005-0000-0000-000059700000}"/>
    <cellStyle name="40% - Accent6 21 3 2 2 4" xfId="30180" xr:uid="{00000000-0005-0000-0000-00005A700000}"/>
    <cellStyle name="40% - Accent6 21 3 2 2 5" xfId="34893" xr:uid="{00000000-0005-0000-0000-00005B700000}"/>
    <cellStyle name="40% - Accent6 21 3 2 3" xfId="18772" xr:uid="{00000000-0005-0000-0000-00005C700000}"/>
    <cellStyle name="40% - Accent6 21 3 2 4" xfId="23247" xr:uid="{00000000-0005-0000-0000-00005D700000}"/>
    <cellStyle name="40% - Accent6 21 3 2 5" xfId="27964" xr:uid="{00000000-0005-0000-0000-00005E700000}"/>
    <cellStyle name="40% - Accent6 21 3 2 6" xfId="32677" xr:uid="{00000000-0005-0000-0000-00005F700000}"/>
    <cellStyle name="40% - Accent6 21 3 3" xfId="13560" xr:uid="{00000000-0005-0000-0000-000060700000}"/>
    <cellStyle name="40% - Accent6 21 3 3 2" xfId="19885" xr:uid="{00000000-0005-0000-0000-000061700000}"/>
    <cellStyle name="40% - Accent6 21 3 3 3" xfId="24317" xr:uid="{00000000-0005-0000-0000-000062700000}"/>
    <cellStyle name="40% - Accent6 21 3 3 4" xfId="29034" xr:uid="{00000000-0005-0000-0000-000063700000}"/>
    <cellStyle name="40% - Accent6 21 3 3 5" xfId="33747" xr:uid="{00000000-0005-0000-0000-000064700000}"/>
    <cellStyle name="40% - Accent6 21 3 4" xfId="14166" xr:uid="{00000000-0005-0000-0000-000065700000}"/>
    <cellStyle name="40% - Accent6 21 3 5" xfId="14772" xr:uid="{00000000-0005-0000-0000-000066700000}"/>
    <cellStyle name="40% - Accent6 21 3 6" xfId="15378" xr:uid="{00000000-0005-0000-0000-000067700000}"/>
    <cellStyle name="40% - Accent6 21 3 7" xfId="17626" xr:uid="{00000000-0005-0000-0000-000068700000}"/>
    <cellStyle name="40% - Accent6 21 3 8" xfId="22101" xr:uid="{00000000-0005-0000-0000-000069700000}"/>
    <cellStyle name="40% - Accent6 21 3 9" xfId="26818" xr:uid="{00000000-0005-0000-0000-00006A700000}"/>
    <cellStyle name="40% - Accent6 21 4" xfId="9424" xr:uid="{00000000-0005-0000-0000-00006B700000}"/>
    <cellStyle name="40% - Accent6 21 4 2" xfId="16949" xr:uid="{00000000-0005-0000-0000-00006C700000}"/>
    <cellStyle name="40% - Accent6 21 4 2 2" xfId="21411" xr:uid="{00000000-0005-0000-0000-00006D700000}"/>
    <cellStyle name="40% - Accent6 21 4 2 2 2" xfId="25843" xr:uid="{00000000-0005-0000-0000-00006E700000}"/>
    <cellStyle name="40% - Accent6 21 4 2 2 3" xfId="30560" xr:uid="{00000000-0005-0000-0000-00006F700000}"/>
    <cellStyle name="40% - Accent6 21 4 2 2 4" xfId="35273" xr:uid="{00000000-0005-0000-0000-000070700000}"/>
    <cellStyle name="40% - Accent6 21 4 2 3" xfId="19152" xr:uid="{00000000-0005-0000-0000-000071700000}"/>
    <cellStyle name="40% - Accent6 21 4 2 4" xfId="23627" xr:uid="{00000000-0005-0000-0000-000072700000}"/>
    <cellStyle name="40% - Accent6 21 4 2 5" xfId="28344" xr:uid="{00000000-0005-0000-0000-000073700000}"/>
    <cellStyle name="40% - Accent6 21 4 2 6" xfId="33057" xr:uid="{00000000-0005-0000-0000-000074700000}"/>
    <cellStyle name="40% - Accent6 21 4 3" xfId="15758" xr:uid="{00000000-0005-0000-0000-000075700000}"/>
    <cellStyle name="40% - Accent6 21 4 3 2" xfId="20265" xr:uid="{00000000-0005-0000-0000-000076700000}"/>
    <cellStyle name="40% - Accent6 21 4 3 3" xfId="24697" xr:uid="{00000000-0005-0000-0000-000077700000}"/>
    <cellStyle name="40% - Accent6 21 4 3 4" xfId="29414" xr:uid="{00000000-0005-0000-0000-000078700000}"/>
    <cellStyle name="40% - Accent6 21 4 3 5" xfId="34127" xr:uid="{00000000-0005-0000-0000-000079700000}"/>
    <cellStyle name="40% - Accent6 21 4 4" xfId="18006" xr:uid="{00000000-0005-0000-0000-00007A700000}"/>
    <cellStyle name="40% - Accent6 21 4 5" xfId="22481" xr:uid="{00000000-0005-0000-0000-00007B700000}"/>
    <cellStyle name="40% - Accent6 21 4 6" xfId="27198" xr:uid="{00000000-0005-0000-0000-00007C700000}"/>
    <cellStyle name="40% - Accent6 21 4 7" xfId="31911" xr:uid="{00000000-0005-0000-0000-00007D700000}"/>
    <cellStyle name="40% - Accent6 21 5" xfId="9498" xr:uid="{00000000-0005-0000-0000-00007E700000}"/>
    <cellStyle name="40% - Accent6 21 5 2" xfId="17161" xr:uid="{00000000-0005-0000-0000-00007F700000}"/>
    <cellStyle name="40% - Accent6 21 5 2 2" xfId="21622" xr:uid="{00000000-0005-0000-0000-000080700000}"/>
    <cellStyle name="40% - Accent6 21 5 2 2 2" xfId="26054" xr:uid="{00000000-0005-0000-0000-000081700000}"/>
    <cellStyle name="40% - Accent6 21 5 2 2 3" xfId="30771" xr:uid="{00000000-0005-0000-0000-000082700000}"/>
    <cellStyle name="40% - Accent6 21 5 2 2 4" xfId="35484" xr:uid="{00000000-0005-0000-0000-000083700000}"/>
    <cellStyle name="40% - Accent6 21 5 2 3" xfId="19363" xr:uid="{00000000-0005-0000-0000-000084700000}"/>
    <cellStyle name="40% - Accent6 21 5 2 4" xfId="23838" xr:uid="{00000000-0005-0000-0000-000085700000}"/>
    <cellStyle name="40% - Accent6 21 5 2 5" xfId="28555" xr:uid="{00000000-0005-0000-0000-000086700000}"/>
    <cellStyle name="40% - Accent6 21 5 2 6" xfId="33268" xr:uid="{00000000-0005-0000-0000-000087700000}"/>
    <cellStyle name="40% - Accent6 21 5 3" xfId="15971" xr:uid="{00000000-0005-0000-0000-000088700000}"/>
    <cellStyle name="40% - Accent6 21 5 3 2" xfId="20476" xr:uid="{00000000-0005-0000-0000-000089700000}"/>
    <cellStyle name="40% - Accent6 21 5 3 3" xfId="24908" xr:uid="{00000000-0005-0000-0000-00008A700000}"/>
    <cellStyle name="40% - Accent6 21 5 3 4" xfId="29625" xr:uid="{00000000-0005-0000-0000-00008B700000}"/>
    <cellStyle name="40% - Accent6 21 5 3 5" xfId="34338" xr:uid="{00000000-0005-0000-0000-00008C700000}"/>
    <cellStyle name="40% - Accent6 21 5 4" xfId="18217" xr:uid="{00000000-0005-0000-0000-00008D700000}"/>
    <cellStyle name="40% - Accent6 21 5 5" xfId="22692" xr:uid="{00000000-0005-0000-0000-00008E700000}"/>
    <cellStyle name="40% - Accent6 21 5 6" xfId="27409" xr:uid="{00000000-0005-0000-0000-00008F700000}"/>
    <cellStyle name="40% - Accent6 21 5 7" xfId="32122" xr:uid="{00000000-0005-0000-0000-000090700000}"/>
    <cellStyle name="40% - Accent6 21 6" xfId="9569" xr:uid="{00000000-0005-0000-0000-000091700000}"/>
    <cellStyle name="40% - Accent6 21 6 2" xfId="16252" xr:uid="{00000000-0005-0000-0000-000092700000}"/>
    <cellStyle name="40% - Accent6 21 6 2 2" xfId="20715" xr:uid="{00000000-0005-0000-0000-000093700000}"/>
    <cellStyle name="40% - Accent6 21 6 2 3" xfId="25147" xr:uid="{00000000-0005-0000-0000-000094700000}"/>
    <cellStyle name="40% - Accent6 21 6 2 4" xfId="29864" xr:uid="{00000000-0005-0000-0000-000095700000}"/>
    <cellStyle name="40% - Accent6 21 6 2 5" xfId="34577" xr:uid="{00000000-0005-0000-0000-000096700000}"/>
    <cellStyle name="40% - Accent6 21 6 3" xfId="18456" xr:uid="{00000000-0005-0000-0000-000097700000}"/>
    <cellStyle name="40% - Accent6 21 6 4" xfId="22931" xr:uid="{00000000-0005-0000-0000-000098700000}"/>
    <cellStyle name="40% - Accent6 21 6 5" xfId="27648" xr:uid="{00000000-0005-0000-0000-000099700000}"/>
    <cellStyle name="40% - Accent6 21 6 6" xfId="32361" xr:uid="{00000000-0005-0000-0000-00009A700000}"/>
    <cellStyle name="40% - Accent6 21 7" xfId="9640" xr:uid="{00000000-0005-0000-0000-00009B700000}"/>
    <cellStyle name="40% - Accent6 21 7 2" xfId="19589" xr:uid="{00000000-0005-0000-0000-00009C700000}"/>
    <cellStyle name="40% - Accent6 21 7 3" xfId="24021" xr:uid="{00000000-0005-0000-0000-00009D700000}"/>
    <cellStyle name="40% - Accent6 21 7 4" xfId="28738" xr:uid="{00000000-0005-0000-0000-00009E700000}"/>
    <cellStyle name="40% - Accent6 21 7 5" xfId="33451" xr:uid="{00000000-0005-0000-0000-00009F700000}"/>
    <cellStyle name="40% - Accent6 21 8" xfId="9711" xr:uid="{00000000-0005-0000-0000-0000A0700000}"/>
    <cellStyle name="40% - Accent6 21 8 2" xfId="26325" xr:uid="{00000000-0005-0000-0000-0000A1700000}"/>
    <cellStyle name="40% - Accent6 21 8 3" xfId="31038" xr:uid="{00000000-0005-0000-0000-0000A2700000}"/>
    <cellStyle name="40% - Accent6 21 8 4" xfId="35751" xr:uid="{00000000-0005-0000-0000-0000A3700000}"/>
    <cellStyle name="40% - Accent6 21 9" xfId="9789" xr:uid="{00000000-0005-0000-0000-0000A4700000}"/>
    <cellStyle name="40% - Accent6 21 9 2" xfId="36018" xr:uid="{00000000-0005-0000-0000-0000A5700000}"/>
    <cellStyle name="40% - Accent6 22" xfId="9297" xr:uid="{00000000-0005-0000-0000-0000A6700000}"/>
    <cellStyle name="40% - Accent6 22 10" xfId="9946" xr:uid="{00000000-0005-0000-0000-0000A7700000}"/>
    <cellStyle name="40% - Accent6 22 10 2" xfId="36328" xr:uid="{00000000-0005-0000-0000-0000A8700000}"/>
    <cellStyle name="40% - Accent6 22 11" xfId="10017" xr:uid="{00000000-0005-0000-0000-0000A9700000}"/>
    <cellStyle name="40% - Accent6 22 12" xfId="10544" xr:uid="{00000000-0005-0000-0000-0000AA700000}"/>
    <cellStyle name="40% - Accent6 22 13" xfId="10802" xr:uid="{00000000-0005-0000-0000-0000AB700000}"/>
    <cellStyle name="40% - Accent6 22 14" xfId="11056" xr:uid="{00000000-0005-0000-0000-0000AC700000}"/>
    <cellStyle name="40% - Accent6 22 15" xfId="11310" xr:uid="{00000000-0005-0000-0000-0000AD700000}"/>
    <cellStyle name="40% - Accent6 22 16" xfId="11570" xr:uid="{00000000-0005-0000-0000-0000AE700000}"/>
    <cellStyle name="40% - Accent6 22 17" xfId="11824" xr:uid="{00000000-0005-0000-0000-0000AF700000}"/>
    <cellStyle name="40% - Accent6 22 18" xfId="12102" xr:uid="{00000000-0005-0000-0000-0000B0700000}"/>
    <cellStyle name="40% - Accent6 22 19" xfId="12373" xr:uid="{00000000-0005-0000-0000-0000B1700000}"/>
    <cellStyle name="40% - Accent6 22 2" xfId="9368" xr:uid="{00000000-0005-0000-0000-0000B2700000}"/>
    <cellStyle name="40% - Accent6 22 2 10" xfId="12514" xr:uid="{00000000-0005-0000-0000-0000B3700000}"/>
    <cellStyle name="40% - Accent6 22 2 11" xfId="12796" xr:uid="{00000000-0005-0000-0000-0000B4700000}"/>
    <cellStyle name="40% - Accent6 22 2 12" xfId="13419" xr:uid="{00000000-0005-0000-0000-0000B5700000}"/>
    <cellStyle name="40% - Accent6 22 2 13" xfId="14026" xr:uid="{00000000-0005-0000-0000-0000B6700000}"/>
    <cellStyle name="40% - Accent6 22 2 14" xfId="14632" xr:uid="{00000000-0005-0000-0000-0000B7700000}"/>
    <cellStyle name="40% - Accent6 22 2 15" xfId="15238" xr:uid="{00000000-0005-0000-0000-0000B8700000}"/>
    <cellStyle name="40% - Accent6 22 2 16" xfId="17486" xr:uid="{00000000-0005-0000-0000-0000B9700000}"/>
    <cellStyle name="40% - Accent6 22 2 17" xfId="21961" xr:uid="{00000000-0005-0000-0000-0000BA700000}"/>
    <cellStyle name="40% - Accent6 22 2 18" xfId="26678" xr:uid="{00000000-0005-0000-0000-0000BB700000}"/>
    <cellStyle name="40% - Accent6 22 2 19" xfId="31391" xr:uid="{00000000-0005-0000-0000-0000BC700000}"/>
    <cellStyle name="40% - Accent6 22 2 2" xfId="10425" xr:uid="{00000000-0005-0000-0000-0000BD700000}"/>
    <cellStyle name="40% - Accent6 22 2 2 10" xfId="31687" xr:uid="{00000000-0005-0000-0000-0000BE700000}"/>
    <cellStyle name="40% - Accent6 22 2 2 2" xfId="13134" xr:uid="{00000000-0005-0000-0000-0000BF700000}"/>
    <cellStyle name="40% - Accent6 22 2 2 2 2" xfId="16725" xr:uid="{00000000-0005-0000-0000-0000C0700000}"/>
    <cellStyle name="40% - Accent6 22 2 2 2 2 2" xfId="21187" xr:uid="{00000000-0005-0000-0000-0000C1700000}"/>
    <cellStyle name="40% - Accent6 22 2 2 2 2 3" xfId="25619" xr:uid="{00000000-0005-0000-0000-0000C2700000}"/>
    <cellStyle name="40% - Accent6 22 2 2 2 2 4" xfId="30336" xr:uid="{00000000-0005-0000-0000-0000C3700000}"/>
    <cellStyle name="40% - Accent6 22 2 2 2 2 5" xfId="35049" xr:uid="{00000000-0005-0000-0000-0000C4700000}"/>
    <cellStyle name="40% - Accent6 22 2 2 2 3" xfId="18928" xr:uid="{00000000-0005-0000-0000-0000C5700000}"/>
    <cellStyle name="40% - Accent6 22 2 2 2 4" xfId="23403" xr:uid="{00000000-0005-0000-0000-0000C6700000}"/>
    <cellStyle name="40% - Accent6 22 2 2 2 5" xfId="28120" xr:uid="{00000000-0005-0000-0000-0000C7700000}"/>
    <cellStyle name="40% - Accent6 22 2 2 2 6" xfId="32833" xr:uid="{00000000-0005-0000-0000-0000C8700000}"/>
    <cellStyle name="40% - Accent6 22 2 2 3" xfId="13716" xr:uid="{00000000-0005-0000-0000-0000C9700000}"/>
    <cellStyle name="40% - Accent6 22 2 2 3 2" xfId="20041" xr:uid="{00000000-0005-0000-0000-0000CA700000}"/>
    <cellStyle name="40% - Accent6 22 2 2 3 3" xfId="24473" xr:uid="{00000000-0005-0000-0000-0000CB700000}"/>
    <cellStyle name="40% - Accent6 22 2 2 3 4" xfId="29190" xr:uid="{00000000-0005-0000-0000-0000CC700000}"/>
    <cellStyle name="40% - Accent6 22 2 2 3 5" xfId="33903" xr:uid="{00000000-0005-0000-0000-0000CD700000}"/>
    <cellStyle name="40% - Accent6 22 2 2 4" xfId="14322" xr:uid="{00000000-0005-0000-0000-0000CE700000}"/>
    <cellStyle name="40% - Accent6 22 2 2 5" xfId="14928" xr:uid="{00000000-0005-0000-0000-0000CF700000}"/>
    <cellStyle name="40% - Accent6 22 2 2 6" xfId="15534" xr:uid="{00000000-0005-0000-0000-0000D0700000}"/>
    <cellStyle name="40% - Accent6 22 2 2 7" xfId="17782" xr:uid="{00000000-0005-0000-0000-0000D1700000}"/>
    <cellStyle name="40% - Accent6 22 2 2 8" xfId="22257" xr:uid="{00000000-0005-0000-0000-0000D2700000}"/>
    <cellStyle name="40% - Accent6 22 2 2 9" xfId="26974" xr:uid="{00000000-0005-0000-0000-0000D3700000}"/>
    <cellStyle name="40% - Accent6 22 2 3" xfId="10685" xr:uid="{00000000-0005-0000-0000-0000D4700000}"/>
    <cellStyle name="40% - Accent6 22 2 3 2" xfId="16507" xr:uid="{00000000-0005-0000-0000-0000D5700000}"/>
    <cellStyle name="40% - Accent6 22 2 3 2 2" xfId="20969" xr:uid="{00000000-0005-0000-0000-0000D6700000}"/>
    <cellStyle name="40% - Accent6 22 2 3 2 3" xfId="25401" xr:uid="{00000000-0005-0000-0000-0000D7700000}"/>
    <cellStyle name="40% - Accent6 22 2 3 2 4" xfId="30118" xr:uid="{00000000-0005-0000-0000-0000D8700000}"/>
    <cellStyle name="40% - Accent6 22 2 3 2 5" xfId="34831" xr:uid="{00000000-0005-0000-0000-0000D9700000}"/>
    <cellStyle name="40% - Accent6 22 2 3 3" xfId="18710" xr:uid="{00000000-0005-0000-0000-0000DA700000}"/>
    <cellStyle name="40% - Accent6 22 2 3 4" xfId="23185" xr:uid="{00000000-0005-0000-0000-0000DB700000}"/>
    <cellStyle name="40% - Accent6 22 2 3 5" xfId="27902" xr:uid="{00000000-0005-0000-0000-0000DC700000}"/>
    <cellStyle name="40% - Accent6 22 2 3 6" xfId="32615" xr:uid="{00000000-0005-0000-0000-0000DD700000}"/>
    <cellStyle name="40% - Accent6 22 2 4" xfId="10943" xr:uid="{00000000-0005-0000-0000-0000DE700000}"/>
    <cellStyle name="40% - Accent6 22 2 4 2" xfId="19745" xr:uid="{00000000-0005-0000-0000-0000DF700000}"/>
    <cellStyle name="40% - Accent6 22 2 4 3" xfId="24177" xr:uid="{00000000-0005-0000-0000-0000E0700000}"/>
    <cellStyle name="40% - Accent6 22 2 4 4" xfId="28894" xr:uid="{00000000-0005-0000-0000-0000E1700000}"/>
    <cellStyle name="40% - Accent6 22 2 4 5" xfId="33607" xr:uid="{00000000-0005-0000-0000-0000E2700000}"/>
    <cellStyle name="40% - Accent6 22 2 5" xfId="11197" xr:uid="{00000000-0005-0000-0000-0000E3700000}"/>
    <cellStyle name="40% - Accent6 22 2 6" xfId="11451" xr:uid="{00000000-0005-0000-0000-0000E4700000}"/>
    <cellStyle name="40% - Accent6 22 2 7" xfId="11711" xr:uid="{00000000-0005-0000-0000-0000E5700000}"/>
    <cellStyle name="40% - Accent6 22 2 8" xfId="11973" xr:uid="{00000000-0005-0000-0000-0000E6700000}"/>
    <cellStyle name="40% - Accent6 22 2 9" xfId="12243" xr:uid="{00000000-0005-0000-0000-0000E7700000}"/>
    <cellStyle name="40% - Accent6 22 20" xfId="12655" xr:uid="{00000000-0005-0000-0000-0000E8700000}"/>
    <cellStyle name="40% - Accent6 22 21" xfId="13278" xr:uid="{00000000-0005-0000-0000-0000E9700000}"/>
    <cellStyle name="40% - Accent6 22 22" xfId="13885" xr:uid="{00000000-0005-0000-0000-0000EA700000}"/>
    <cellStyle name="40% - Accent6 22 23" xfId="14491" xr:uid="{00000000-0005-0000-0000-0000EB700000}"/>
    <cellStyle name="40% - Accent6 22 24" xfId="15097" xr:uid="{00000000-0005-0000-0000-0000EC700000}"/>
    <cellStyle name="40% - Accent6 22 25" xfId="17345" xr:uid="{00000000-0005-0000-0000-0000ED700000}"/>
    <cellStyle name="40% - Accent6 22 26" xfId="21820" xr:uid="{00000000-0005-0000-0000-0000EE700000}"/>
    <cellStyle name="40% - Accent6 22 27" xfId="26537" xr:uid="{00000000-0005-0000-0000-0000EF700000}"/>
    <cellStyle name="40% - Accent6 22 28" xfId="31250" xr:uid="{00000000-0005-0000-0000-0000F0700000}"/>
    <cellStyle name="40% - Accent6 22 3" xfId="9442" xr:uid="{00000000-0005-0000-0000-0000F1700000}"/>
    <cellStyle name="40% - Accent6 22 3 10" xfId="31546" xr:uid="{00000000-0005-0000-0000-0000F2700000}"/>
    <cellStyle name="40% - Accent6 22 3 2" xfId="12993" xr:uid="{00000000-0005-0000-0000-0000F3700000}"/>
    <cellStyle name="40% - Accent6 22 3 2 2" xfId="16584" xr:uid="{00000000-0005-0000-0000-0000F4700000}"/>
    <cellStyle name="40% - Accent6 22 3 2 2 2" xfId="21046" xr:uid="{00000000-0005-0000-0000-0000F5700000}"/>
    <cellStyle name="40% - Accent6 22 3 2 2 3" xfId="25478" xr:uid="{00000000-0005-0000-0000-0000F6700000}"/>
    <cellStyle name="40% - Accent6 22 3 2 2 4" xfId="30195" xr:uid="{00000000-0005-0000-0000-0000F7700000}"/>
    <cellStyle name="40% - Accent6 22 3 2 2 5" xfId="34908" xr:uid="{00000000-0005-0000-0000-0000F8700000}"/>
    <cellStyle name="40% - Accent6 22 3 2 3" xfId="18787" xr:uid="{00000000-0005-0000-0000-0000F9700000}"/>
    <cellStyle name="40% - Accent6 22 3 2 4" xfId="23262" xr:uid="{00000000-0005-0000-0000-0000FA700000}"/>
    <cellStyle name="40% - Accent6 22 3 2 5" xfId="27979" xr:uid="{00000000-0005-0000-0000-0000FB700000}"/>
    <cellStyle name="40% - Accent6 22 3 2 6" xfId="32692" xr:uid="{00000000-0005-0000-0000-0000FC700000}"/>
    <cellStyle name="40% - Accent6 22 3 3" xfId="13575" xr:uid="{00000000-0005-0000-0000-0000FD700000}"/>
    <cellStyle name="40% - Accent6 22 3 3 2" xfId="19900" xr:uid="{00000000-0005-0000-0000-0000FE700000}"/>
    <cellStyle name="40% - Accent6 22 3 3 3" xfId="24332" xr:uid="{00000000-0005-0000-0000-0000FF700000}"/>
    <cellStyle name="40% - Accent6 22 3 3 4" xfId="29049" xr:uid="{00000000-0005-0000-0000-000000710000}"/>
    <cellStyle name="40% - Accent6 22 3 3 5" xfId="33762" xr:uid="{00000000-0005-0000-0000-000001710000}"/>
    <cellStyle name="40% - Accent6 22 3 4" xfId="14181" xr:uid="{00000000-0005-0000-0000-000002710000}"/>
    <cellStyle name="40% - Accent6 22 3 5" xfId="14787" xr:uid="{00000000-0005-0000-0000-000003710000}"/>
    <cellStyle name="40% - Accent6 22 3 6" xfId="15393" xr:uid="{00000000-0005-0000-0000-000004710000}"/>
    <cellStyle name="40% - Accent6 22 3 7" xfId="17641" xr:uid="{00000000-0005-0000-0000-000005710000}"/>
    <cellStyle name="40% - Accent6 22 3 8" xfId="22116" xr:uid="{00000000-0005-0000-0000-000006710000}"/>
    <cellStyle name="40% - Accent6 22 3 9" xfId="26833" xr:uid="{00000000-0005-0000-0000-000007710000}"/>
    <cellStyle name="40% - Accent6 22 4" xfId="9513" xr:uid="{00000000-0005-0000-0000-000008710000}"/>
    <cellStyle name="40% - Accent6 22 4 2" xfId="16964" xr:uid="{00000000-0005-0000-0000-000009710000}"/>
    <cellStyle name="40% - Accent6 22 4 2 2" xfId="21426" xr:uid="{00000000-0005-0000-0000-00000A710000}"/>
    <cellStyle name="40% - Accent6 22 4 2 2 2" xfId="25858" xr:uid="{00000000-0005-0000-0000-00000B710000}"/>
    <cellStyle name="40% - Accent6 22 4 2 2 3" xfId="30575" xr:uid="{00000000-0005-0000-0000-00000C710000}"/>
    <cellStyle name="40% - Accent6 22 4 2 2 4" xfId="35288" xr:uid="{00000000-0005-0000-0000-00000D710000}"/>
    <cellStyle name="40% - Accent6 22 4 2 3" xfId="19167" xr:uid="{00000000-0005-0000-0000-00000E710000}"/>
    <cellStyle name="40% - Accent6 22 4 2 4" xfId="23642" xr:uid="{00000000-0005-0000-0000-00000F710000}"/>
    <cellStyle name="40% - Accent6 22 4 2 5" xfId="28359" xr:uid="{00000000-0005-0000-0000-000010710000}"/>
    <cellStyle name="40% - Accent6 22 4 2 6" xfId="33072" xr:uid="{00000000-0005-0000-0000-000011710000}"/>
    <cellStyle name="40% - Accent6 22 4 3" xfId="15773" xr:uid="{00000000-0005-0000-0000-000012710000}"/>
    <cellStyle name="40% - Accent6 22 4 3 2" xfId="20280" xr:uid="{00000000-0005-0000-0000-000013710000}"/>
    <cellStyle name="40% - Accent6 22 4 3 3" xfId="24712" xr:uid="{00000000-0005-0000-0000-000014710000}"/>
    <cellStyle name="40% - Accent6 22 4 3 4" xfId="29429" xr:uid="{00000000-0005-0000-0000-000015710000}"/>
    <cellStyle name="40% - Accent6 22 4 3 5" xfId="34142" xr:uid="{00000000-0005-0000-0000-000016710000}"/>
    <cellStyle name="40% - Accent6 22 4 4" xfId="18021" xr:uid="{00000000-0005-0000-0000-000017710000}"/>
    <cellStyle name="40% - Accent6 22 4 5" xfId="22496" xr:uid="{00000000-0005-0000-0000-000018710000}"/>
    <cellStyle name="40% - Accent6 22 4 6" xfId="27213" xr:uid="{00000000-0005-0000-0000-000019710000}"/>
    <cellStyle name="40% - Accent6 22 4 7" xfId="31926" xr:uid="{00000000-0005-0000-0000-00001A710000}"/>
    <cellStyle name="40% - Accent6 22 5" xfId="9584" xr:uid="{00000000-0005-0000-0000-00001B710000}"/>
    <cellStyle name="40% - Accent6 22 5 2" xfId="17176" xr:uid="{00000000-0005-0000-0000-00001C710000}"/>
    <cellStyle name="40% - Accent6 22 5 2 2" xfId="21637" xr:uid="{00000000-0005-0000-0000-00001D710000}"/>
    <cellStyle name="40% - Accent6 22 5 2 2 2" xfId="26069" xr:uid="{00000000-0005-0000-0000-00001E710000}"/>
    <cellStyle name="40% - Accent6 22 5 2 2 3" xfId="30786" xr:uid="{00000000-0005-0000-0000-00001F710000}"/>
    <cellStyle name="40% - Accent6 22 5 2 2 4" xfId="35499" xr:uid="{00000000-0005-0000-0000-000020710000}"/>
    <cellStyle name="40% - Accent6 22 5 2 3" xfId="19378" xr:uid="{00000000-0005-0000-0000-000021710000}"/>
    <cellStyle name="40% - Accent6 22 5 2 4" xfId="23853" xr:uid="{00000000-0005-0000-0000-000022710000}"/>
    <cellStyle name="40% - Accent6 22 5 2 5" xfId="28570" xr:uid="{00000000-0005-0000-0000-000023710000}"/>
    <cellStyle name="40% - Accent6 22 5 2 6" xfId="33283" xr:uid="{00000000-0005-0000-0000-000024710000}"/>
    <cellStyle name="40% - Accent6 22 5 3" xfId="15986" xr:uid="{00000000-0005-0000-0000-000025710000}"/>
    <cellStyle name="40% - Accent6 22 5 3 2" xfId="20491" xr:uid="{00000000-0005-0000-0000-000026710000}"/>
    <cellStyle name="40% - Accent6 22 5 3 3" xfId="24923" xr:uid="{00000000-0005-0000-0000-000027710000}"/>
    <cellStyle name="40% - Accent6 22 5 3 4" xfId="29640" xr:uid="{00000000-0005-0000-0000-000028710000}"/>
    <cellStyle name="40% - Accent6 22 5 3 5" xfId="34353" xr:uid="{00000000-0005-0000-0000-000029710000}"/>
    <cellStyle name="40% - Accent6 22 5 4" xfId="18232" xr:uid="{00000000-0005-0000-0000-00002A710000}"/>
    <cellStyle name="40% - Accent6 22 5 5" xfId="22707" xr:uid="{00000000-0005-0000-0000-00002B710000}"/>
    <cellStyle name="40% - Accent6 22 5 6" xfId="27424" xr:uid="{00000000-0005-0000-0000-00002C710000}"/>
    <cellStyle name="40% - Accent6 22 5 7" xfId="32137" xr:uid="{00000000-0005-0000-0000-00002D710000}"/>
    <cellStyle name="40% - Accent6 22 6" xfId="9655" xr:uid="{00000000-0005-0000-0000-00002E710000}"/>
    <cellStyle name="40% - Accent6 22 6 2" xfId="16267" xr:uid="{00000000-0005-0000-0000-00002F710000}"/>
    <cellStyle name="40% - Accent6 22 6 2 2" xfId="20730" xr:uid="{00000000-0005-0000-0000-000030710000}"/>
    <cellStyle name="40% - Accent6 22 6 2 3" xfId="25162" xr:uid="{00000000-0005-0000-0000-000031710000}"/>
    <cellStyle name="40% - Accent6 22 6 2 4" xfId="29879" xr:uid="{00000000-0005-0000-0000-000032710000}"/>
    <cellStyle name="40% - Accent6 22 6 2 5" xfId="34592" xr:uid="{00000000-0005-0000-0000-000033710000}"/>
    <cellStyle name="40% - Accent6 22 6 3" xfId="18471" xr:uid="{00000000-0005-0000-0000-000034710000}"/>
    <cellStyle name="40% - Accent6 22 6 4" xfId="22946" xr:uid="{00000000-0005-0000-0000-000035710000}"/>
    <cellStyle name="40% - Accent6 22 6 5" xfId="27663" xr:uid="{00000000-0005-0000-0000-000036710000}"/>
    <cellStyle name="40% - Accent6 22 6 6" xfId="32376" xr:uid="{00000000-0005-0000-0000-000037710000}"/>
    <cellStyle name="40% - Accent6 22 7" xfId="9726" xr:uid="{00000000-0005-0000-0000-000038710000}"/>
    <cellStyle name="40% - Accent6 22 7 2" xfId="19604" xr:uid="{00000000-0005-0000-0000-000039710000}"/>
    <cellStyle name="40% - Accent6 22 7 3" xfId="24036" xr:uid="{00000000-0005-0000-0000-00003A710000}"/>
    <cellStyle name="40% - Accent6 22 7 4" xfId="28753" xr:uid="{00000000-0005-0000-0000-00003B710000}"/>
    <cellStyle name="40% - Accent6 22 7 5" xfId="33466" xr:uid="{00000000-0005-0000-0000-00003C710000}"/>
    <cellStyle name="40% - Accent6 22 8" xfId="9804" xr:uid="{00000000-0005-0000-0000-00003D710000}"/>
    <cellStyle name="40% - Accent6 22 8 2" xfId="26340" xr:uid="{00000000-0005-0000-0000-00003E710000}"/>
    <cellStyle name="40% - Accent6 22 8 3" xfId="31053" xr:uid="{00000000-0005-0000-0000-00003F710000}"/>
    <cellStyle name="40% - Accent6 22 8 4" xfId="35766" xr:uid="{00000000-0005-0000-0000-000040710000}"/>
    <cellStyle name="40% - Accent6 22 9" xfId="9875" xr:uid="{00000000-0005-0000-0000-000041710000}"/>
    <cellStyle name="40% - Accent6 22 9 2" xfId="36033" xr:uid="{00000000-0005-0000-0000-000042710000}"/>
    <cellStyle name="40% - Accent6 23" xfId="10113" xr:uid="{00000000-0005-0000-0000-000043710000}"/>
    <cellStyle name="40% - Accent6 24" xfId="10439" xr:uid="{00000000-0005-0000-0000-000044710000}"/>
    <cellStyle name="40% - Accent6 24 10" xfId="12810" xr:uid="{00000000-0005-0000-0000-000045710000}"/>
    <cellStyle name="40% - Accent6 24 11" xfId="13433" xr:uid="{00000000-0005-0000-0000-000046710000}"/>
    <cellStyle name="40% - Accent6 24 12" xfId="14040" xr:uid="{00000000-0005-0000-0000-000047710000}"/>
    <cellStyle name="40% - Accent6 24 13" xfId="14646" xr:uid="{00000000-0005-0000-0000-000048710000}"/>
    <cellStyle name="40% - Accent6 24 14" xfId="15252" xr:uid="{00000000-0005-0000-0000-000049710000}"/>
    <cellStyle name="40% - Accent6 24 15" xfId="17500" xr:uid="{00000000-0005-0000-0000-00004A710000}"/>
    <cellStyle name="40% - Accent6 24 16" xfId="21975" xr:uid="{00000000-0005-0000-0000-00004B710000}"/>
    <cellStyle name="40% - Accent6 24 17" xfId="26692" xr:uid="{00000000-0005-0000-0000-00004C710000}"/>
    <cellStyle name="40% - Accent6 24 18" xfId="31405" xr:uid="{00000000-0005-0000-0000-00004D710000}"/>
    <cellStyle name="40% - Accent6 24 2" xfId="10699" xr:uid="{00000000-0005-0000-0000-00004E710000}"/>
    <cellStyle name="40% - Accent6 24 2 10" xfId="31701" xr:uid="{00000000-0005-0000-0000-00004F710000}"/>
    <cellStyle name="40% - Accent6 24 2 2" xfId="13148" xr:uid="{00000000-0005-0000-0000-000050710000}"/>
    <cellStyle name="40% - Accent6 24 2 2 2" xfId="16739" xr:uid="{00000000-0005-0000-0000-000051710000}"/>
    <cellStyle name="40% - Accent6 24 2 2 2 2" xfId="21201" xr:uid="{00000000-0005-0000-0000-000052710000}"/>
    <cellStyle name="40% - Accent6 24 2 2 2 3" xfId="25633" xr:uid="{00000000-0005-0000-0000-000053710000}"/>
    <cellStyle name="40% - Accent6 24 2 2 2 4" xfId="30350" xr:uid="{00000000-0005-0000-0000-000054710000}"/>
    <cellStyle name="40% - Accent6 24 2 2 2 5" xfId="35063" xr:uid="{00000000-0005-0000-0000-000055710000}"/>
    <cellStyle name="40% - Accent6 24 2 2 3" xfId="18942" xr:uid="{00000000-0005-0000-0000-000056710000}"/>
    <cellStyle name="40% - Accent6 24 2 2 4" xfId="23417" xr:uid="{00000000-0005-0000-0000-000057710000}"/>
    <cellStyle name="40% - Accent6 24 2 2 5" xfId="28134" xr:uid="{00000000-0005-0000-0000-000058710000}"/>
    <cellStyle name="40% - Accent6 24 2 2 6" xfId="32847" xr:uid="{00000000-0005-0000-0000-000059710000}"/>
    <cellStyle name="40% - Accent6 24 2 3" xfId="13730" xr:uid="{00000000-0005-0000-0000-00005A710000}"/>
    <cellStyle name="40% - Accent6 24 2 3 2" xfId="20055" xr:uid="{00000000-0005-0000-0000-00005B710000}"/>
    <cellStyle name="40% - Accent6 24 2 3 3" xfId="24487" xr:uid="{00000000-0005-0000-0000-00005C710000}"/>
    <cellStyle name="40% - Accent6 24 2 3 4" xfId="29204" xr:uid="{00000000-0005-0000-0000-00005D710000}"/>
    <cellStyle name="40% - Accent6 24 2 3 5" xfId="33917" xr:uid="{00000000-0005-0000-0000-00005E710000}"/>
    <cellStyle name="40% - Accent6 24 2 4" xfId="14336" xr:uid="{00000000-0005-0000-0000-00005F710000}"/>
    <cellStyle name="40% - Accent6 24 2 5" xfId="14942" xr:uid="{00000000-0005-0000-0000-000060710000}"/>
    <cellStyle name="40% - Accent6 24 2 6" xfId="15548" xr:uid="{00000000-0005-0000-0000-000061710000}"/>
    <cellStyle name="40% - Accent6 24 2 7" xfId="17796" xr:uid="{00000000-0005-0000-0000-000062710000}"/>
    <cellStyle name="40% - Accent6 24 2 8" xfId="22271" xr:uid="{00000000-0005-0000-0000-000063710000}"/>
    <cellStyle name="40% - Accent6 24 2 9" xfId="26988" xr:uid="{00000000-0005-0000-0000-000064710000}"/>
    <cellStyle name="40% - Accent6 24 3" xfId="10957" xr:uid="{00000000-0005-0000-0000-000065710000}"/>
    <cellStyle name="40% - Accent6 24 3 2" xfId="16978" xr:uid="{00000000-0005-0000-0000-000066710000}"/>
    <cellStyle name="40% - Accent6 24 3 2 2" xfId="21440" xr:uid="{00000000-0005-0000-0000-000067710000}"/>
    <cellStyle name="40% - Accent6 24 3 2 2 2" xfId="25872" xr:uid="{00000000-0005-0000-0000-000068710000}"/>
    <cellStyle name="40% - Accent6 24 3 2 2 3" xfId="30589" xr:uid="{00000000-0005-0000-0000-000069710000}"/>
    <cellStyle name="40% - Accent6 24 3 2 2 4" xfId="35302" xr:uid="{00000000-0005-0000-0000-00006A710000}"/>
    <cellStyle name="40% - Accent6 24 3 2 3" xfId="19181" xr:uid="{00000000-0005-0000-0000-00006B710000}"/>
    <cellStyle name="40% - Accent6 24 3 2 4" xfId="23656" xr:uid="{00000000-0005-0000-0000-00006C710000}"/>
    <cellStyle name="40% - Accent6 24 3 2 5" xfId="28373" xr:uid="{00000000-0005-0000-0000-00006D710000}"/>
    <cellStyle name="40% - Accent6 24 3 2 6" xfId="33086" xr:uid="{00000000-0005-0000-0000-00006E710000}"/>
    <cellStyle name="40% - Accent6 24 3 3" xfId="15787" xr:uid="{00000000-0005-0000-0000-00006F710000}"/>
    <cellStyle name="40% - Accent6 24 3 3 2" xfId="20294" xr:uid="{00000000-0005-0000-0000-000070710000}"/>
    <cellStyle name="40% - Accent6 24 3 3 3" xfId="24726" xr:uid="{00000000-0005-0000-0000-000071710000}"/>
    <cellStyle name="40% - Accent6 24 3 3 4" xfId="29443" xr:uid="{00000000-0005-0000-0000-000072710000}"/>
    <cellStyle name="40% - Accent6 24 3 3 5" xfId="34156" xr:uid="{00000000-0005-0000-0000-000073710000}"/>
    <cellStyle name="40% - Accent6 24 3 4" xfId="18035" xr:uid="{00000000-0005-0000-0000-000074710000}"/>
    <cellStyle name="40% - Accent6 24 3 5" xfId="22510" xr:uid="{00000000-0005-0000-0000-000075710000}"/>
    <cellStyle name="40% - Accent6 24 3 6" xfId="27227" xr:uid="{00000000-0005-0000-0000-000076710000}"/>
    <cellStyle name="40% - Accent6 24 3 7" xfId="31940" xr:uid="{00000000-0005-0000-0000-000077710000}"/>
    <cellStyle name="40% - Accent6 24 4" xfId="11211" xr:uid="{00000000-0005-0000-0000-000078710000}"/>
    <cellStyle name="40% - Accent6 24 4 2" xfId="17190" xr:uid="{00000000-0005-0000-0000-000079710000}"/>
    <cellStyle name="40% - Accent6 24 4 2 2" xfId="21651" xr:uid="{00000000-0005-0000-0000-00007A710000}"/>
    <cellStyle name="40% - Accent6 24 4 2 2 2" xfId="26083" xr:uid="{00000000-0005-0000-0000-00007B710000}"/>
    <cellStyle name="40% - Accent6 24 4 2 2 3" xfId="30800" xr:uid="{00000000-0005-0000-0000-00007C710000}"/>
    <cellStyle name="40% - Accent6 24 4 2 2 4" xfId="35513" xr:uid="{00000000-0005-0000-0000-00007D710000}"/>
    <cellStyle name="40% - Accent6 24 4 2 3" xfId="19392" xr:uid="{00000000-0005-0000-0000-00007E710000}"/>
    <cellStyle name="40% - Accent6 24 4 2 4" xfId="23867" xr:uid="{00000000-0005-0000-0000-00007F710000}"/>
    <cellStyle name="40% - Accent6 24 4 2 5" xfId="28584" xr:uid="{00000000-0005-0000-0000-000080710000}"/>
    <cellStyle name="40% - Accent6 24 4 2 6" xfId="33297" xr:uid="{00000000-0005-0000-0000-000081710000}"/>
    <cellStyle name="40% - Accent6 24 4 3" xfId="16000" xr:uid="{00000000-0005-0000-0000-000082710000}"/>
    <cellStyle name="40% - Accent6 24 4 3 2" xfId="20505" xr:uid="{00000000-0005-0000-0000-000083710000}"/>
    <cellStyle name="40% - Accent6 24 4 3 3" xfId="24937" xr:uid="{00000000-0005-0000-0000-000084710000}"/>
    <cellStyle name="40% - Accent6 24 4 3 4" xfId="29654" xr:uid="{00000000-0005-0000-0000-000085710000}"/>
    <cellStyle name="40% - Accent6 24 4 3 5" xfId="34367" xr:uid="{00000000-0005-0000-0000-000086710000}"/>
    <cellStyle name="40% - Accent6 24 4 4" xfId="18246" xr:uid="{00000000-0005-0000-0000-000087710000}"/>
    <cellStyle name="40% - Accent6 24 4 5" xfId="22721" xr:uid="{00000000-0005-0000-0000-000088710000}"/>
    <cellStyle name="40% - Accent6 24 4 6" xfId="27438" xr:uid="{00000000-0005-0000-0000-000089710000}"/>
    <cellStyle name="40% - Accent6 24 4 7" xfId="32151" xr:uid="{00000000-0005-0000-0000-00008A710000}"/>
    <cellStyle name="40% - Accent6 24 5" xfId="11465" xr:uid="{00000000-0005-0000-0000-00008B710000}"/>
    <cellStyle name="40% - Accent6 24 5 2" xfId="16281" xr:uid="{00000000-0005-0000-0000-00008C710000}"/>
    <cellStyle name="40% - Accent6 24 5 2 2" xfId="20744" xr:uid="{00000000-0005-0000-0000-00008D710000}"/>
    <cellStyle name="40% - Accent6 24 5 2 3" xfId="25176" xr:uid="{00000000-0005-0000-0000-00008E710000}"/>
    <cellStyle name="40% - Accent6 24 5 2 4" xfId="29893" xr:uid="{00000000-0005-0000-0000-00008F710000}"/>
    <cellStyle name="40% - Accent6 24 5 2 5" xfId="34606" xr:uid="{00000000-0005-0000-0000-000090710000}"/>
    <cellStyle name="40% - Accent6 24 5 3" xfId="18485" xr:uid="{00000000-0005-0000-0000-000091710000}"/>
    <cellStyle name="40% - Accent6 24 5 4" xfId="22960" xr:uid="{00000000-0005-0000-0000-000092710000}"/>
    <cellStyle name="40% - Accent6 24 5 5" xfId="27677" xr:uid="{00000000-0005-0000-0000-000093710000}"/>
    <cellStyle name="40% - Accent6 24 5 6" xfId="32390" xr:uid="{00000000-0005-0000-0000-000094710000}"/>
    <cellStyle name="40% - Accent6 24 6" xfId="11725" xr:uid="{00000000-0005-0000-0000-000095710000}"/>
    <cellStyle name="40% - Accent6 24 6 2" xfId="19759" xr:uid="{00000000-0005-0000-0000-000096710000}"/>
    <cellStyle name="40% - Accent6 24 6 3" xfId="24191" xr:uid="{00000000-0005-0000-0000-000097710000}"/>
    <cellStyle name="40% - Accent6 24 6 4" xfId="28908" xr:uid="{00000000-0005-0000-0000-000098710000}"/>
    <cellStyle name="40% - Accent6 24 6 5" xfId="33621" xr:uid="{00000000-0005-0000-0000-000099710000}"/>
    <cellStyle name="40% - Accent6 24 7" xfId="11987" xr:uid="{00000000-0005-0000-0000-00009A710000}"/>
    <cellStyle name="40% - Accent6 24 7 2" xfId="26354" xr:uid="{00000000-0005-0000-0000-00009B710000}"/>
    <cellStyle name="40% - Accent6 24 7 3" xfId="31067" xr:uid="{00000000-0005-0000-0000-00009C710000}"/>
    <cellStyle name="40% - Accent6 24 7 4" xfId="35780" xr:uid="{00000000-0005-0000-0000-00009D710000}"/>
    <cellStyle name="40% - Accent6 24 8" xfId="12257" xr:uid="{00000000-0005-0000-0000-00009E710000}"/>
    <cellStyle name="40% - Accent6 24 8 2" xfId="36047" xr:uid="{00000000-0005-0000-0000-00009F710000}"/>
    <cellStyle name="40% - Accent6 24 9" xfId="12528" xr:uid="{00000000-0005-0000-0000-0000A0710000}"/>
    <cellStyle name="40% - Accent6 24 9 2" xfId="36342" xr:uid="{00000000-0005-0000-0000-0000A1710000}"/>
    <cellStyle name="40% - Accent6 25" xfId="10453" xr:uid="{00000000-0005-0000-0000-0000A2710000}"/>
    <cellStyle name="40% - Accent6 25 10" xfId="12824" xr:uid="{00000000-0005-0000-0000-0000A3710000}"/>
    <cellStyle name="40% - Accent6 25 11" xfId="13447" xr:uid="{00000000-0005-0000-0000-0000A4710000}"/>
    <cellStyle name="40% - Accent6 25 12" xfId="14054" xr:uid="{00000000-0005-0000-0000-0000A5710000}"/>
    <cellStyle name="40% - Accent6 25 13" xfId="14660" xr:uid="{00000000-0005-0000-0000-0000A6710000}"/>
    <cellStyle name="40% - Accent6 25 14" xfId="15266" xr:uid="{00000000-0005-0000-0000-0000A7710000}"/>
    <cellStyle name="40% - Accent6 25 15" xfId="17514" xr:uid="{00000000-0005-0000-0000-0000A8710000}"/>
    <cellStyle name="40% - Accent6 25 16" xfId="21989" xr:uid="{00000000-0005-0000-0000-0000A9710000}"/>
    <cellStyle name="40% - Accent6 25 17" xfId="26706" xr:uid="{00000000-0005-0000-0000-0000AA710000}"/>
    <cellStyle name="40% - Accent6 25 18" xfId="31419" xr:uid="{00000000-0005-0000-0000-0000AB710000}"/>
    <cellStyle name="40% - Accent6 25 2" xfId="10713" xr:uid="{00000000-0005-0000-0000-0000AC710000}"/>
    <cellStyle name="40% - Accent6 25 2 10" xfId="31715" xr:uid="{00000000-0005-0000-0000-0000AD710000}"/>
    <cellStyle name="40% - Accent6 25 2 2" xfId="13162" xr:uid="{00000000-0005-0000-0000-0000AE710000}"/>
    <cellStyle name="40% - Accent6 25 2 2 2" xfId="16753" xr:uid="{00000000-0005-0000-0000-0000AF710000}"/>
    <cellStyle name="40% - Accent6 25 2 2 2 2" xfId="21215" xr:uid="{00000000-0005-0000-0000-0000B0710000}"/>
    <cellStyle name="40% - Accent6 25 2 2 2 3" xfId="25647" xr:uid="{00000000-0005-0000-0000-0000B1710000}"/>
    <cellStyle name="40% - Accent6 25 2 2 2 4" xfId="30364" xr:uid="{00000000-0005-0000-0000-0000B2710000}"/>
    <cellStyle name="40% - Accent6 25 2 2 2 5" xfId="35077" xr:uid="{00000000-0005-0000-0000-0000B3710000}"/>
    <cellStyle name="40% - Accent6 25 2 2 3" xfId="18956" xr:uid="{00000000-0005-0000-0000-0000B4710000}"/>
    <cellStyle name="40% - Accent6 25 2 2 4" xfId="23431" xr:uid="{00000000-0005-0000-0000-0000B5710000}"/>
    <cellStyle name="40% - Accent6 25 2 2 5" xfId="28148" xr:uid="{00000000-0005-0000-0000-0000B6710000}"/>
    <cellStyle name="40% - Accent6 25 2 2 6" xfId="32861" xr:uid="{00000000-0005-0000-0000-0000B7710000}"/>
    <cellStyle name="40% - Accent6 25 2 3" xfId="13744" xr:uid="{00000000-0005-0000-0000-0000B8710000}"/>
    <cellStyle name="40% - Accent6 25 2 3 2" xfId="20069" xr:uid="{00000000-0005-0000-0000-0000B9710000}"/>
    <cellStyle name="40% - Accent6 25 2 3 3" xfId="24501" xr:uid="{00000000-0005-0000-0000-0000BA710000}"/>
    <cellStyle name="40% - Accent6 25 2 3 4" xfId="29218" xr:uid="{00000000-0005-0000-0000-0000BB710000}"/>
    <cellStyle name="40% - Accent6 25 2 3 5" xfId="33931" xr:uid="{00000000-0005-0000-0000-0000BC710000}"/>
    <cellStyle name="40% - Accent6 25 2 4" xfId="14350" xr:uid="{00000000-0005-0000-0000-0000BD710000}"/>
    <cellStyle name="40% - Accent6 25 2 5" xfId="14956" xr:uid="{00000000-0005-0000-0000-0000BE710000}"/>
    <cellStyle name="40% - Accent6 25 2 6" xfId="15562" xr:uid="{00000000-0005-0000-0000-0000BF710000}"/>
    <cellStyle name="40% - Accent6 25 2 7" xfId="17810" xr:uid="{00000000-0005-0000-0000-0000C0710000}"/>
    <cellStyle name="40% - Accent6 25 2 8" xfId="22285" xr:uid="{00000000-0005-0000-0000-0000C1710000}"/>
    <cellStyle name="40% - Accent6 25 2 9" xfId="27002" xr:uid="{00000000-0005-0000-0000-0000C2710000}"/>
    <cellStyle name="40% - Accent6 25 3" xfId="10971" xr:uid="{00000000-0005-0000-0000-0000C3710000}"/>
    <cellStyle name="40% - Accent6 25 3 2" xfId="16992" xr:uid="{00000000-0005-0000-0000-0000C4710000}"/>
    <cellStyle name="40% - Accent6 25 3 2 2" xfId="21454" xr:uid="{00000000-0005-0000-0000-0000C5710000}"/>
    <cellStyle name="40% - Accent6 25 3 2 2 2" xfId="25886" xr:uid="{00000000-0005-0000-0000-0000C6710000}"/>
    <cellStyle name="40% - Accent6 25 3 2 2 3" xfId="30603" xr:uid="{00000000-0005-0000-0000-0000C7710000}"/>
    <cellStyle name="40% - Accent6 25 3 2 2 4" xfId="35316" xr:uid="{00000000-0005-0000-0000-0000C8710000}"/>
    <cellStyle name="40% - Accent6 25 3 2 3" xfId="19195" xr:uid="{00000000-0005-0000-0000-0000C9710000}"/>
    <cellStyle name="40% - Accent6 25 3 2 4" xfId="23670" xr:uid="{00000000-0005-0000-0000-0000CA710000}"/>
    <cellStyle name="40% - Accent6 25 3 2 5" xfId="28387" xr:uid="{00000000-0005-0000-0000-0000CB710000}"/>
    <cellStyle name="40% - Accent6 25 3 2 6" xfId="33100" xr:uid="{00000000-0005-0000-0000-0000CC710000}"/>
    <cellStyle name="40% - Accent6 25 3 3" xfId="15801" xr:uid="{00000000-0005-0000-0000-0000CD710000}"/>
    <cellStyle name="40% - Accent6 25 3 3 2" xfId="20308" xr:uid="{00000000-0005-0000-0000-0000CE710000}"/>
    <cellStyle name="40% - Accent6 25 3 3 3" xfId="24740" xr:uid="{00000000-0005-0000-0000-0000CF710000}"/>
    <cellStyle name="40% - Accent6 25 3 3 4" xfId="29457" xr:uid="{00000000-0005-0000-0000-0000D0710000}"/>
    <cellStyle name="40% - Accent6 25 3 3 5" xfId="34170" xr:uid="{00000000-0005-0000-0000-0000D1710000}"/>
    <cellStyle name="40% - Accent6 25 3 4" xfId="18049" xr:uid="{00000000-0005-0000-0000-0000D2710000}"/>
    <cellStyle name="40% - Accent6 25 3 5" xfId="22524" xr:uid="{00000000-0005-0000-0000-0000D3710000}"/>
    <cellStyle name="40% - Accent6 25 3 6" xfId="27241" xr:uid="{00000000-0005-0000-0000-0000D4710000}"/>
    <cellStyle name="40% - Accent6 25 3 7" xfId="31954" xr:uid="{00000000-0005-0000-0000-0000D5710000}"/>
    <cellStyle name="40% - Accent6 25 4" xfId="11225" xr:uid="{00000000-0005-0000-0000-0000D6710000}"/>
    <cellStyle name="40% - Accent6 25 4 2" xfId="17204" xr:uid="{00000000-0005-0000-0000-0000D7710000}"/>
    <cellStyle name="40% - Accent6 25 4 2 2" xfId="21665" xr:uid="{00000000-0005-0000-0000-0000D8710000}"/>
    <cellStyle name="40% - Accent6 25 4 2 2 2" xfId="26097" xr:uid="{00000000-0005-0000-0000-0000D9710000}"/>
    <cellStyle name="40% - Accent6 25 4 2 2 3" xfId="30814" xr:uid="{00000000-0005-0000-0000-0000DA710000}"/>
    <cellStyle name="40% - Accent6 25 4 2 2 4" xfId="35527" xr:uid="{00000000-0005-0000-0000-0000DB710000}"/>
    <cellStyle name="40% - Accent6 25 4 2 3" xfId="19406" xr:uid="{00000000-0005-0000-0000-0000DC710000}"/>
    <cellStyle name="40% - Accent6 25 4 2 4" xfId="23881" xr:uid="{00000000-0005-0000-0000-0000DD710000}"/>
    <cellStyle name="40% - Accent6 25 4 2 5" xfId="28598" xr:uid="{00000000-0005-0000-0000-0000DE710000}"/>
    <cellStyle name="40% - Accent6 25 4 2 6" xfId="33311" xr:uid="{00000000-0005-0000-0000-0000DF710000}"/>
    <cellStyle name="40% - Accent6 25 4 3" xfId="16014" xr:uid="{00000000-0005-0000-0000-0000E0710000}"/>
    <cellStyle name="40% - Accent6 25 4 3 2" xfId="20519" xr:uid="{00000000-0005-0000-0000-0000E1710000}"/>
    <cellStyle name="40% - Accent6 25 4 3 3" xfId="24951" xr:uid="{00000000-0005-0000-0000-0000E2710000}"/>
    <cellStyle name="40% - Accent6 25 4 3 4" xfId="29668" xr:uid="{00000000-0005-0000-0000-0000E3710000}"/>
    <cellStyle name="40% - Accent6 25 4 3 5" xfId="34381" xr:uid="{00000000-0005-0000-0000-0000E4710000}"/>
    <cellStyle name="40% - Accent6 25 4 4" xfId="18260" xr:uid="{00000000-0005-0000-0000-0000E5710000}"/>
    <cellStyle name="40% - Accent6 25 4 5" xfId="22735" xr:uid="{00000000-0005-0000-0000-0000E6710000}"/>
    <cellStyle name="40% - Accent6 25 4 6" xfId="27452" xr:uid="{00000000-0005-0000-0000-0000E7710000}"/>
    <cellStyle name="40% - Accent6 25 4 7" xfId="32165" xr:uid="{00000000-0005-0000-0000-0000E8710000}"/>
    <cellStyle name="40% - Accent6 25 5" xfId="11479" xr:uid="{00000000-0005-0000-0000-0000E9710000}"/>
    <cellStyle name="40% - Accent6 25 5 2" xfId="16295" xr:uid="{00000000-0005-0000-0000-0000EA710000}"/>
    <cellStyle name="40% - Accent6 25 5 2 2" xfId="20758" xr:uid="{00000000-0005-0000-0000-0000EB710000}"/>
    <cellStyle name="40% - Accent6 25 5 2 3" xfId="25190" xr:uid="{00000000-0005-0000-0000-0000EC710000}"/>
    <cellStyle name="40% - Accent6 25 5 2 4" xfId="29907" xr:uid="{00000000-0005-0000-0000-0000ED710000}"/>
    <cellStyle name="40% - Accent6 25 5 2 5" xfId="34620" xr:uid="{00000000-0005-0000-0000-0000EE710000}"/>
    <cellStyle name="40% - Accent6 25 5 3" xfId="18499" xr:uid="{00000000-0005-0000-0000-0000EF710000}"/>
    <cellStyle name="40% - Accent6 25 5 4" xfId="22974" xr:uid="{00000000-0005-0000-0000-0000F0710000}"/>
    <cellStyle name="40% - Accent6 25 5 5" xfId="27691" xr:uid="{00000000-0005-0000-0000-0000F1710000}"/>
    <cellStyle name="40% - Accent6 25 5 6" xfId="32404" xr:uid="{00000000-0005-0000-0000-0000F2710000}"/>
    <cellStyle name="40% - Accent6 25 6" xfId="11739" xr:uid="{00000000-0005-0000-0000-0000F3710000}"/>
    <cellStyle name="40% - Accent6 25 6 2" xfId="19773" xr:uid="{00000000-0005-0000-0000-0000F4710000}"/>
    <cellStyle name="40% - Accent6 25 6 3" xfId="24205" xr:uid="{00000000-0005-0000-0000-0000F5710000}"/>
    <cellStyle name="40% - Accent6 25 6 4" xfId="28922" xr:uid="{00000000-0005-0000-0000-0000F6710000}"/>
    <cellStyle name="40% - Accent6 25 6 5" xfId="33635" xr:uid="{00000000-0005-0000-0000-0000F7710000}"/>
    <cellStyle name="40% - Accent6 25 7" xfId="12001" xr:uid="{00000000-0005-0000-0000-0000F8710000}"/>
    <cellStyle name="40% - Accent6 25 7 2" xfId="26368" xr:uid="{00000000-0005-0000-0000-0000F9710000}"/>
    <cellStyle name="40% - Accent6 25 7 3" xfId="31081" xr:uid="{00000000-0005-0000-0000-0000FA710000}"/>
    <cellStyle name="40% - Accent6 25 7 4" xfId="35794" xr:uid="{00000000-0005-0000-0000-0000FB710000}"/>
    <cellStyle name="40% - Accent6 25 8" xfId="12271" xr:uid="{00000000-0005-0000-0000-0000FC710000}"/>
    <cellStyle name="40% - Accent6 25 8 2" xfId="36061" xr:uid="{00000000-0005-0000-0000-0000FD710000}"/>
    <cellStyle name="40% - Accent6 25 9" xfId="12542" xr:uid="{00000000-0005-0000-0000-0000FE710000}"/>
    <cellStyle name="40% - Accent6 25 9 2" xfId="36356" xr:uid="{00000000-0005-0000-0000-0000FF710000}"/>
    <cellStyle name="40% - Accent6 26" xfId="10467" xr:uid="{00000000-0005-0000-0000-000000720000}"/>
    <cellStyle name="40% - Accent6 26 10" xfId="12838" xr:uid="{00000000-0005-0000-0000-000001720000}"/>
    <cellStyle name="40% - Accent6 26 11" xfId="13461" xr:uid="{00000000-0005-0000-0000-000002720000}"/>
    <cellStyle name="40% - Accent6 26 12" xfId="14068" xr:uid="{00000000-0005-0000-0000-000003720000}"/>
    <cellStyle name="40% - Accent6 26 13" xfId="14674" xr:uid="{00000000-0005-0000-0000-000004720000}"/>
    <cellStyle name="40% - Accent6 26 14" xfId="15280" xr:uid="{00000000-0005-0000-0000-000005720000}"/>
    <cellStyle name="40% - Accent6 26 15" xfId="17528" xr:uid="{00000000-0005-0000-0000-000006720000}"/>
    <cellStyle name="40% - Accent6 26 16" xfId="22003" xr:uid="{00000000-0005-0000-0000-000007720000}"/>
    <cellStyle name="40% - Accent6 26 17" xfId="26720" xr:uid="{00000000-0005-0000-0000-000008720000}"/>
    <cellStyle name="40% - Accent6 26 18" xfId="31433" xr:uid="{00000000-0005-0000-0000-000009720000}"/>
    <cellStyle name="40% - Accent6 26 2" xfId="10727" xr:uid="{00000000-0005-0000-0000-00000A720000}"/>
    <cellStyle name="40% - Accent6 26 2 10" xfId="31729" xr:uid="{00000000-0005-0000-0000-00000B720000}"/>
    <cellStyle name="40% - Accent6 26 2 2" xfId="13176" xr:uid="{00000000-0005-0000-0000-00000C720000}"/>
    <cellStyle name="40% - Accent6 26 2 2 2" xfId="16767" xr:uid="{00000000-0005-0000-0000-00000D720000}"/>
    <cellStyle name="40% - Accent6 26 2 2 2 2" xfId="21229" xr:uid="{00000000-0005-0000-0000-00000E720000}"/>
    <cellStyle name="40% - Accent6 26 2 2 2 3" xfId="25661" xr:uid="{00000000-0005-0000-0000-00000F720000}"/>
    <cellStyle name="40% - Accent6 26 2 2 2 4" xfId="30378" xr:uid="{00000000-0005-0000-0000-000010720000}"/>
    <cellStyle name="40% - Accent6 26 2 2 2 5" xfId="35091" xr:uid="{00000000-0005-0000-0000-000011720000}"/>
    <cellStyle name="40% - Accent6 26 2 2 3" xfId="18970" xr:uid="{00000000-0005-0000-0000-000012720000}"/>
    <cellStyle name="40% - Accent6 26 2 2 4" xfId="23445" xr:uid="{00000000-0005-0000-0000-000013720000}"/>
    <cellStyle name="40% - Accent6 26 2 2 5" xfId="28162" xr:uid="{00000000-0005-0000-0000-000014720000}"/>
    <cellStyle name="40% - Accent6 26 2 2 6" xfId="32875" xr:uid="{00000000-0005-0000-0000-000015720000}"/>
    <cellStyle name="40% - Accent6 26 2 3" xfId="13758" xr:uid="{00000000-0005-0000-0000-000016720000}"/>
    <cellStyle name="40% - Accent6 26 2 3 2" xfId="20083" xr:uid="{00000000-0005-0000-0000-000017720000}"/>
    <cellStyle name="40% - Accent6 26 2 3 3" xfId="24515" xr:uid="{00000000-0005-0000-0000-000018720000}"/>
    <cellStyle name="40% - Accent6 26 2 3 4" xfId="29232" xr:uid="{00000000-0005-0000-0000-000019720000}"/>
    <cellStyle name="40% - Accent6 26 2 3 5" xfId="33945" xr:uid="{00000000-0005-0000-0000-00001A720000}"/>
    <cellStyle name="40% - Accent6 26 2 4" xfId="14364" xr:uid="{00000000-0005-0000-0000-00001B720000}"/>
    <cellStyle name="40% - Accent6 26 2 5" xfId="14970" xr:uid="{00000000-0005-0000-0000-00001C720000}"/>
    <cellStyle name="40% - Accent6 26 2 6" xfId="15576" xr:uid="{00000000-0005-0000-0000-00001D720000}"/>
    <cellStyle name="40% - Accent6 26 2 7" xfId="17824" xr:uid="{00000000-0005-0000-0000-00001E720000}"/>
    <cellStyle name="40% - Accent6 26 2 8" xfId="22299" xr:uid="{00000000-0005-0000-0000-00001F720000}"/>
    <cellStyle name="40% - Accent6 26 2 9" xfId="27016" xr:uid="{00000000-0005-0000-0000-000020720000}"/>
    <cellStyle name="40% - Accent6 26 3" xfId="10985" xr:uid="{00000000-0005-0000-0000-000021720000}"/>
    <cellStyle name="40% - Accent6 26 3 2" xfId="17006" xr:uid="{00000000-0005-0000-0000-000022720000}"/>
    <cellStyle name="40% - Accent6 26 3 2 2" xfId="21468" xr:uid="{00000000-0005-0000-0000-000023720000}"/>
    <cellStyle name="40% - Accent6 26 3 2 2 2" xfId="25900" xr:uid="{00000000-0005-0000-0000-000024720000}"/>
    <cellStyle name="40% - Accent6 26 3 2 2 3" xfId="30617" xr:uid="{00000000-0005-0000-0000-000025720000}"/>
    <cellStyle name="40% - Accent6 26 3 2 2 4" xfId="35330" xr:uid="{00000000-0005-0000-0000-000026720000}"/>
    <cellStyle name="40% - Accent6 26 3 2 3" xfId="19209" xr:uid="{00000000-0005-0000-0000-000027720000}"/>
    <cellStyle name="40% - Accent6 26 3 2 4" xfId="23684" xr:uid="{00000000-0005-0000-0000-000028720000}"/>
    <cellStyle name="40% - Accent6 26 3 2 5" xfId="28401" xr:uid="{00000000-0005-0000-0000-000029720000}"/>
    <cellStyle name="40% - Accent6 26 3 2 6" xfId="33114" xr:uid="{00000000-0005-0000-0000-00002A720000}"/>
    <cellStyle name="40% - Accent6 26 3 3" xfId="15815" xr:uid="{00000000-0005-0000-0000-00002B720000}"/>
    <cellStyle name="40% - Accent6 26 3 3 2" xfId="20322" xr:uid="{00000000-0005-0000-0000-00002C720000}"/>
    <cellStyle name="40% - Accent6 26 3 3 3" xfId="24754" xr:uid="{00000000-0005-0000-0000-00002D720000}"/>
    <cellStyle name="40% - Accent6 26 3 3 4" xfId="29471" xr:uid="{00000000-0005-0000-0000-00002E720000}"/>
    <cellStyle name="40% - Accent6 26 3 3 5" xfId="34184" xr:uid="{00000000-0005-0000-0000-00002F720000}"/>
    <cellStyle name="40% - Accent6 26 3 4" xfId="18063" xr:uid="{00000000-0005-0000-0000-000030720000}"/>
    <cellStyle name="40% - Accent6 26 3 5" xfId="22538" xr:uid="{00000000-0005-0000-0000-000031720000}"/>
    <cellStyle name="40% - Accent6 26 3 6" xfId="27255" xr:uid="{00000000-0005-0000-0000-000032720000}"/>
    <cellStyle name="40% - Accent6 26 3 7" xfId="31968" xr:uid="{00000000-0005-0000-0000-000033720000}"/>
    <cellStyle name="40% - Accent6 26 4" xfId="11239" xr:uid="{00000000-0005-0000-0000-000034720000}"/>
    <cellStyle name="40% - Accent6 26 4 2" xfId="17218" xr:uid="{00000000-0005-0000-0000-000035720000}"/>
    <cellStyle name="40% - Accent6 26 4 2 2" xfId="21679" xr:uid="{00000000-0005-0000-0000-000036720000}"/>
    <cellStyle name="40% - Accent6 26 4 2 2 2" xfId="26111" xr:uid="{00000000-0005-0000-0000-000037720000}"/>
    <cellStyle name="40% - Accent6 26 4 2 2 3" xfId="30828" xr:uid="{00000000-0005-0000-0000-000038720000}"/>
    <cellStyle name="40% - Accent6 26 4 2 2 4" xfId="35541" xr:uid="{00000000-0005-0000-0000-000039720000}"/>
    <cellStyle name="40% - Accent6 26 4 2 3" xfId="19420" xr:uid="{00000000-0005-0000-0000-00003A720000}"/>
    <cellStyle name="40% - Accent6 26 4 2 4" xfId="23895" xr:uid="{00000000-0005-0000-0000-00003B720000}"/>
    <cellStyle name="40% - Accent6 26 4 2 5" xfId="28612" xr:uid="{00000000-0005-0000-0000-00003C720000}"/>
    <cellStyle name="40% - Accent6 26 4 2 6" xfId="33325" xr:uid="{00000000-0005-0000-0000-00003D720000}"/>
    <cellStyle name="40% - Accent6 26 4 3" xfId="16028" xr:uid="{00000000-0005-0000-0000-00003E720000}"/>
    <cellStyle name="40% - Accent6 26 4 3 2" xfId="20533" xr:uid="{00000000-0005-0000-0000-00003F720000}"/>
    <cellStyle name="40% - Accent6 26 4 3 3" xfId="24965" xr:uid="{00000000-0005-0000-0000-000040720000}"/>
    <cellStyle name="40% - Accent6 26 4 3 4" xfId="29682" xr:uid="{00000000-0005-0000-0000-000041720000}"/>
    <cellStyle name="40% - Accent6 26 4 3 5" xfId="34395" xr:uid="{00000000-0005-0000-0000-000042720000}"/>
    <cellStyle name="40% - Accent6 26 4 4" xfId="18274" xr:uid="{00000000-0005-0000-0000-000043720000}"/>
    <cellStyle name="40% - Accent6 26 4 5" xfId="22749" xr:uid="{00000000-0005-0000-0000-000044720000}"/>
    <cellStyle name="40% - Accent6 26 4 6" xfId="27466" xr:uid="{00000000-0005-0000-0000-000045720000}"/>
    <cellStyle name="40% - Accent6 26 4 7" xfId="32179" xr:uid="{00000000-0005-0000-0000-000046720000}"/>
    <cellStyle name="40% - Accent6 26 5" xfId="11493" xr:uid="{00000000-0005-0000-0000-000047720000}"/>
    <cellStyle name="40% - Accent6 26 5 2" xfId="16309" xr:uid="{00000000-0005-0000-0000-000048720000}"/>
    <cellStyle name="40% - Accent6 26 5 2 2" xfId="20772" xr:uid="{00000000-0005-0000-0000-000049720000}"/>
    <cellStyle name="40% - Accent6 26 5 2 3" xfId="25204" xr:uid="{00000000-0005-0000-0000-00004A720000}"/>
    <cellStyle name="40% - Accent6 26 5 2 4" xfId="29921" xr:uid="{00000000-0005-0000-0000-00004B720000}"/>
    <cellStyle name="40% - Accent6 26 5 2 5" xfId="34634" xr:uid="{00000000-0005-0000-0000-00004C720000}"/>
    <cellStyle name="40% - Accent6 26 5 3" xfId="18513" xr:uid="{00000000-0005-0000-0000-00004D720000}"/>
    <cellStyle name="40% - Accent6 26 5 4" xfId="22988" xr:uid="{00000000-0005-0000-0000-00004E720000}"/>
    <cellStyle name="40% - Accent6 26 5 5" xfId="27705" xr:uid="{00000000-0005-0000-0000-00004F720000}"/>
    <cellStyle name="40% - Accent6 26 5 6" xfId="32418" xr:uid="{00000000-0005-0000-0000-000050720000}"/>
    <cellStyle name="40% - Accent6 26 6" xfId="11753" xr:uid="{00000000-0005-0000-0000-000051720000}"/>
    <cellStyle name="40% - Accent6 26 6 2" xfId="19787" xr:uid="{00000000-0005-0000-0000-000052720000}"/>
    <cellStyle name="40% - Accent6 26 6 3" xfId="24219" xr:uid="{00000000-0005-0000-0000-000053720000}"/>
    <cellStyle name="40% - Accent6 26 6 4" xfId="28936" xr:uid="{00000000-0005-0000-0000-000054720000}"/>
    <cellStyle name="40% - Accent6 26 6 5" xfId="33649" xr:uid="{00000000-0005-0000-0000-000055720000}"/>
    <cellStyle name="40% - Accent6 26 7" xfId="12015" xr:uid="{00000000-0005-0000-0000-000056720000}"/>
    <cellStyle name="40% - Accent6 26 7 2" xfId="26382" xr:uid="{00000000-0005-0000-0000-000057720000}"/>
    <cellStyle name="40% - Accent6 26 7 3" xfId="31095" xr:uid="{00000000-0005-0000-0000-000058720000}"/>
    <cellStyle name="40% - Accent6 26 7 4" xfId="35808" xr:uid="{00000000-0005-0000-0000-000059720000}"/>
    <cellStyle name="40% - Accent6 26 8" xfId="12285" xr:uid="{00000000-0005-0000-0000-00005A720000}"/>
    <cellStyle name="40% - Accent6 26 8 2" xfId="36075" xr:uid="{00000000-0005-0000-0000-00005B720000}"/>
    <cellStyle name="40% - Accent6 26 9" xfId="12556" xr:uid="{00000000-0005-0000-0000-00005C720000}"/>
    <cellStyle name="40% - Accent6 26 9 2" xfId="36370" xr:uid="{00000000-0005-0000-0000-00005D720000}"/>
    <cellStyle name="40% - Accent6 27" xfId="12299" xr:uid="{00000000-0005-0000-0000-00005E720000}"/>
    <cellStyle name="40% - Accent6 27 10" xfId="26734" xr:uid="{00000000-0005-0000-0000-00005F720000}"/>
    <cellStyle name="40% - Accent6 27 11" xfId="31447" xr:uid="{00000000-0005-0000-0000-000060720000}"/>
    <cellStyle name="40% - Accent6 27 2" xfId="12570" xr:uid="{00000000-0005-0000-0000-000061720000}"/>
    <cellStyle name="40% - Accent6 27 2 10" xfId="31743" xr:uid="{00000000-0005-0000-0000-000062720000}"/>
    <cellStyle name="40% - Accent6 27 2 2" xfId="13190" xr:uid="{00000000-0005-0000-0000-000063720000}"/>
    <cellStyle name="40% - Accent6 27 2 2 2" xfId="16781" xr:uid="{00000000-0005-0000-0000-000064720000}"/>
    <cellStyle name="40% - Accent6 27 2 2 2 2" xfId="21243" xr:uid="{00000000-0005-0000-0000-000065720000}"/>
    <cellStyle name="40% - Accent6 27 2 2 2 3" xfId="25675" xr:uid="{00000000-0005-0000-0000-000066720000}"/>
    <cellStyle name="40% - Accent6 27 2 2 2 4" xfId="30392" xr:uid="{00000000-0005-0000-0000-000067720000}"/>
    <cellStyle name="40% - Accent6 27 2 2 2 5" xfId="35105" xr:uid="{00000000-0005-0000-0000-000068720000}"/>
    <cellStyle name="40% - Accent6 27 2 2 3" xfId="18984" xr:uid="{00000000-0005-0000-0000-000069720000}"/>
    <cellStyle name="40% - Accent6 27 2 2 4" xfId="23459" xr:uid="{00000000-0005-0000-0000-00006A720000}"/>
    <cellStyle name="40% - Accent6 27 2 2 5" xfId="28176" xr:uid="{00000000-0005-0000-0000-00006B720000}"/>
    <cellStyle name="40% - Accent6 27 2 2 6" xfId="32889" xr:uid="{00000000-0005-0000-0000-00006C720000}"/>
    <cellStyle name="40% - Accent6 27 2 3" xfId="13772" xr:uid="{00000000-0005-0000-0000-00006D720000}"/>
    <cellStyle name="40% - Accent6 27 2 3 2" xfId="20097" xr:uid="{00000000-0005-0000-0000-00006E720000}"/>
    <cellStyle name="40% - Accent6 27 2 3 3" xfId="24529" xr:uid="{00000000-0005-0000-0000-00006F720000}"/>
    <cellStyle name="40% - Accent6 27 2 3 4" xfId="29246" xr:uid="{00000000-0005-0000-0000-000070720000}"/>
    <cellStyle name="40% - Accent6 27 2 3 5" xfId="33959" xr:uid="{00000000-0005-0000-0000-000071720000}"/>
    <cellStyle name="40% - Accent6 27 2 4" xfId="14378" xr:uid="{00000000-0005-0000-0000-000072720000}"/>
    <cellStyle name="40% - Accent6 27 2 5" xfId="14984" xr:uid="{00000000-0005-0000-0000-000073720000}"/>
    <cellStyle name="40% - Accent6 27 2 6" xfId="15590" xr:uid="{00000000-0005-0000-0000-000074720000}"/>
    <cellStyle name="40% - Accent6 27 2 7" xfId="17838" xr:uid="{00000000-0005-0000-0000-000075720000}"/>
    <cellStyle name="40% - Accent6 27 2 8" xfId="22313" xr:uid="{00000000-0005-0000-0000-000076720000}"/>
    <cellStyle name="40% - Accent6 27 2 9" xfId="27030" xr:uid="{00000000-0005-0000-0000-000077720000}"/>
    <cellStyle name="40% - Accent6 27 3" xfId="12852" xr:uid="{00000000-0005-0000-0000-000078720000}"/>
    <cellStyle name="40% - Accent6 27 3 2" xfId="17020" xr:uid="{00000000-0005-0000-0000-000079720000}"/>
    <cellStyle name="40% - Accent6 27 3 2 2" xfId="21482" xr:uid="{00000000-0005-0000-0000-00007A720000}"/>
    <cellStyle name="40% - Accent6 27 3 2 2 2" xfId="25914" xr:uid="{00000000-0005-0000-0000-00007B720000}"/>
    <cellStyle name="40% - Accent6 27 3 2 2 3" xfId="30631" xr:uid="{00000000-0005-0000-0000-00007C720000}"/>
    <cellStyle name="40% - Accent6 27 3 2 2 4" xfId="35344" xr:uid="{00000000-0005-0000-0000-00007D720000}"/>
    <cellStyle name="40% - Accent6 27 3 2 3" xfId="19223" xr:uid="{00000000-0005-0000-0000-00007E720000}"/>
    <cellStyle name="40% - Accent6 27 3 2 4" xfId="23698" xr:uid="{00000000-0005-0000-0000-00007F720000}"/>
    <cellStyle name="40% - Accent6 27 3 2 5" xfId="28415" xr:uid="{00000000-0005-0000-0000-000080720000}"/>
    <cellStyle name="40% - Accent6 27 3 2 6" xfId="33128" xr:uid="{00000000-0005-0000-0000-000081720000}"/>
    <cellStyle name="40% - Accent6 27 3 3" xfId="15830" xr:uid="{00000000-0005-0000-0000-000082720000}"/>
    <cellStyle name="40% - Accent6 27 3 3 2" xfId="20336" xr:uid="{00000000-0005-0000-0000-000083720000}"/>
    <cellStyle name="40% - Accent6 27 3 3 3" xfId="24768" xr:uid="{00000000-0005-0000-0000-000084720000}"/>
    <cellStyle name="40% - Accent6 27 3 3 4" xfId="29485" xr:uid="{00000000-0005-0000-0000-000085720000}"/>
    <cellStyle name="40% - Accent6 27 3 3 5" xfId="34198" xr:uid="{00000000-0005-0000-0000-000086720000}"/>
    <cellStyle name="40% - Accent6 27 3 4" xfId="18077" xr:uid="{00000000-0005-0000-0000-000087720000}"/>
    <cellStyle name="40% - Accent6 27 3 5" xfId="22552" xr:uid="{00000000-0005-0000-0000-000088720000}"/>
    <cellStyle name="40% - Accent6 27 3 6" xfId="27269" xr:uid="{00000000-0005-0000-0000-000089720000}"/>
    <cellStyle name="40% - Accent6 27 3 7" xfId="31982" xr:uid="{00000000-0005-0000-0000-00008A720000}"/>
    <cellStyle name="40% - Accent6 27 4" xfId="13475" xr:uid="{00000000-0005-0000-0000-00008B720000}"/>
    <cellStyle name="40% - Accent6 27 4 2" xfId="17232" xr:uid="{00000000-0005-0000-0000-00008C720000}"/>
    <cellStyle name="40% - Accent6 27 4 2 2" xfId="21693" xr:uid="{00000000-0005-0000-0000-00008D720000}"/>
    <cellStyle name="40% - Accent6 27 4 2 2 2" xfId="26125" xr:uid="{00000000-0005-0000-0000-00008E720000}"/>
    <cellStyle name="40% - Accent6 27 4 2 2 3" xfId="30842" xr:uid="{00000000-0005-0000-0000-00008F720000}"/>
    <cellStyle name="40% - Accent6 27 4 2 2 4" xfId="35555" xr:uid="{00000000-0005-0000-0000-000090720000}"/>
    <cellStyle name="40% - Accent6 27 4 2 3" xfId="19434" xr:uid="{00000000-0005-0000-0000-000091720000}"/>
    <cellStyle name="40% - Accent6 27 4 2 4" xfId="23909" xr:uid="{00000000-0005-0000-0000-000092720000}"/>
    <cellStyle name="40% - Accent6 27 4 2 5" xfId="28626" xr:uid="{00000000-0005-0000-0000-000093720000}"/>
    <cellStyle name="40% - Accent6 27 4 2 6" xfId="33339" xr:uid="{00000000-0005-0000-0000-000094720000}"/>
    <cellStyle name="40% - Accent6 27 4 3" xfId="16042" xr:uid="{00000000-0005-0000-0000-000095720000}"/>
    <cellStyle name="40% - Accent6 27 4 3 2" xfId="20547" xr:uid="{00000000-0005-0000-0000-000096720000}"/>
    <cellStyle name="40% - Accent6 27 4 3 3" xfId="24979" xr:uid="{00000000-0005-0000-0000-000097720000}"/>
    <cellStyle name="40% - Accent6 27 4 3 4" xfId="29696" xr:uid="{00000000-0005-0000-0000-000098720000}"/>
    <cellStyle name="40% - Accent6 27 4 3 5" xfId="34409" xr:uid="{00000000-0005-0000-0000-000099720000}"/>
    <cellStyle name="40% - Accent6 27 4 4" xfId="18288" xr:uid="{00000000-0005-0000-0000-00009A720000}"/>
    <cellStyle name="40% - Accent6 27 4 5" xfId="22763" xr:uid="{00000000-0005-0000-0000-00009B720000}"/>
    <cellStyle name="40% - Accent6 27 4 6" xfId="27480" xr:uid="{00000000-0005-0000-0000-00009C720000}"/>
    <cellStyle name="40% - Accent6 27 4 7" xfId="32193" xr:uid="{00000000-0005-0000-0000-00009D720000}"/>
    <cellStyle name="40% - Accent6 27 5" xfId="14082" xr:uid="{00000000-0005-0000-0000-00009E720000}"/>
    <cellStyle name="40% - Accent6 27 5 2" xfId="16324" xr:uid="{00000000-0005-0000-0000-00009F720000}"/>
    <cellStyle name="40% - Accent6 27 5 2 2" xfId="20786" xr:uid="{00000000-0005-0000-0000-0000A0720000}"/>
    <cellStyle name="40% - Accent6 27 5 2 3" xfId="25218" xr:uid="{00000000-0005-0000-0000-0000A1720000}"/>
    <cellStyle name="40% - Accent6 27 5 2 4" xfId="29935" xr:uid="{00000000-0005-0000-0000-0000A2720000}"/>
    <cellStyle name="40% - Accent6 27 5 2 5" xfId="34648" xr:uid="{00000000-0005-0000-0000-0000A3720000}"/>
    <cellStyle name="40% - Accent6 27 5 3" xfId="18527" xr:uid="{00000000-0005-0000-0000-0000A4720000}"/>
    <cellStyle name="40% - Accent6 27 5 4" xfId="23002" xr:uid="{00000000-0005-0000-0000-0000A5720000}"/>
    <cellStyle name="40% - Accent6 27 5 5" xfId="27719" xr:uid="{00000000-0005-0000-0000-0000A6720000}"/>
    <cellStyle name="40% - Accent6 27 5 6" xfId="32432" xr:uid="{00000000-0005-0000-0000-0000A7720000}"/>
    <cellStyle name="40% - Accent6 27 6" xfId="14688" xr:uid="{00000000-0005-0000-0000-0000A8720000}"/>
    <cellStyle name="40% - Accent6 27 6 2" xfId="19801" xr:uid="{00000000-0005-0000-0000-0000A9720000}"/>
    <cellStyle name="40% - Accent6 27 6 3" xfId="24233" xr:uid="{00000000-0005-0000-0000-0000AA720000}"/>
    <cellStyle name="40% - Accent6 27 6 4" xfId="28950" xr:uid="{00000000-0005-0000-0000-0000AB720000}"/>
    <cellStyle name="40% - Accent6 27 6 5" xfId="33663" xr:uid="{00000000-0005-0000-0000-0000AC720000}"/>
    <cellStyle name="40% - Accent6 27 7" xfId="15294" xr:uid="{00000000-0005-0000-0000-0000AD720000}"/>
    <cellStyle name="40% - Accent6 27 7 2" xfId="26396" xr:uid="{00000000-0005-0000-0000-0000AE720000}"/>
    <cellStyle name="40% - Accent6 27 7 3" xfId="31109" xr:uid="{00000000-0005-0000-0000-0000AF720000}"/>
    <cellStyle name="40% - Accent6 27 7 4" xfId="35822" xr:uid="{00000000-0005-0000-0000-0000B0720000}"/>
    <cellStyle name="40% - Accent6 27 8" xfId="17542" xr:uid="{00000000-0005-0000-0000-0000B1720000}"/>
    <cellStyle name="40% - Accent6 27 8 2" xfId="36089" xr:uid="{00000000-0005-0000-0000-0000B2720000}"/>
    <cellStyle name="40% - Accent6 27 9" xfId="22017" xr:uid="{00000000-0005-0000-0000-0000B3720000}"/>
    <cellStyle name="40% - Accent6 27 9 2" xfId="36384" xr:uid="{00000000-0005-0000-0000-0000B4720000}"/>
    <cellStyle name="40% - Accent6 28" xfId="12584" xr:uid="{00000000-0005-0000-0000-0000B5720000}"/>
    <cellStyle name="40% - Accent6 28 10" xfId="26748" xr:uid="{00000000-0005-0000-0000-0000B6720000}"/>
    <cellStyle name="40% - Accent6 28 11" xfId="31461" xr:uid="{00000000-0005-0000-0000-0000B7720000}"/>
    <cellStyle name="40% - Accent6 28 2" xfId="13207" xr:uid="{00000000-0005-0000-0000-0000B8720000}"/>
    <cellStyle name="40% - Accent6 28 2 2" xfId="13786" xr:uid="{00000000-0005-0000-0000-0000B9720000}"/>
    <cellStyle name="40% - Accent6 28 2 2 2" xfId="16795" xr:uid="{00000000-0005-0000-0000-0000BA720000}"/>
    <cellStyle name="40% - Accent6 28 2 2 2 2" xfId="21257" xr:uid="{00000000-0005-0000-0000-0000BB720000}"/>
    <cellStyle name="40% - Accent6 28 2 2 2 3" xfId="25689" xr:uid="{00000000-0005-0000-0000-0000BC720000}"/>
    <cellStyle name="40% - Accent6 28 2 2 2 4" xfId="30406" xr:uid="{00000000-0005-0000-0000-0000BD720000}"/>
    <cellStyle name="40% - Accent6 28 2 2 2 5" xfId="35119" xr:uid="{00000000-0005-0000-0000-0000BE720000}"/>
    <cellStyle name="40% - Accent6 28 2 2 3" xfId="18998" xr:uid="{00000000-0005-0000-0000-0000BF720000}"/>
    <cellStyle name="40% - Accent6 28 2 2 4" xfId="23473" xr:uid="{00000000-0005-0000-0000-0000C0720000}"/>
    <cellStyle name="40% - Accent6 28 2 2 5" xfId="28190" xr:uid="{00000000-0005-0000-0000-0000C1720000}"/>
    <cellStyle name="40% - Accent6 28 2 2 6" xfId="32903" xr:uid="{00000000-0005-0000-0000-0000C2720000}"/>
    <cellStyle name="40% - Accent6 28 2 3" xfId="14392" xr:uid="{00000000-0005-0000-0000-0000C3720000}"/>
    <cellStyle name="40% - Accent6 28 2 3 2" xfId="20111" xr:uid="{00000000-0005-0000-0000-0000C4720000}"/>
    <cellStyle name="40% - Accent6 28 2 3 3" xfId="24543" xr:uid="{00000000-0005-0000-0000-0000C5720000}"/>
    <cellStyle name="40% - Accent6 28 2 3 4" xfId="29260" xr:uid="{00000000-0005-0000-0000-0000C6720000}"/>
    <cellStyle name="40% - Accent6 28 2 3 5" xfId="33973" xr:uid="{00000000-0005-0000-0000-0000C7720000}"/>
    <cellStyle name="40% - Accent6 28 2 4" xfId="14998" xr:uid="{00000000-0005-0000-0000-0000C8720000}"/>
    <cellStyle name="40% - Accent6 28 2 5" xfId="15604" xr:uid="{00000000-0005-0000-0000-0000C9720000}"/>
    <cellStyle name="40% - Accent6 28 2 6" xfId="17852" xr:uid="{00000000-0005-0000-0000-0000CA720000}"/>
    <cellStyle name="40% - Accent6 28 2 7" xfId="22327" xr:uid="{00000000-0005-0000-0000-0000CB720000}"/>
    <cellStyle name="40% - Accent6 28 2 8" xfId="27044" xr:uid="{00000000-0005-0000-0000-0000CC720000}"/>
    <cellStyle name="40% - Accent6 28 2 9" xfId="31757" xr:uid="{00000000-0005-0000-0000-0000CD720000}"/>
    <cellStyle name="40% - Accent6 28 3" xfId="12866" xr:uid="{00000000-0005-0000-0000-0000CE720000}"/>
    <cellStyle name="40% - Accent6 28 3 2" xfId="17034" xr:uid="{00000000-0005-0000-0000-0000CF720000}"/>
    <cellStyle name="40% - Accent6 28 3 2 2" xfId="21496" xr:uid="{00000000-0005-0000-0000-0000D0720000}"/>
    <cellStyle name="40% - Accent6 28 3 2 2 2" xfId="25928" xr:uid="{00000000-0005-0000-0000-0000D1720000}"/>
    <cellStyle name="40% - Accent6 28 3 2 2 3" xfId="30645" xr:uid="{00000000-0005-0000-0000-0000D2720000}"/>
    <cellStyle name="40% - Accent6 28 3 2 2 4" xfId="35358" xr:uid="{00000000-0005-0000-0000-0000D3720000}"/>
    <cellStyle name="40% - Accent6 28 3 2 3" xfId="19237" xr:uid="{00000000-0005-0000-0000-0000D4720000}"/>
    <cellStyle name="40% - Accent6 28 3 2 4" xfId="23712" xr:uid="{00000000-0005-0000-0000-0000D5720000}"/>
    <cellStyle name="40% - Accent6 28 3 2 5" xfId="28429" xr:uid="{00000000-0005-0000-0000-0000D6720000}"/>
    <cellStyle name="40% - Accent6 28 3 2 6" xfId="33142" xr:uid="{00000000-0005-0000-0000-0000D7720000}"/>
    <cellStyle name="40% - Accent6 28 3 3" xfId="15844" xr:uid="{00000000-0005-0000-0000-0000D8720000}"/>
    <cellStyle name="40% - Accent6 28 3 3 2" xfId="20350" xr:uid="{00000000-0005-0000-0000-0000D9720000}"/>
    <cellStyle name="40% - Accent6 28 3 3 3" xfId="24782" xr:uid="{00000000-0005-0000-0000-0000DA720000}"/>
    <cellStyle name="40% - Accent6 28 3 3 4" xfId="29499" xr:uid="{00000000-0005-0000-0000-0000DB720000}"/>
    <cellStyle name="40% - Accent6 28 3 3 5" xfId="34212" xr:uid="{00000000-0005-0000-0000-0000DC720000}"/>
    <cellStyle name="40% - Accent6 28 3 4" xfId="18091" xr:uid="{00000000-0005-0000-0000-0000DD720000}"/>
    <cellStyle name="40% - Accent6 28 3 5" xfId="22566" xr:uid="{00000000-0005-0000-0000-0000DE720000}"/>
    <cellStyle name="40% - Accent6 28 3 6" xfId="27283" xr:uid="{00000000-0005-0000-0000-0000DF720000}"/>
    <cellStyle name="40% - Accent6 28 3 7" xfId="31996" xr:uid="{00000000-0005-0000-0000-0000E0720000}"/>
    <cellStyle name="40% - Accent6 28 4" xfId="13489" xr:uid="{00000000-0005-0000-0000-0000E1720000}"/>
    <cellStyle name="40% - Accent6 28 4 2" xfId="17246" xr:uid="{00000000-0005-0000-0000-0000E2720000}"/>
    <cellStyle name="40% - Accent6 28 4 2 2" xfId="21707" xr:uid="{00000000-0005-0000-0000-0000E3720000}"/>
    <cellStyle name="40% - Accent6 28 4 2 2 2" xfId="26139" xr:uid="{00000000-0005-0000-0000-0000E4720000}"/>
    <cellStyle name="40% - Accent6 28 4 2 2 3" xfId="30856" xr:uid="{00000000-0005-0000-0000-0000E5720000}"/>
    <cellStyle name="40% - Accent6 28 4 2 2 4" xfId="35569" xr:uid="{00000000-0005-0000-0000-0000E6720000}"/>
    <cellStyle name="40% - Accent6 28 4 2 3" xfId="19448" xr:uid="{00000000-0005-0000-0000-0000E7720000}"/>
    <cellStyle name="40% - Accent6 28 4 2 4" xfId="23923" xr:uid="{00000000-0005-0000-0000-0000E8720000}"/>
    <cellStyle name="40% - Accent6 28 4 2 5" xfId="28640" xr:uid="{00000000-0005-0000-0000-0000E9720000}"/>
    <cellStyle name="40% - Accent6 28 4 2 6" xfId="33353" xr:uid="{00000000-0005-0000-0000-0000EA720000}"/>
    <cellStyle name="40% - Accent6 28 4 3" xfId="16056" xr:uid="{00000000-0005-0000-0000-0000EB720000}"/>
    <cellStyle name="40% - Accent6 28 4 3 2" xfId="20561" xr:uid="{00000000-0005-0000-0000-0000EC720000}"/>
    <cellStyle name="40% - Accent6 28 4 3 3" xfId="24993" xr:uid="{00000000-0005-0000-0000-0000ED720000}"/>
    <cellStyle name="40% - Accent6 28 4 3 4" xfId="29710" xr:uid="{00000000-0005-0000-0000-0000EE720000}"/>
    <cellStyle name="40% - Accent6 28 4 3 5" xfId="34423" xr:uid="{00000000-0005-0000-0000-0000EF720000}"/>
    <cellStyle name="40% - Accent6 28 4 4" xfId="18302" xr:uid="{00000000-0005-0000-0000-0000F0720000}"/>
    <cellStyle name="40% - Accent6 28 4 5" xfId="22777" xr:uid="{00000000-0005-0000-0000-0000F1720000}"/>
    <cellStyle name="40% - Accent6 28 4 6" xfId="27494" xr:uid="{00000000-0005-0000-0000-0000F2720000}"/>
    <cellStyle name="40% - Accent6 28 4 7" xfId="32207" xr:uid="{00000000-0005-0000-0000-0000F3720000}"/>
    <cellStyle name="40% - Accent6 28 5" xfId="14096" xr:uid="{00000000-0005-0000-0000-0000F4720000}"/>
    <cellStyle name="40% - Accent6 28 5 2" xfId="16338" xr:uid="{00000000-0005-0000-0000-0000F5720000}"/>
    <cellStyle name="40% - Accent6 28 5 2 2" xfId="20800" xr:uid="{00000000-0005-0000-0000-0000F6720000}"/>
    <cellStyle name="40% - Accent6 28 5 2 3" xfId="25232" xr:uid="{00000000-0005-0000-0000-0000F7720000}"/>
    <cellStyle name="40% - Accent6 28 5 2 4" xfId="29949" xr:uid="{00000000-0005-0000-0000-0000F8720000}"/>
    <cellStyle name="40% - Accent6 28 5 2 5" xfId="34662" xr:uid="{00000000-0005-0000-0000-0000F9720000}"/>
    <cellStyle name="40% - Accent6 28 5 3" xfId="18541" xr:uid="{00000000-0005-0000-0000-0000FA720000}"/>
    <cellStyle name="40% - Accent6 28 5 4" xfId="23016" xr:uid="{00000000-0005-0000-0000-0000FB720000}"/>
    <cellStyle name="40% - Accent6 28 5 5" xfId="27733" xr:uid="{00000000-0005-0000-0000-0000FC720000}"/>
    <cellStyle name="40% - Accent6 28 5 6" xfId="32446" xr:uid="{00000000-0005-0000-0000-0000FD720000}"/>
    <cellStyle name="40% - Accent6 28 6" xfId="14702" xr:uid="{00000000-0005-0000-0000-0000FE720000}"/>
    <cellStyle name="40% - Accent6 28 6 2" xfId="19815" xr:uid="{00000000-0005-0000-0000-0000FF720000}"/>
    <cellStyle name="40% - Accent6 28 6 3" xfId="24247" xr:uid="{00000000-0005-0000-0000-000000730000}"/>
    <cellStyle name="40% - Accent6 28 6 4" xfId="28964" xr:uid="{00000000-0005-0000-0000-000001730000}"/>
    <cellStyle name="40% - Accent6 28 6 5" xfId="33677" xr:uid="{00000000-0005-0000-0000-000002730000}"/>
    <cellStyle name="40% - Accent6 28 7" xfId="15308" xr:uid="{00000000-0005-0000-0000-000003730000}"/>
    <cellStyle name="40% - Accent6 28 7 2" xfId="26410" xr:uid="{00000000-0005-0000-0000-000004730000}"/>
    <cellStyle name="40% - Accent6 28 7 3" xfId="31123" xr:uid="{00000000-0005-0000-0000-000005730000}"/>
    <cellStyle name="40% - Accent6 28 7 4" xfId="35836" xr:uid="{00000000-0005-0000-0000-000006730000}"/>
    <cellStyle name="40% - Accent6 28 8" xfId="17556" xr:uid="{00000000-0005-0000-0000-000007730000}"/>
    <cellStyle name="40% - Accent6 28 8 2" xfId="36103" xr:uid="{00000000-0005-0000-0000-000008730000}"/>
    <cellStyle name="40% - Accent6 28 9" xfId="22031" xr:uid="{00000000-0005-0000-0000-000009730000}"/>
    <cellStyle name="40% - Accent6 28 9 2" xfId="36398" xr:uid="{00000000-0005-0000-0000-00000A730000}"/>
    <cellStyle name="40% - Accent6 29" xfId="12893" xr:uid="{00000000-0005-0000-0000-00000B730000}"/>
    <cellStyle name="40% - Accent6 29 2" xfId="16070" xr:uid="{00000000-0005-0000-0000-00000C730000}"/>
    <cellStyle name="40% - Accent6 29 2 2" xfId="17260" xr:uid="{00000000-0005-0000-0000-00000D730000}"/>
    <cellStyle name="40% - Accent6 29 2 2 2" xfId="21721" xr:uid="{00000000-0005-0000-0000-00000E730000}"/>
    <cellStyle name="40% - Accent6 29 2 2 2 2" xfId="26153" xr:uid="{00000000-0005-0000-0000-00000F730000}"/>
    <cellStyle name="40% - Accent6 29 2 2 2 3" xfId="30870" xr:uid="{00000000-0005-0000-0000-000010730000}"/>
    <cellStyle name="40% - Accent6 29 2 2 2 4" xfId="35583" xr:uid="{00000000-0005-0000-0000-000011730000}"/>
    <cellStyle name="40% - Accent6 29 2 2 3" xfId="19462" xr:uid="{00000000-0005-0000-0000-000012730000}"/>
    <cellStyle name="40% - Accent6 29 2 2 4" xfId="23937" xr:uid="{00000000-0005-0000-0000-000013730000}"/>
    <cellStyle name="40% - Accent6 29 2 2 5" xfId="28654" xr:uid="{00000000-0005-0000-0000-000014730000}"/>
    <cellStyle name="40% - Accent6 29 2 2 6" xfId="33367" xr:uid="{00000000-0005-0000-0000-000015730000}"/>
    <cellStyle name="40% - Accent6 29 2 3" xfId="20575" xr:uid="{00000000-0005-0000-0000-000016730000}"/>
    <cellStyle name="40% - Accent6 29 2 3 2" xfId="25007" xr:uid="{00000000-0005-0000-0000-000017730000}"/>
    <cellStyle name="40% - Accent6 29 2 3 3" xfId="29724" xr:uid="{00000000-0005-0000-0000-000018730000}"/>
    <cellStyle name="40% - Accent6 29 2 3 4" xfId="34437" xr:uid="{00000000-0005-0000-0000-000019730000}"/>
    <cellStyle name="40% - Accent6 29 2 4" xfId="18316" xr:uid="{00000000-0005-0000-0000-00001A730000}"/>
    <cellStyle name="40% - Accent6 29 2 5" xfId="22791" xr:uid="{00000000-0005-0000-0000-00001B730000}"/>
    <cellStyle name="40% - Accent6 29 2 6" xfId="27508" xr:uid="{00000000-0005-0000-0000-00001C730000}"/>
    <cellStyle name="40% - Accent6 29 2 7" xfId="32221" xr:uid="{00000000-0005-0000-0000-00001D730000}"/>
    <cellStyle name="40% - Accent6 29 3" xfId="16352" xr:uid="{00000000-0005-0000-0000-00001E730000}"/>
    <cellStyle name="40% - Accent6 29 3 2" xfId="20814" xr:uid="{00000000-0005-0000-0000-00001F730000}"/>
    <cellStyle name="40% - Accent6 29 3 2 2" xfId="25246" xr:uid="{00000000-0005-0000-0000-000020730000}"/>
    <cellStyle name="40% - Accent6 29 3 2 3" xfId="29963" xr:uid="{00000000-0005-0000-0000-000021730000}"/>
    <cellStyle name="40% - Accent6 29 3 2 4" xfId="34676" xr:uid="{00000000-0005-0000-0000-000022730000}"/>
    <cellStyle name="40% - Accent6 29 3 3" xfId="18555" xr:uid="{00000000-0005-0000-0000-000023730000}"/>
    <cellStyle name="40% - Accent6 29 3 4" xfId="23030" xr:uid="{00000000-0005-0000-0000-000024730000}"/>
    <cellStyle name="40% - Accent6 29 3 5" xfId="27747" xr:uid="{00000000-0005-0000-0000-000025730000}"/>
    <cellStyle name="40% - Accent6 29 3 6" xfId="32460" xr:uid="{00000000-0005-0000-0000-000026730000}"/>
    <cellStyle name="40% - Accent6 29 4" xfId="26424" xr:uid="{00000000-0005-0000-0000-000027730000}"/>
    <cellStyle name="40% - Accent6 29 4 2" xfId="31137" xr:uid="{00000000-0005-0000-0000-000028730000}"/>
    <cellStyle name="40% - Accent6 29 4 3" xfId="35850" xr:uid="{00000000-0005-0000-0000-000029730000}"/>
    <cellStyle name="40% - Accent6 29 5" xfId="36117" xr:uid="{00000000-0005-0000-0000-00002A730000}"/>
    <cellStyle name="40% - Accent6 29 6" xfId="36412" xr:uid="{00000000-0005-0000-0000-00002B730000}"/>
    <cellStyle name="40% - Accent6 3" xfId="104" xr:uid="{00000000-0005-0000-0000-00002C730000}"/>
    <cellStyle name="40% - Accent6 3 10" xfId="935" xr:uid="{00000000-0005-0000-0000-00002D730000}"/>
    <cellStyle name="40% - Accent6 3 10 2" xfId="36215" xr:uid="{00000000-0005-0000-0000-00002E730000}"/>
    <cellStyle name="40% - Accent6 3 11" xfId="1007" xr:uid="{00000000-0005-0000-0000-00002F730000}"/>
    <cellStyle name="40% - Accent6 3 12" xfId="1079" xr:uid="{00000000-0005-0000-0000-000030730000}"/>
    <cellStyle name="40% - Accent6 3 13" xfId="1151" xr:uid="{00000000-0005-0000-0000-000031730000}"/>
    <cellStyle name="40% - Accent6 3 14" xfId="1223" xr:uid="{00000000-0005-0000-0000-000032730000}"/>
    <cellStyle name="40% - Accent6 3 15" xfId="1295" xr:uid="{00000000-0005-0000-0000-000033730000}"/>
    <cellStyle name="40% - Accent6 3 16" xfId="1367" xr:uid="{00000000-0005-0000-0000-000034730000}"/>
    <cellStyle name="40% - Accent6 3 17" xfId="1442" xr:uid="{00000000-0005-0000-0000-000035730000}"/>
    <cellStyle name="40% - Accent6 3 18" xfId="1516" xr:uid="{00000000-0005-0000-0000-000036730000}"/>
    <cellStyle name="40% - Accent6 3 19" xfId="1591" xr:uid="{00000000-0005-0000-0000-000037730000}"/>
    <cellStyle name="40% - Accent6 3 2" xfId="132" xr:uid="{00000000-0005-0000-0000-000038730000}"/>
    <cellStyle name="40% - Accent6 3 2 2" xfId="8881" xr:uid="{00000000-0005-0000-0000-000039730000}"/>
    <cellStyle name="40% - Accent6 3 20" xfId="1665" xr:uid="{00000000-0005-0000-0000-00003A730000}"/>
    <cellStyle name="40% - Accent6 3 21" xfId="1739" xr:uid="{00000000-0005-0000-0000-00003B730000}"/>
    <cellStyle name="40% - Accent6 3 22" xfId="1813" xr:uid="{00000000-0005-0000-0000-00003C730000}"/>
    <cellStyle name="40% - Accent6 3 23" xfId="1888" xr:uid="{00000000-0005-0000-0000-00003D730000}"/>
    <cellStyle name="40% - Accent6 3 24" xfId="1962" xr:uid="{00000000-0005-0000-0000-00003E730000}"/>
    <cellStyle name="40% - Accent6 3 25" xfId="2036" xr:uid="{00000000-0005-0000-0000-00003F730000}"/>
    <cellStyle name="40% - Accent6 3 26" xfId="2110" xr:uid="{00000000-0005-0000-0000-000040730000}"/>
    <cellStyle name="40% - Accent6 3 27" xfId="2184" xr:uid="{00000000-0005-0000-0000-000041730000}"/>
    <cellStyle name="40% - Accent6 3 28" xfId="2258" xr:uid="{00000000-0005-0000-0000-000042730000}"/>
    <cellStyle name="40% - Accent6 3 29" xfId="2332" xr:uid="{00000000-0005-0000-0000-000043730000}"/>
    <cellStyle name="40% - Accent6 3 3" xfId="160" xr:uid="{00000000-0005-0000-0000-000044730000}"/>
    <cellStyle name="40% - Accent6 3 3 2" xfId="10176" xr:uid="{00000000-0005-0000-0000-000045730000}"/>
    <cellStyle name="40% - Accent6 3 30" xfId="2406" xr:uid="{00000000-0005-0000-0000-000046730000}"/>
    <cellStyle name="40% - Accent6 3 31" xfId="2480" xr:uid="{00000000-0005-0000-0000-000047730000}"/>
    <cellStyle name="40% - Accent6 3 32" xfId="2554" xr:uid="{00000000-0005-0000-0000-000048730000}"/>
    <cellStyle name="40% - Accent6 3 33" xfId="2642" xr:uid="{00000000-0005-0000-0000-000049730000}"/>
    <cellStyle name="40% - Accent6 3 34" xfId="2730" xr:uid="{00000000-0005-0000-0000-00004A730000}"/>
    <cellStyle name="40% - Accent6 3 35" xfId="2818" xr:uid="{00000000-0005-0000-0000-00004B730000}"/>
    <cellStyle name="40% - Accent6 3 36" xfId="2906" xr:uid="{00000000-0005-0000-0000-00004C730000}"/>
    <cellStyle name="40% - Accent6 3 37" xfId="2994" xr:uid="{00000000-0005-0000-0000-00004D730000}"/>
    <cellStyle name="40% - Accent6 3 38" xfId="3082" xr:uid="{00000000-0005-0000-0000-00004E730000}"/>
    <cellStyle name="40% - Accent6 3 39" xfId="3170" xr:uid="{00000000-0005-0000-0000-00004F730000}"/>
    <cellStyle name="40% - Accent6 3 4" xfId="202" xr:uid="{00000000-0005-0000-0000-000050730000}"/>
    <cellStyle name="40% - Accent6 3 4 10" xfId="12401" xr:uid="{00000000-0005-0000-0000-000051730000}"/>
    <cellStyle name="40% - Accent6 3 4 11" xfId="12683" xr:uid="{00000000-0005-0000-0000-000052730000}"/>
    <cellStyle name="40% - Accent6 3 4 12" xfId="13306" xr:uid="{00000000-0005-0000-0000-000053730000}"/>
    <cellStyle name="40% - Accent6 3 4 13" xfId="13913" xr:uid="{00000000-0005-0000-0000-000054730000}"/>
    <cellStyle name="40% - Accent6 3 4 14" xfId="14519" xr:uid="{00000000-0005-0000-0000-000055730000}"/>
    <cellStyle name="40% - Accent6 3 4 15" xfId="15125" xr:uid="{00000000-0005-0000-0000-000056730000}"/>
    <cellStyle name="40% - Accent6 3 4 16" xfId="17373" xr:uid="{00000000-0005-0000-0000-000057730000}"/>
    <cellStyle name="40% - Accent6 3 4 17" xfId="21848" xr:uid="{00000000-0005-0000-0000-000058730000}"/>
    <cellStyle name="40% - Accent6 3 4 18" xfId="26565" xr:uid="{00000000-0005-0000-0000-000059730000}"/>
    <cellStyle name="40% - Accent6 3 4 19" xfId="31278" xr:uid="{00000000-0005-0000-0000-00005A730000}"/>
    <cellStyle name="40% - Accent6 3 4 2" xfId="10068" xr:uid="{00000000-0005-0000-0000-00005B730000}"/>
    <cellStyle name="40% - Accent6 3 4 2 10" xfId="31574" xr:uid="{00000000-0005-0000-0000-00005C730000}"/>
    <cellStyle name="40% - Accent6 3 4 2 2" xfId="13021" xr:uid="{00000000-0005-0000-0000-00005D730000}"/>
    <cellStyle name="40% - Accent6 3 4 2 2 2" xfId="16612" xr:uid="{00000000-0005-0000-0000-00005E730000}"/>
    <cellStyle name="40% - Accent6 3 4 2 2 2 2" xfId="21074" xr:uid="{00000000-0005-0000-0000-00005F730000}"/>
    <cellStyle name="40% - Accent6 3 4 2 2 2 3" xfId="25506" xr:uid="{00000000-0005-0000-0000-000060730000}"/>
    <cellStyle name="40% - Accent6 3 4 2 2 2 4" xfId="30223" xr:uid="{00000000-0005-0000-0000-000061730000}"/>
    <cellStyle name="40% - Accent6 3 4 2 2 2 5" xfId="34936" xr:uid="{00000000-0005-0000-0000-000062730000}"/>
    <cellStyle name="40% - Accent6 3 4 2 2 3" xfId="18815" xr:uid="{00000000-0005-0000-0000-000063730000}"/>
    <cellStyle name="40% - Accent6 3 4 2 2 4" xfId="23290" xr:uid="{00000000-0005-0000-0000-000064730000}"/>
    <cellStyle name="40% - Accent6 3 4 2 2 5" xfId="28007" xr:uid="{00000000-0005-0000-0000-000065730000}"/>
    <cellStyle name="40% - Accent6 3 4 2 2 6" xfId="32720" xr:uid="{00000000-0005-0000-0000-000066730000}"/>
    <cellStyle name="40% - Accent6 3 4 2 3" xfId="13603" xr:uid="{00000000-0005-0000-0000-000067730000}"/>
    <cellStyle name="40% - Accent6 3 4 2 3 2" xfId="19928" xr:uid="{00000000-0005-0000-0000-000068730000}"/>
    <cellStyle name="40% - Accent6 3 4 2 3 3" xfId="24360" xr:uid="{00000000-0005-0000-0000-000069730000}"/>
    <cellStyle name="40% - Accent6 3 4 2 3 4" xfId="29077" xr:uid="{00000000-0005-0000-0000-00006A730000}"/>
    <cellStyle name="40% - Accent6 3 4 2 3 5" xfId="33790" xr:uid="{00000000-0005-0000-0000-00006B730000}"/>
    <cellStyle name="40% - Accent6 3 4 2 4" xfId="14209" xr:uid="{00000000-0005-0000-0000-00006C730000}"/>
    <cellStyle name="40% - Accent6 3 4 2 5" xfId="14815" xr:uid="{00000000-0005-0000-0000-00006D730000}"/>
    <cellStyle name="40% - Accent6 3 4 2 6" xfId="15421" xr:uid="{00000000-0005-0000-0000-00006E730000}"/>
    <cellStyle name="40% - Accent6 3 4 2 7" xfId="17669" xr:uid="{00000000-0005-0000-0000-00006F730000}"/>
    <cellStyle name="40% - Accent6 3 4 2 8" xfId="22144" xr:uid="{00000000-0005-0000-0000-000070730000}"/>
    <cellStyle name="40% - Accent6 3 4 2 9" xfId="26861" xr:uid="{00000000-0005-0000-0000-000071730000}"/>
    <cellStyle name="40% - Accent6 3 4 3" xfId="10572" xr:uid="{00000000-0005-0000-0000-000072730000}"/>
    <cellStyle name="40% - Accent6 3 4 3 2" xfId="16394" xr:uid="{00000000-0005-0000-0000-000073730000}"/>
    <cellStyle name="40% - Accent6 3 4 3 2 2" xfId="20856" xr:uid="{00000000-0005-0000-0000-000074730000}"/>
    <cellStyle name="40% - Accent6 3 4 3 2 3" xfId="25288" xr:uid="{00000000-0005-0000-0000-000075730000}"/>
    <cellStyle name="40% - Accent6 3 4 3 2 4" xfId="30005" xr:uid="{00000000-0005-0000-0000-000076730000}"/>
    <cellStyle name="40% - Accent6 3 4 3 2 5" xfId="34718" xr:uid="{00000000-0005-0000-0000-000077730000}"/>
    <cellStyle name="40% - Accent6 3 4 3 3" xfId="18597" xr:uid="{00000000-0005-0000-0000-000078730000}"/>
    <cellStyle name="40% - Accent6 3 4 3 4" xfId="23072" xr:uid="{00000000-0005-0000-0000-000079730000}"/>
    <cellStyle name="40% - Accent6 3 4 3 5" xfId="27789" xr:uid="{00000000-0005-0000-0000-00007A730000}"/>
    <cellStyle name="40% - Accent6 3 4 3 6" xfId="32502" xr:uid="{00000000-0005-0000-0000-00007B730000}"/>
    <cellStyle name="40% - Accent6 3 4 4" xfId="10830" xr:uid="{00000000-0005-0000-0000-00007C730000}"/>
    <cellStyle name="40% - Accent6 3 4 4 2" xfId="19632" xr:uid="{00000000-0005-0000-0000-00007D730000}"/>
    <cellStyle name="40% - Accent6 3 4 4 3" xfId="24064" xr:uid="{00000000-0005-0000-0000-00007E730000}"/>
    <cellStyle name="40% - Accent6 3 4 4 4" xfId="28781" xr:uid="{00000000-0005-0000-0000-00007F730000}"/>
    <cellStyle name="40% - Accent6 3 4 4 5" xfId="33494" xr:uid="{00000000-0005-0000-0000-000080730000}"/>
    <cellStyle name="40% - Accent6 3 4 5" xfId="11084" xr:uid="{00000000-0005-0000-0000-000081730000}"/>
    <cellStyle name="40% - Accent6 3 4 6" xfId="11338" xr:uid="{00000000-0005-0000-0000-000082730000}"/>
    <cellStyle name="40% - Accent6 3 4 7" xfId="11598" xr:uid="{00000000-0005-0000-0000-000083730000}"/>
    <cellStyle name="40% - Accent6 3 4 8" xfId="11859" xr:uid="{00000000-0005-0000-0000-000084730000}"/>
    <cellStyle name="40% - Accent6 3 4 9" xfId="12130" xr:uid="{00000000-0005-0000-0000-000085730000}"/>
    <cellStyle name="40% - Accent6 3 40" xfId="3258" xr:uid="{00000000-0005-0000-0000-000086730000}"/>
    <cellStyle name="40% - Accent6 3 41" xfId="3346" xr:uid="{00000000-0005-0000-0000-000087730000}"/>
    <cellStyle name="40% - Accent6 3 42" xfId="3434" xr:uid="{00000000-0005-0000-0000-000088730000}"/>
    <cellStyle name="40% - Accent6 3 43" xfId="3522" xr:uid="{00000000-0005-0000-0000-000089730000}"/>
    <cellStyle name="40% - Accent6 3 44" xfId="3625" xr:uid="{00000000-0005-0000-0000-00008A730000}"/>
    <cellStyle name="40% - Accent6 3 45" xfId="3744" xr:uid="{00000000-0005-0000-0000-00008B730000}"/>
    <cellStyle name="40% - Accent6 3 46" xfId="3860" xr:uid="{00000000-0005-0000-0000-00008C730000}"/>
    <cellStyle name="40% - Accent6 3 47" xfId="3976" xr:uid="{00000000-0005-0000-0000-00008D730000}"/>
    <cellStyle name="40% - Accent6 3 48" xfId="4092" xr:uid="{00000000-0005-0000-0000-00008E730000}"/>
    <cellStyle name="40% - Accent6 3 49" xfId="4208" xr:uid="{00000000-0005-0000-0000-00008F730000}"/>
    <cellStyle name="40% - Accent6 3 5" xfId="575" xr:uid="{00000000-0005-0000-0000-000090730000}"/>
    <cellStyle name="40% - Accent6 3 5 2" xfId="16851" xr:uid="{00000000-0005-0000-0000-000091730000}"/>
    <cellStyle name="40% - Accent6 3 5 2 2" xfId="21313" xr:uid="{00000000-0005-0000-0000-000092730000}"/>
    <cellStyle name="40% - Accent6 3 5 2 2 2" xfId="25745" xr:uid="{00000000-0005-0000-0000-000093730000}"/>
    <cellStyle name="40% - Accent6 3 5 2 2 3" xfId="30462" xr:uid="{00000000-0005-0000-0000-000094730000}"/>
    <cellStyle name="40% - Accent6 3 5 2 2 4" xfId="35175" xr:uid="{00000000-0005-0000-0000-000095730000}"/>
    <cellStyle name="40% - Accent6 3 5 2 3" xfId="19054" xr:uid="{00000000-0005-0000-0000-000096730000}"/>
    <cellStyle name="40% - Accent6 3 5 2 4" xfId="23529" xr:uid="{00000000-0005-0000-0000-000097730000}"/>
    <cellStyle name="40% - Accent6 3 5 2 5" xfId="28246" xr:uid="{00000000-0005-0000-0000-000098730000}"/>
    <cellStyle name="40% - Accent6 3 5 2 6" xfId="32959" xr:uid="{00000000-0005-0000-0000-000099730000}"/>
    <cellStyle name="40% - Accent6 3 5 3" xfId="15660" xr:uid="{00000000-0005-0000-0000-00009A730000}"/>
    <cellStyle name="40% - Accent6 3 5 3 2" xfId="20167" xr:uid="{00000000-0005-0000-0000-00009B730000}"/>
    <cellStyle name="40% - Accent6 3 5 3 3" xfId="24599" xr:uid="{00000000-0005-0000-0000-00009C730000}"/>
    <cellStyle name="40% - Accent6 3 5 3 4" xfId="29316" xr:uid="{00000000-0005-0000-0000-00009D730000}"/>
    <cellStyle name="40% - Accent6 3 5 3 5" xfId="34029" xr:uid="{00000000-0005-0000-0000-00009E730000}"/>
    <cellStyle name="40% - Accent6 3 5 4" xfId="17908" xr:uid="{00000000-0005-0000-0000-00009F730000}"/>
    <cellStyle name="40% - Accent6 3 5 5" xfId="22383" xr:uid="{00000000-0005-0000-0000-0000A0730000}"/>
    <cellStyle name="40% - Accent6 3 5 6" xfId="27100" xr:uid="{00000000-0005-0000-0000-0000A1730000}"/>
    <cellStyle name="40% - Accent6 3 5 7" xfId="31813" xr:uid="{00000000-0005-0000-0000-0000A2730000}"/>
    <cellStyle name="40% - Accent6 3 50" xfId="4324" xr:uid="{00000000-0005-0000-0000-0000A3730000}"/>
    <cellStyle name="40% - Accent6 3 51" xfId="4440" xr:uid="{00000000-0005-0000-0000-0000A4730000}"/>
    <cellStyle name="40% - Accent6 3 52" xfId="4556" xr:uid="{00000000-0005-0000-0000-0000A5730000}"/>
    <cellStyle name="40% - Accent6 3 53" xfId="4686" xr:uid="{00000000-0005-0000-0000-0000A6730000}"/>
    <cellStyle name="40% - Accent6 3 54" xfId="4816" xr:uid="{00000000-0005-0000-0000-0000A7730000}"/>
    <cellStyle name="40% - Accent6 3 55" xfId="4946" xr:uid="{00000000-0005-0000-0000-0000A8730000}"/>
    <cellStyle name="40% - Accent6 3 56" xfId="5076" xr:uid="{00000000-0005-0000-0000-0000A9730000}"/>
    <cellStyle name="40% - Accent6 3 57" xfId="5206" xr:uid="{00000000-0005-0000-0000-0000AA730000}"/>
    <cellStyle name="40% - Accent6 3 58" xfId="5336" xr:uid="{00000000-0005-0000-0000-0000AB730000}"/>
    <cellStyle name="40% - Accent6 3 59" xfId="5466" xr:uid="{00000000-0005-0000-0000-0000AC730000}"/>
    <cellStyle name="40% - Accent6 3 6" xfId="647" xr:uid="{00000000-0005-0000-0000-0000AD730000}"/>
    <cellStyle name="40% - Accent6 3 6 2" xfId="17062" xr:uid="{00000000-0005-0000-0000-0000AE730000}"/>
    <cellStyle name="40% - Accent6 3 6 2 2" xfId="21524" xr:uid="{00000000-0005-0000-0000-0000AF730000}"/>
    <cellStyle name="40% - Accent6 3 6 2 2 2" xfId="25956" xr:uid="{00000000-0005-0000-0000-0000B0730000}"/>
    <cellStyle name="40% - Accent6 3 6 2 2 3" xfId="30673" xr:uid="{00000000-0005-0000-0000-0000B1730000}"/>
    <cellStyle name="40% - Accent6 3 6 2 2 4" xfId="35386" xr:uid="{00000000-0005-0000-0000-0000B2730000}"/>
    <cellStyle name="40% - Accent6 3 6 2 3" xfId="19265" xr:uid="{00000000-0005-0000-0000-0000B3730000}"/>
    <cellStyle name="40% - Accent6 3 6 2 4" xfId="23740" xr:uid="{00000000-0005-0000-0000-0000B4730000}"/>
    <cellStyle name="40% - Accent6 3 6 2 5" xfId="28457" xr:uid="{00000000-0005-0000-0000-0000B5730000}"/>
    <cellStyle name="40% - Accent6 3 6 2 6" xfId="33170" xr:uid="{00000000-0005-0000-0000-0000B6730000}"/>
    <cellStyle name="40% - Accent6 3 6 3" xfId="15872" xr:uid="{00000000-0005-0000-0000-0000B7730000}"/>
    <cellStyle name="40% - Accent6 3 6 3 2" xfId="20378" xr:uid="{00000000-0005-0000-0000-0000B8730000}"/>
    <cellStyle name="40% - Accent6 3 6 3 3" xfId="24810" xr:uid="{00000000-0005-0000-0000-0000B9730000}"/>
    <cellStyle name="40% - Accent6 3 6 3 4" xfId="29527" xr:uid="{00000000-0005-0000-0000-0000BA730000}"/>
    <cellStyle name="40% - Accent6 3 6 3 5" xfId="34240" xr:uid="{00000000-0005-0000-0000-0000BB730000}"/>
    <cellStyle name="40% - Accent6 3 6 4" xfId="18119" xr:uid="{00000000-0005-0000-0000-0000BC730000}"/>
    <cellStyle name="40% - Accent6 3 6 5" xfId="22594" xr:uid="{00000000-0005-0000-0000-0000BD730000}"/>
    <cellStyle name="40% - Accent6 3 6 6" xfId="27311" xr:uid="{00000000-0005-0000-0000-0000BE730000}"/>
    <cellStyle name="40% - Accent6 3 6 7" xfId="32024" xr:uid="{00000000-0005-0000-0000-0000BF730000}"/>
    <cellStyle name="40% - Accent6 3 60" xfId="5596" xr:uid="{00000000-0005-0000-0000-0000C0730000}"/>
    <cellStyle name="40% - Accent6 3 61" xfId="5726" xr:uid="{00000000-0005-0000-0000-0000C1730000}"/>
    <cellStyle name="40% - Accent6 3 62" xfId="5856" xr:uid="{00000000-0005-0000-0000-0000C2730000}"/>
    <cellStyle name="40% - Accent6 3 63" xfId="5986" xr:uid="{00000000-0005-0000-0000-0000C3730000}"/>
    <cellStyle name="40% - Accent6 3 64" xfId="6116" xr:uid="{00000000-0005-0000-0000-0000C4730000}"/>
    <cellStyle name="40% - Accent6 3 65" xfId="6246" xr:uid="{00000000-0005-0000-0000-0000C5730000}"/>
    <cellStyle name="40% - Accent6 3 66" xfId="6376" xr:uid="{00000000-0005-0000-0000-0000C6730000}"/>
    <cellStyle name="40% - Accent6 3 67" xfId="6507" xr:uid="{00000000-0005-0000-0000-0000C7730000}"/>
    <cellStyle name="40% - Accent6 3 68" xfId="6637" xr:uid="{00000000-0005-0000-0000-0000C8730000}"/>
    <cellStyle name="40% - Accent6 3 69" xfId="6767" xr:uid="{00000000-0005-0000-0000-0000C9730000}"/>
    <cellStyle name="40% - Accent6 3 7" xfId="719" xr:uid="{00000000-0005-0000-0000-0000CA730000}"/>
    <cellStyle name="40% - Accent6 3 7 2" xfId="16114" xr:uid="{00000000-0005-0000-0000-0000CB730000}"/>
    <cellStyle name="40% - Accent6 3 7 2 2" xfId="20617" xr:uid="{00000000-0005-0000-0000-0000CC730000}"/>
    <cellStyle name="40% - Accent6 3 7 2 3" xfId="25049" xr:uid="{00000000-0005-0000-0000-0000CD730000}"/>
    <cellStyle name="40% - Accent6 3 7 2 4" xfId="29766" xr:uid="{00000000-0005-0000-0000-0000CE730000}"/>
    <cellStyle name="40% - Accent6 3 7 2 5" xfId="34479" xr:uid="{00000000-0005-0000-0000-0000CF730000}"/>
    <cellStyle name="40% - Accent6 3 7 3" xfId="18358" xr:uid="{00000000-0005-0000-0000-0000D0730000}"/>
    <cellStyle name="40% - Accent6 3 7 4" xfId="22833" xr:uid="{00000000-0005-0000-0000-0000D1730000}"/>
    <cellStyle name="40% - Accent6 3 7 5" xfId="27550" xr:uid="{00000000-0005-0000-0000-0000D2730000}"/>
    <cellStyle name="40% - Accent6 3 7 6" xfId="32263" xr:uid="{00000000-0005-0000-0000-0000D3730000}"/>
    <cellStyle name="40% - Accent6 3 70" xfId="6897" xr:uid="{00000000-0005-0000-0000-0000D4730000}"/>
    <cellStyle name="40% - Accent6 3 71" xfId="7027" xr:uid="{00000000-0005-0000-0000-0000D5730000}"/>
    <cellStyle name="40% - Accent6 3 72" xfId="7171" xr:uid="{00000000-0005-0000-0000-0000D6730000}"/>
    <cellStyle name="40% - Accent6 3 73" xfId="7316" xr:uid="{00000000-0005-0000-0000-0000D7730000}"/>
    <cellStyle name="40% - Accent6 3 74" xfId="7460" xr:uid="{00000000-0005-0000-0000-0000D8730000}"/>
    <cellStyle name="40% - Accent6 3 75" xfId="7632" xr:uid="{00000000-0005-0000-0000-0000D9730000}"/>
    <cellStyle name="40% - Accent6 3 76" xfId="7804" xr:uid="{00000000-0005-0000-0000-0000DA730000}"/>
    <cellStyle name="40% - Accent6 3 77" xfId="7976" xr:uid="{00000000-0005-0000-0000-0000DB730000}"/>
    <cellStyle name="40% - Accent6 3 78" xfId="8148" xr:uid="{00000000-0005-0000-0000-0000DC730000}"/>
    <cellStyle name="40% - Accent6 3 79" xfId="8320" xr:uid="{00000000-0005-0000-0000-0000DD730000}"/>
    <cellStyle name="40% - Accent6 3 8" xfId="791" xr:uid="{00000000-0005-0000-0000-0000DE730000}"/>
    <cellStyle name="40% - Accent6 3 8 2" xfId="26226" xr:uid="{00000000-0005-0000-0000-0000DF730000}"/>
    <cellStyle name="40% - Accent6 3 8 3" xfId="30940" xr:uid="{00000000-0005-0000-0000-0000E0730000}"/>
    <cellStyle name="40% - Accent6 3 8 4" xfId="35653" xr:uid="{00000000-0005-0000-0000-0000E1730000}"/>
    <cellStyle name="40% - Accent6 3 80" xfId="8562" xr:uid="{00000000-0005-0000-0000-0000E2730000}"/>
    <cellStyle name="40% - Accent6 3 9" xfId="863" xr:uid="{00000000-0005-0000-0000-0000E3730000}"/>
    <cellStyle name="40% - Accent6 3 9 2" xfId="35920" xr:uid="{00000000-0005-0000-0000-0000E4730000}"/>
    <cellStyle name="40% - Accent6 30" xfId="12880" xr:uid="{00000000-0005-0000-0000-0000E5730000}"/>
    <cellStyle name="40% - Accent6 30 2" xfId="13503" xr:uid="{00000000-0005-0000-0000-0000E6730000}"/>
    <cellStyle name="40% - Accent6 30 2 2" xfId="16366" xr:uid="{00000000-0005-0000-0000-0000E7730000}"/>
    <cellStyle name="40% - Accent6 30 2 2 2" xfId="20828" xr:uid="{00000000-0005-0000-0000-0000E8730000}"/>
    <cellStyle name="40% - Accent6 30 2 2 3" xfId="25260" xr:uid="{00000000-0005-0000-0000-0000E9730000}"/>
    <cellStyle name="40% - Accent6 30 2 2 4" xfId="29977" xr:uid="{00000000-0005-0000-0000-0000EA730000}"/>
    <cellStyle name="40% - Accent6 30 2 2 5" xfId="34690" xr:uid="{00000000-0005-0000-0000-0000EB730000}"/>
    <cellStyle name="40% - Accent6 30 2 3" xfId="18569" xr:uid="{00000000-0005-0000-0000-0000EC730000}"/>
    <cellStyle name="40% - Accent6 30 2 4" xfId="23044" xr:uid="{00000000-0005-0000-0000-0000ED730000}"/>
    <cellStyle name="40% - Accent6 30 2 5" xfId="27761" xr:uid="{00000000-0005-0000-0000-0000EE730000}"/>
    <cellStyle name="40% - Accent6 30 2 6" xfId="32474" xr:uid="{00000000-0005-0000-0000-0000EF730000}"/>
    <cellStyle name="40% - Accent6 30 3" xfId="14110" xr:uid="{00000000-0005-0000-0000-0000F0730000}"/>
    <cellStyle name="40% - Accent6 30 3 2" xfId="19829" xr:uid="{00000000-0005-0000-0000-0000F1730000}"/>
    <cellStyle name="40% - Accent6 30 3 3" xfId="24261" xr:uid="{00000000-0005-0000-0000-0000F2730000}"/>
    <cellStyle name="40% - Accent6 30 3 4" xfId="28978" xr:uid="{00000000-0005-0000-0000-0000F3730000}"/>
    <cellStyle name="40% - Accent6 30 3 5" xfId="33691" xr:uid="{00000000-0005-0000-0000-0000F4730000}"/>
    <cellStyle name="40% - Accent6 30 4" xfId="14716" xr:uid="{00000000-0005-0000-0000-0000F5730000}"/>
    <cellStyle name="40% - Accent6 30 4 2" xfId="26438" xr:uid="{00000000-0005-0000-0000-0000F6730000}"/>
    <cellStyle name="40% - Accent6 30 4 3" xfId="31151" xr:uid="{00000000-0005-0000-0000-0000F7730000}"/>
    <cellStyle name="40% - Accent6 30 4 4" xfId="35864" xr:uid="{00000000-0005-0000-0000-0000F8730000}"/>
    <cellStyle name="40% - Accent6 30 5" xfId="15322" xr:uid="{00000000-0005-0000-0000-0000F9730000}"/>
    <cellStyle name="40% - Accent6 30 5 2" xfId="36131" xr:uid="{00000000-0005-0000-0000-0000FA730000}"/>
    <cellStyle name="40% - Accent6 30 6" xfId="17570" xr:uid="{00000000-0005-0000-0000-0000FB730000}"/>
    <cellStyle name="40% - Accent6 30 6 2" xfId="36426" xr:uid="{00000000-0005-0000-0000-0000FC730000}"/>
    <cellStyle name="40% - Accent6 30 7" xfId="22045" xr:uid="{00000000-0005-0000-0000-0000FD730000}"/>
    <cellStyle name="40% - Accent6 30 8" xfId="26762" xr:uid="{00000000-0005-0000-0000-0000FE730000}"/>
    <cellStyle name="40% - Accent6 30 9" xfId="31475" xr:uid="{00000000-0005-0000-0000-0000FF730000}"/>
    <cellStyle name="40% - Accent6 31" xfId="13800" xr:uid="{00000000-0005-0000-0000-000000740000}"/>
    <cellStyle name="40% - Accent6 31 2" xfId="14406" xr:uid="{00000000-0005-0000-0000-000001740000}"/>
    <cellStyle name="40% - Accent6 31 2 2" xfId="16809" xr:uid="{00000000-0005-0000-0000-000002740000}"/>
    <cellStyle name="40% - Accent6 31 2 2 2" xfId="21271" xr:uid="{00000000-0005-0000-0000-000003740000}"/>
    <cellStyle name="40% - Accent6 31 2 2 3" xfId="25703" xr:uid="{00000000-0005-0000-0000-000004740000}"/>
    <cellStyle name="40% - Accent6 31 2 2 4" xfId="30420" xr:uid="{00000000-0005-0000-0000-000005740000}"/>
    <cellStyle name="40% - Accent6 31 2 2 5" xfId="35133" xr:uid="{00000000-0005-0000-0000-000006740000}"/>
    <cellStyle name="40% - Accent6 31 2 3" xfId="19012" xr:uid="{00000000-0005-0000-0000-000007740000}"/>
    <cellStyle name="40% - Accent6 31 2 4" xfId="23487" xr:uid="{00000000-0005-0000-0000-000008740000}"/>
    <cellStyle name="40% - Accent6 31 2 5" xfId="28204" xr:uid="{00000000-0005-0000-0000-000009740000}"/>
    <cellStyle name="40% - Accent6 31 2 6" xfId="32917" xr:uid="{00000000-0005-0000-0000-00000A740000}"/>
    <cellStyle name="40% - Accent6 31 3" xfId="15012" xr:uid="{00000000-0005-0000-0000-00000B740000}"/>
    <cellStyle name="40% - Accent6 31 3 2" xfId="20125" xr:uid="{00000000-0005-0000-0000-00000C740000}"/>
    <cellStyle name="40% - Accent6 31 3 3" xfId="24557" xr:uid="{00000000-0005-0000-0000-00000D740000}"/>
    <cellStyle name="40% - Accent6 31 3 4" xfId="29274" xr:uid="{00000000-0005-0000-0000-00000E740000}"/>
    <cellStyle name="40% - Accent6 31 3 5" xfId="33987" xr:uid="{00000000-0005-0000-0000-00000F740000}"/>
    <cellStyle name="40% - Accent6 31 4" xfId="15618" xr:uid="{00000000-0005-0000-0000-000010740000}"/>
    <cellStyle name="40% - Accent6 31 4 2" xfId="26452" xr:uid="{00000000-0005-0000-0000-000011740000}"/>
    <cellStyle name="40% - Accent6 31 4 3" xfId="31165" xr:uid="{00000000-0005-0000-0000-000012740000}"/>
    <cellStyle name="40% - Accent6 31 4 4" xfId="35878" xr:uid="{00000000-0005-0000-0000-000013740000}"/>
    <cellStyle name="40% - Accent6 31 5" xfId="17866" xr:uid="{00000000-0005-0000-0000-000014740000}"/>
    <cellStyle name="40% - Accent6 31 5 2" xfId="36145" xr:uid="{00000000-0005-0000-0000-000015740000}"/>
    <cellStyle name="40% - Accent6 31 6" xfId="22341" xr:uid="{00000000-0005-0000-0000-000016740000}"/>
    <cellStyle name="40% - Accent6 31 6 2" xfId="36440" xr:uid="{00000000-0005-0000-0000-000017740000}"/>
    <cellStyle name="40% - Accent6 31 7" xfId="27058" xr:uid="{00000000-0005-0000-0000-000018740000}"/>
    <cellStyle name="40% - Accent6 31 8" xfId="31771" xr:uid="{00000000-0005-0000-0000-000019740000}"/>
    <cellStyle name="40% - Accent6 32" xfId="13814" xr:uid="{00000000-0005-0000-0000-00001A740000}"/>
    <cellStyle name="40% - Accent6 32 2" xfId="14420" xr:uid="{00000000-0005-0000-0000-00001B740000}"/>
    <cellStyle name="40% - Accent6 32 2 2" xfId="16823" xr:uid="{00000000-0005-0000-0000-00001C740000}"/>
    <cellStyle name="40% - Accent6 32 2 2 2" xfId="21285" xr:uid="{00000000-0005-0000-0000-00001D740000}"/>
    <cellStyle name="40% - Accent6 32 2 2 3" xfId="25717" xr:uid="{00000000-0005-0000-0000-00001E740000}"/>
    <cellStyle name="40% - Accent6 32 2 2 4" xfId="30434" xr:uid="{00000000-0005-0000-0000-00001F740000}"/>
    <cellStyle name="40% - Accent6 32 2 2 5" xfId="35147" xr:uid="{00000000-0005-0000-0000-000020740000}"/>
    <cellStyle name="40% - Accent6 32 2 3" xfId="19026" xr:uid="{00000000-0005-0000-0000-000021740000}"/>
    <cellStyle name="40% - Accent6 32 2 4" xfId="23501" xr:uid="{00000000-0005-0000-0000-000022740000}"/>
    <cellStyle name="40% - Accent6 32 2 5" xfId="28218" xr:uid="{00000000-0005-0000-0000-000023740000}"/>
    <cellStyle name="40% - Accent6 32 2 6" xfId="32931" xr:uid="{00000000-0005-0000-0000-000024740000}"/>
    <cellStyle name="40% - Accent6 32 3" xfId="15026" xr:uid="{00000000-0005-0000-0000-000025740000}"/>
    <cellStyle name="40% - Accent6 32 3 2" xfId="20139" xr:uid="{00000000-0005-0000-0000-000026740000}"/>
    <cellStyle name="40% - Accent6 32 3 3" xfId="24571" xr:uid="{00000000-0005-0000-0000-000027740000}"/>
    <cellStyle name="40% - Accent6 32 3 4" xfId="29288" xr:uid="{00000000-0005-0000-0000-000028740000}"/>
    <cellStyle name="40% - Accent6 32 3 5" xfId="34001" xr:uid="{00000000-0005-0000-0000-000029740000}"/>
    <cellStyle name="40% - Accent6 32 4" xfId="15632" xr:uid="{00000000-0005-0000-0000-00002A740000}"/>
    <cellStyle name="40% - Accent6 32 4 2" xfId="26466" xr:uid="{00000000-0005-0000-0000-00002B740000}"/>
    <cellStyle name="40% - Accent6 32 4 3" xfId="31179" xr:uid="{00000000-0005-0000-0000-00002C740000}"/>
    <cellStyle name="40% - Accent6 32 4 4" xfId="35892" xr:uid="{00000000-0005-0000-0000-00002D740000}"/>
    <cellStyle name="40% - Accent6 32 5" xfId="17880" xr:uid="{00000000-0005-0000-0000-00002E740000}"/>
    <cellStyle name="40% - Accent6 32 5 2" xfId="36159" xr:uid="{00000000-0005-0000-0000-00002F740000}"/>
    <cellStyle name="40% - Accent6 32 6" xfId="22355" xr:uid="{00000000-0005-0000-0000-000030740000}"/>
    <cellStyle name="40% - Accent6 32 6 2" xfId="36454" xr:uid="{00000000-0005-0000-0000-000031740000}"/>
    <cellStyle name="40% - Accent6 32 7" xfId="27072" xr:uid="{00000000-0005-0000-0000-000032740000}"/>
    <cellStyle name="40% - Accent6 32 8" xfId="31785" xr:uid="{00000000-0005-0000-0000-000033740000}"/>
    <cellStyle name="40% - Accent6 33" xfId="16084" xr:uid="{00000000-0005-0000-0000-000034740000}"/>
    <cellStyle name="40% - Accent6 33 2" xfId="17274" xr:uid="{00000000-0005-0000-0000-000035740000}"/>
    <cellStyle name="40% - Accent6 33 2 2" xfId="21735" xr:uid="{00000000-0005-0000-0000-000036740000}"/>
    <cellStyle name="40% - Accent6 33 2 2 2" xfId="26167" xr:uid="{00000000-0005-0000-0000-000037740000}"/>
    <cellStyle name="40% - Accent6 33 2 2 3" xfId="30884" xr:uid="{00000000-0005-0000-0000-000038740000}"/>
    <cellStyle name="40% - Accent6 33 2 2 4" xfId="35597" xr:uid="{00000000-0005-0000-0000-000039740000}"/>
    <cellStyle name="40% - Accent6 33 2 3" xfId="19476" xr:uid="{00000000-0005-0000-0000-00003A740000}"/>
    <cellStyle name="40% - Accent6 33 2 4" xfId="23951" xr:uid="{00000000-0005-0000-0000-00003B740000}"/>
    <cellStyle name="40% - Accent6 33 2 5" xfId="28668" xr:uid="{00000000-0005-0000-0000-00003C740000}"/>
    <cellStyle name="40% - Accent6 33 2 6" xfId="33381" xr:uid="{00000000-0005-0000-0000-00003D740000}"/>
    <cellStyle name="40% - Accent6 33 3" xfId="20589" xr:uid="{00000000-0005-0000-0000-00003E740000}"/>
    <cellStyle name="40% - Accent6 33 3 2" xfId="25021" xr:uid="{00000000-0005-0000-0000-00003F740000}"/>
    <cellStyle name="40% - Accent6 33 3 3" xfId="29738" xr:uid="{00000000-0005-0000-0000-000040740000}"/>
    <cellStyle name="40% - Accent6 33 3 4" xfId="34451" xr:uid="{00000000-0005-0000-0000-000041740000}"/>
    <cellStyle name="40% - Accent6 33 4" xfId="18330" xr:uid="{00000000-0005-0000-0000-000042740000}"/>
    <cellStyle name="40% - Accent6 33 4 2" xfId="36173" xr:uid="{00000000-0005-0000-0000-000043740000}"/>
    <cellStyle name="40% - Accent6 33 5" xfId="22805" xr:uid="{00000000-0005-0000-0000-000044740000}"/>
    <cellStyle name="40% - Accent6 33 5 2" xfId="36468" xr:uid="{00000000-0005-0000-0000-000045740000}"/>
    <cellStyle name="40% - Accent6 33 6" xfId="27522" xr:uid="{00000000-0005-0000-0000-000046740000}"/>
    <cellStyle name="40% - Accent6 33 7" xfId="32235" xr:uid="{00000000-0005-0000-0000-000047740000}"/>
    <cellStyle name="40% - Accent6 34" xfId="16187" xr:uid="{00000000-0005-0000-0000-000048740000}"/>
    <cellStyle name="40% - Accent6 34 2" xfId="36187" xr:uid="{00000000-0005-0000-0000-000049740000}"/>
    <cellStyle name="40% - Accent6 34 3" xfId="36482" xr:uid="{00000000-0005-0000-0000-00004A740000}"/>
    <cellStyle name="40% - Accent6 35" xfId="19490" xr:uid="{00000000-0005-0000-0000-00004B740000}"/>
    <cellStyle name="40% - Accent6 35 2" xfId="23965" xr:uid="{00000000-0005-0000-0000-00004C740000}"/>
    <cellStyle name="40% - Accent6 35 2 2" xfId="36496" xr:uid="{00000000-0005-0000-0000-00004D740000}"/>
    <cellStyle name="40% - Accent6 35 3" xfId="28682" xr:uid="{00000000-0005-0000-0000-00004E740000}"/>
    <cellStyle name="40% - Accent6 35 4" xfId="33395" xr:uid="{00000000-0005-0000-0000-00004F740000}"/>
    <cellStyle name="40% - Accent6 36" xfId="19503" xr:uid="{00000000-0005-0000-0000-000050740000}"/>
    <cellStyle name="40% - Accent6 37" xfId="21749" xr:uid="{00000000-0005-0000-0000-000051740000}"/>
    <cellStyle name="40% - Accent6 37 2" xfId="26181" xr:uid="{00000000-0005-0000-0000-000052740000}"/>
    <cellStyle name="40% - Accent6 37 3" xfId="30898" xr:uid="{00000000-0005-0000-0000-000053740000}"/>
    <cellStyle name="40% - Accent6 37 4" xfId="35611" xr:uid="{00000000-0005-0000-0000-000054740000}"/>
    <cellStyle name="40% - Accent6 38" xfId="26198" xr:uid="{00000000-0005-0000-0000-000055740000}"/>
    <cellStyle name="40% - Accent6 38 2" xfId="30912" xr:uid="{00000000-0005-0000-0000-000056740000}"/>
    <cellStyle name="40% - Accent6 38 3" xfId="35625" xr:uid="{00000000-0005-0000-0000-000057740000}"/>
    <cellStyle name="40% - Accent6 39" xfId="36510" xr:uid="{00000000-0005-0000-0000-000058740000}"/>
    <cellStyle name="40% - Accent6 4" xfId="174" xr:uid="{00000000-0005-0000-0000-000059740000}"/>
    <cellStyle name="40% - Accent6 4 10" xfId="1093" xr:uid="{00000000-0005-0000-0000-00005A740000}"/>
    <cellStyle name="40% - Accent6 4 10 2" xfId="36229" xr:uid="{00000000-0005-0000-0000-00005B740000}"/>
    <cellStyle name="40% - Accent6 4 11" xfId="1165" xr:uid="{00000000-0005-0000-0000-00005C740000}"/>
    <cellStyle name="40% - Accent6 4 12" xfId="1237" xr:uid="{00000000-0005-0000-0000-00005D740000}"/>
    <cellStyle name="40% - Accent6 4 13" xfId="1309" xr:uid="{00000000-0005-0000-0000-00005E740000}"/>
    <cellStyle name="40% - Accent6 4 14" xfId="1381" xr:uid="{00000000-0005-0000-0000-00005F740000}"/>
    <cellStyle name="40% - Accent6 4 15" xfId="1456" xr:uid="{00000000-0005-0000-0000-000060740000}"/>
    <cellStyle name="40% - Accent6 4 16" xfId="1530" xr:uid="{00000000-0005-0000-0000-000061740000}"/>
    <cellStyle name="40% - Accent6 4 17" xfId="1605" xr:uid="{00000000-0005-0000-0000-000062740000}"/>
    <cellStyle name="40% - Accent6 4 18" xfId="1679" xr:uid="{00000000-0005-0000-0000-000063740000}"/>
    <cellStyle name="40% - Accent6 4 19" xfId="1753" xr:uid="{00000000-0005-0000-0000-000064740000}"/>
    <cellStyle name="40% - Accent6 4 2" xfId="216" xr:uid="{00000000-0005-0000-0000-000065740000}"/>
    <cellStyle name="40% - Accent6 4 2 2" xfId="8895" xr:uid="{00000000-0005-0000-0000-000066740000}"/>
    <cellStyle name="40% - Accent6 4 20" xfId="1827" xr:uid="{00000000-0005-0000-0000-000067740000}"/>
    <cellStyle name="40% - Accent6 4 21" xfId="1902" xr:uid="{00000000-0005-0000-0000-000068740000}"/>
    <cellStyle name="40% - Accent6 4 22" xfId="1976" xr:uid="{00000000-0005-0000-0000-000069740000}"/>
    <cellStyle name="40% - Accent6 4 23" xfId="2050" xr:uid="{00000000-0005-0000-0000-00006A740000}"/>
    <cellStyle name="40% - Accent6 4 24" xfId="2124" xr:uid="{00000000-0005-0000-0000-00006B740000}"/>
    <cellStyle name="40% - Accent6 4 25" xfId="2198" xr:uid="{00000000-0005-0000-0000-00006C740000}"/>
    <cellStyle name="40% - Accent6 4 26" xfId="2272" xr:uid="{00000000-0005-0000-0000-00006D740000}"/>
    <cellStyle name="40% - Accent6 4 27" xfId="2346" xr:uid="{00000000-0005-0000-0000-00006E740000}"/>
    <cellStyle name="40% - Accent6 4 28" xfId="2420" xr:uid="{00000000-0005-0000-0000-00006F740000}"/>
    <cellStyle name="40% - Accent6 4 29" xfId="2494" xr:uid="{00000000-0005-0000-0000-000070740000}"/>
    <cellStyle name="40% - Accent6 4 3" xfId="589" xr:uid="{00000000-0005-0000-0000-000071740000}"/>
    <cellStyle name="40% - Accent6 4 3 2" xfId="10190" xr:uid="{00000000-0005-0000-0000-000072740000}"/>
    <cellStyle name="40% - Accent6 4 30" xfId="2568" xr:uid="{00000000-0005-0000-0000-000073740000}"/>
    <cellStyle name="40% - Accent6 4 31" xfId="2656" xr:uid="{00000000-0005-0000-0000-000074740000}"/>
    <cellStyle name="40% - Accent6 4 32" xfId="2744" xr:uid="{00000000-0005-0000-0000-000075740000}"/>
    <cellStyle name="40% - Accent6 4 33" xfId="2832" xr:uid="{00000000-0005-0000-0000-000076740000}"/>
    <cellStyle name="40% - Accent6 4 34" xfId="2920" xr:uid="{00000000-0005-0000-0000-000077740000}"/>
    <cellStyle name="40% - Accent6 4 35" xfId="3008" xr:uid="{00000000-0005-0000-0000-000078740000}"/>
    <cellStyle name="40% - Accent6 4 36" xfId="3096" xr:uid="{00000000-0005-0000-0000-000079740000}"/>
    <cellStyle name="40% - Accent6 4 37" xfId="3184" xr:uid="{00000000-0005-0000-0000-00007A740000}"/>
    <cellStyle name="40% - Accent6 4 38" xfId="3272" xr:uid="{00000000-0005-0000-0000-00007B740000}"/>
    <cellStyle name="40% - Accent6 4 39" xfId="3360" xr:uid="{00000000-0005-0000-0000-00007C740000}"/>
    <cellStyle name="40% - Accent6 4 4" xfId="661" xr:uid="{00000000-0005-0000-0000-00007D740000}"/>
    <cellStyle name="40% - Accent6 4 4 10" xfId="12415" xr:uid="{00000000-0005-0000-0000-00007E740000}"/>
    <cellStyle name="40% - Accent6 4 4 11" xfId="12697" xr:uid="{00000000-0005-0000-0000-00007F740000}"/>
    <cellStyle name="40% - Accent6 4 4 12" xfId="13320" xr:uid="{00000000-0005-0000-0000-000080740000}"/>
    <cellStyle name="40% - Accent6 4 4 13" xfId="13927" xr:uid="{00000000-0005-0000-0000-000081740000}"/>
    <cellStyle name="40% - Accent6 4 4 14" xfId="14533" xr:uid="{00000000-0005-0000-0000-000082740000}"/>
    <cellStyle name="40% - Accent6 4 4 15" xfId="15139" xr:uid="{00000000-0005-0000-0000-000083740000}"/>
    <cellStyle name="40% - Accent6 4 4 16" xfId="17387" xr:uid="{00000000-0005-0000-0000-000084740000}"/>
    <cellStyle name="40% - Accent6 4 4 17" xfId="21862" xr:uid="{00000000-0005-0000-0000-000085740000}"/>
    <cellStyle name="40% - Accent6 4 4 18" xfId="26579" xr:uid="{00000000-0005-0000-0000-000086740000}"/>
    <cellStyle name="40% - Accent6 4 4 19" xfId="31292" xr:uid="{00000000-0005-0000-0000-000087740000}"/>
    <cellStyle name="40% - Accent6 4 4 2" xfId="10082" xr:uid="{00000000-0005-0000-0000-000088740000}"/>
    <cellStyle name="40% - Accent6 4 4 2 10" xfId="31588" xr:uid="{00000000-0005-0000-0000-000089740000}"/>
    <cellStyle name="40% - Accent6 4 4 2 2" xfId="13035" xr:uid="{00000000-0005-0000-0000-00008A740000}"/>
    <cellStyle name="40% - Accent6 4 4 2 2 2" xfId="16626" xr:uid="{00000000-0005-0000-0000-00008B740000}"/>
    <cellStyle name="40% - Accent6 4 4 2 2 2 2" xfId="21088" xr:uid="{00000000-0005-0000-0000-00008C740000}"/>
    <cellStyle name="40% - Accent6 4 4 2 2 2 3" xfId="25520" xr:uid="{00000000-0005-0000-0000-00008D740000}"/>
    <cellStyle name="40% - Accent6 4 4 2 2 2 4" xfId="30237" xr:uid="{00000000-0005-0000-0000-00008E740000}"/>
    <cellStyle name="40% - Accent6 4 4 2 2 2 5" xfId="34950" xr:uid="{00000000-0005-0000-0000-00008F740000}"/>
    <cellStyle name="40% - Accent6 4 4 2 2 3" xfId="18829" xr:uid="{00000000-0005-0000-0000-000090740000}"/>
    <cellStyle name="40% - Accent6 4 4 2 2 4" xfId="23304" xr:uid="{00000000-0005-0000-0000-000091740000}"/>
    <cellStyle name="40% - Accent6 4 4 2 2 5" xfId="28021" xr:uid="{00000000-0005-0000-0000-000092740000}"/>
    <cellStyle name="40% - Accent6 4 4 2 2 6" xfId="32734" xr:uid="{00000000-0005-0000-0000-000093740000}"/>
    <cellStyle name="40% - Accent6 4 4 2 3" xfId="13617" xr:uid="{00000000-0005-0000-0000-000094740000}"/>
    <cellStyle name="40% - Accent6 4 4 2 3 2" xfId="19942" xr:uid="{00000000-0005-0000-0000-000095740000}"/>
    <cellStyle name="40% - Accent6 4 4 2 3 3" xfId="24374" xr:uid="{00000000-0005-0000-0000-000096740000}"/>
    <cellStyle name="40% - Accent6 4 4 2 3 4" xfId="29091" xr:uid="{00000000-0005-0000-0000-000097740000}"/>
    <cellStyle name="40% - Accent6 4 4 2 3 5" xfId="33804" xr:uid="{00000000-0005-0000-0000-000098740000}"/>
    <cellStyle name="40% - Accent6 4 4 2 4" xfId="14223" xr:uid="{00000000-0005-0000-0000-000099740000}"/>
    <cellStyle name="40% - Accent6 4 4 2 5" xfId="14829" xr:uid="{00000000-0005-0000-0000-00009A740000}"/>
    <cellStyle name="40% - Accent6 4 4 2 6" xfId="15435" xr:uid="{00000000-0005-0000-0000-00009B740000}"/>
    <cellStyle name="40% - Accent6 4 4 2 7" xfId="17683" xr:uid="{00000000-0005-0000-0000-00009C740000}"/>
    <cellStyle name="40% - Accent6 4 4 2 8" xfId="22158" xr:uid="{00000000-0005-0000-0000-00009D740000}"/>
    <cellStyle name="40% - Accent6 4 4 2 9" xfId="26875" xr:uid="{00000000-0005-0000-0000-00009E740000}"/>
    <cellStyle name="40% - Accent6 4 4 3" xfId="10586" xr:uid="{00000000-0005-0000-0000-00009F740000}"/>
    <cellStyle name="40% - Accent6 4 4 3 2" xfId="16408" xr:uid="{00000000-0005-0000-0000-0000A0740000}"/>
    <cellStyle name="40% - Accent6 4 4 3 2 2" xfId="20870" xr:uid="{00000000-0005-0000-0000-0000A1740000}"/>
    <cellStyle name="40% - Accent6 4 4 3 2 3" xfId="25302" xr:uid="{00000000-0005-0000-0000-0000A2740000}"/>
    <cellStyle name="40% - Accent6 4 4 3 2 4" xfId="30019" xr:uid="{00000000-0005-0000-0000-0000A3740000}"/>
    <cellStyle name="40% - Accent6 4 4 3 2 5" xfId="34732" xr:uid="{00000000-0005-0000-0000-0000A4740000}"/>
    <cellStyle name="40% - Accent6 4 4 3 3" xfId="18611" xr:uid="{00000000-0005-0000-0000-0000A5740000}"/>
    <cellStyle name="40% - Accent6 4 4 3 4" xfId="23086" xr:uid="{00000000-0005-0000-0000-0000A6740000}"/>
    <cellStyle name="40% - Accent6 4 4 3 5" xfId="27803" xr:uid="{00000000-0005-0000-0000-0000A7740000}"/>
    <cellStyle name="40% - Accent6 4 4 3 6" xfId="32516" xr:uid="{00000000-0005-0000-0000-0000A8740000}"/>
    <cellStyle name="40% - Accent6 4 4 4" xfId="10844" xr:uid="{00000000-0005-0000-0000-0000A9740000}"/>
    <cellStyle name="40% - Accent6 4 4 4 2" xfId="19646" xr:uid="{00000000-0005-0000-0000-0000AA740000}"/>
    <cellStyle name="40% - Accent6 4 4 4 3" xfId="24078" xr:uid="{00000000-0005-0000-0000-0000AB740000}"/>
    <cellStyle name="40% - Accent6 4 4 4 4" xfId="28795" xr:uid="{00000000-0005-0000-0000-0000AC740000}"/>
    <cellStyle name="40% - Accent6 4 4 4 5" xfId="33508" xr:uid="{00000000-0005-0000-0000-0000AD740000}"/>
    <cellStyle name="40% - Accent6 4 4 5" xfId="11098" xr:uid="{00000000-0005-0000-0000-0000AE740000}"/>
    <cellStyle name="40% - Accent6 4 4 6" xfId="11352" xr:uid="{00000000-0005-0000-0000-0000AF740000}"/>
    <cellStyle name="40% - Accent6 4 4 7" xfId="11612" xr:uid="{00000000-0005-0000-0000-0000B0740000}"/>
    <cellStyle name="40% - Accent6 4 4 8" xfId="11873" xr:uid="{00000000-0005-0000-0000-0000B1740000}"/>
    <cellStyle name="40% - Accent6 4 4 9" xfId="12144" xr:uid="{00000000-0005-0000-0000-0000B2740000}"/>
    <cellStyle name="40% - Accent6 4 40" xfId="3448" xr:uid="{00000000-0005-0000-0000-0000B3740000}"/>
    <cellStyle name="40% - Accent6 4 41" xfId="3536" xr:uid="{00000000-0005-0000-0000-0000B4740000}"/>
    <cellStyle name="40% - Accent6 4 42" xfId="3639" xr:uid="{00000000-0005-0000-0000-0000B5740000}"/>
    <cellStyle name="40% - Accent6 4 43" xfId="3758" xr:uid="{00000000-0005-0000-0000-0000B6740000}"/>
    <cellStyle name="40% - Accent6 4 44" xfId="3874" xr:uid="{00000000-0005-0000-0000-0000B7740000}"/>
    <cellStyle name="40% - Accent6 4 45" xfId="3990" xr:uid="{00000000-0005-0000-0000-0000B8740000}"/>
    <cellStyle name="40% - Accent6 4 46" xfId="4106" xr:uid="{00000000-0005-0000-0000-0000B9740000}"/>
    <cellStyle name="40% - Accent6 4 47" xfId="4222" xr:uid="{00000000-0005-0000-0000-0000BA740000}"/>
    <cellStyle name="40% - Accent6 4 48" xfId="4338" xr:uid="{00000000-0005-0000-0000-0000BB740000}"/>
    <cellStyle name="40% - Accent6 4 49" xfId="4454" xr:uid="{00000000-0005-0000-0000-0000BC740000}"/>
    <cellStyle name="40% - Accent6 4 5" xfId="733" xr:uid="{00000000-0005-0000-0000-0000BD740000}"/>
    <cellStyle name="40% - Accent6 4 5 2" xfId="16865" xr:uid="{00000000-0005-0000-0000-0000BE740000}"/>
    <cellStyle name="40% - Accent6 4 5 2 2" xfId="21327" xr:uid="{00000000-0005-0000-0000-0000BF740000}"/>
    <cellStyle name="40% - Accent6 4 5 2 2 2" xfId="25759" xr:uid="{00000000-0005-0000-0000-0000C0740000}"/>
    <cellStyle name="40% - Accent6 4 5 2 2 3" xfId="30476" xr:uid="{00000000-0005-0000-0000-0000C1740000}"/>
    <cellStyle name="40% - Accent6 4 5 2 2 4" xfId="35189" xr:uid="{00000000-0005-0000-0000-0000C2740000}"/>
    <cellStyle name="40% - Accent6 4 5 2 3" xfId="19068" xr:uid="{00000000-0005-0000-0000-0000C3740000}"/>
    <cellStyle name="40% - Accent6 4 5 2 4" xfId="23543" xr:uid="{00000000-0005-0000-0000-0000C4740000}"/>
    <cellStyle name="40% - Accent6 4 5 2 5" xfId="28260" xr:uid="{00000000-0005-0000-0000-0000C5740000}"/>
    <cellStyle name="40% - Accent6 4 5 2 6" xfId="32973" xr:uid="{00000000-0005-0000-0000-0000C6740000}"/>
    <cellStyle name="40% - Accent6 4 5 3" xfId="15674" xr:uid="{00000000-0005-0000-0000-0000C7740000}"/>
    <cellStyle name="40% - Accent6 4 5 3 2" xfId="20181" xr:uid="{00000000-0005-0000-0000-0000C8740000}"/>
    <cellStyle name="40% - Accent6 4 5 3 3" xfId="24613" xr:uid="{00000000-0005-0000-0000-0000C9740000}"/>
    <cellStyle name="40% - Accent6 4 5 3 4" xfId="29330" xr:uid="{00000000-0005-0000-0000-0000CA740000}"/>
    <cellStyle name="40% - Accent6 4 5 3 5" xfId="34043" xr:uid="{00000000-0005-0000-0000-0000CB740000}"/>
    <cellStyle name="40% - Accent6 4 5 4" xfId="17922" xr:uid="{00000000-0005-0000-0000-0000CC740000}"/>
    <cellStyle name="40% - Accent6 4 5 5" xfId="22397" xr:uid="{00000000-0005-0000-0000-0000CD740000}"/>
    <cellStyle name="40% - Accent6 4 5 6" xfId="27114" xr:uid="{00000000-0005-0000-0000-0000CE740000}"/>
    <cellStyle name="40% - Accent6 4 5 7" xfId="31827" xr:uid="{00000000-0005-0000-0000-0000CF740000}"/>
    <cellStyle name="40% - Accent6 4 50" xfId="4570" xr:uid="{00000000-0005-0000-0000-0000D0740000}"/>
    <cellStyle name="40% - Accent6 4 51" xfId="4700" xr:uid="{00000000-0005-0000-0000-0000D1740000}"/>
    <cellStyle name="40% - Accent6 4 52" xfId="4830" xr:uid="{00000000-0005-0000-0000-0000D2740000}"/>
    <cellStyle name="40% - Accent6 4 53" xfId="4960" xr:uid="{00000000-0005-0000-0000-0000D3740000}"/>
    <cellStyle name="40% - Accent6 4 54" xfId="5090" xr:uid="{00000000-0005-0000-0000-0000D4740000}"/>
    <cellStyle name="40% - Accent6 4 55" xfId="5220" xr:uid="{00000000-0005-0000-0000-0000D5740000}"/>
    <cellStyle name="40% - Accent6 4 56" xfId="5350" xr:uid="{00000000-0005-0000-0000-0000D6740000}"/>
    <cellStyle name="40% - Accent6 4 57" xfId="5480" xr:uid="{00000000-0005-0000-0000-0000D7740000}"/>
    <cellStyle name="40% - Accent6 4 58" xfId="5610" xr:uid="{00000000-0005-0000-0000-0000D8740000}"/>
    <cellStyle name="40% - Accent6 4 59" xfId="5740" xr:uid="{00000000-0005-0000-0000-0000D9740000}"/>
    <cellStyle name="40% - Accent6 4 6" xfId="805" xr:uid="{00000000-0005-0000-0000-0000DA740000}"/>
    <cellStyle name="40% - Accent6 4 6 2" xfId="17076" xr:uid="{00000000-0005-0000-0000-0000DB740000}"/>
    <cellStyle name="40% - Accent6 4 6 2 2" xfId="21538" xr:uid="{00000000-0005-0000-0000-0000DC740000}"/>
    <cellStyle name="40% - Accent6 4 6 2 2 2" xfId="25970" xr:uid="{00000000-0005-0000-0000-0000DD740000}"/>
    <cellStyle name="40% - Accent6 4 6 2 2 3" xfId="30687" xr:uid="{00000000-0005-0000-0000-0000DE740000}"/>
    <cellStyle name="40% - Accent6 4 6 2 2 4" xfId="35400" xr:uid="{00000000-0005-0000-0000-0000DF740000}"/>
    <cellStyle name="40% - Accent6 4 6 2 3" xfId="19279" xr:uid="{00000000-0005-0000-0000-0000E0740000}"/>
    <cellStyle name="40% - Accent6 4 6 2 4" xfId="23754" xr:uid="{00000000-0005-0000-0000-0000E1740000}"/>
    <cellStyle name="40% - Accent6 4 6 2 5" xfId="28471" xr:uid="{00000000-0005-0000-0000-0000E2740000}"/>
    <cellStyle name="40% - Accent6 4 6 2 6" xfId="33184" xr:uid="{00000000-0005-0000-0000-0000E3740000}"/>
    <cellStyle name="40% - Accent6 4 6 3" xfId="15886" xr:uid="{00000000-0005-0000-0000-0000E4740000}"/>
    <cellStyle name="40% - Accent6 4 6 3 2" xfId="20392" xr:uid="{00000000-0005-0000-0000-0000E5740000}"/>
    <cellStyle name="40% - Accent6 4 6 3 3" xfId="24824" xr:uid="{00000000-0005-0000-0000-0000E6740000}"/>
    <cellStyle name="40% - Accent6 4 6 3 4" xfId="29541" xr:uid="{00000000-0005-0000-0000-0000E7740000}"/>
    <cellStyle name="40% - Accent6 4 6 3 5" xfId="34254" xr:uid="{00000000-0005-0000-0000-0000E8740000}"/>
    <cellStyle name="40% - Accent6 4 6 4" xfId="18133" xr:uid="{00000000-0005-0000-0000-0000E9740000}"/>
    <cellStyle name="40% - Accent6 4 6 5" xfId="22608" xr:uid="{00000000-0005-0000-0000-0000EA740000}"/>
    <cellStyle name="40% - Accent6 4 6 6" xfId="27325" xr:uid="{00000000-0005-0000-0000-0000EB740000}"/>
    <cellStyle name="40% - Accent6 4 6 7" xfId="32038" xr:uid="{00000000-0005-0000-0000-0000EC740000}"/>
    <cellStyle name="40% - Accent6 4 60" xfId="5870" xr:uid="{00000000-0005-0000-0000-0000ED740000}"/>
    <cellStyle name="40% - Accent6 4 61" xfId="6000" xr:uid="{00000000-0005-0000-0000-0000EE740000}"/>
    <cellStyle name="40% - Accent6 4 62" xfId="6130" xr:uid="{00000000-0005-0000-0000-0000EF740000}"/>
    <cellStyle name="40% - Accent6 4 63" xfId="6260" xr:uid="{00000000-0005-0000-0000-0000F0740000}"/>
    <cellStyle name="40% - Accent6 4 64" xfId="6390" xr:uid="{00000000-0005-0000-0000-0000F1740000}"/>
    <cellStyle name="40% - Accent6 4 65" xfId="6521" xr:uid="{00000000-0005-0000-0000-0000F2740000}"/>
    <cellStyle name="40% - Accent6 4 66" xfId="6651" xr:uid="{00000000-0005-0000-0000-0000F3740000}"/>
    <cellStyle name="40% - Accent6 4 67" xfId="6781" xr:uid="{00000000-0005-0000-0000-0000F4740000}"/>
    <cellStyle name="40% - Accent6 4 68" xfId="6911" xr:uid="{00000000-0005-0000-0000-0000F5740000}"/>
    <cellStyle name="40% - Accent6 4 69" xfId="7041" xr:uid="{00000000-0005-0000-0000-0000F6740000}"/>
    <cellStyle name="40% - Accent6 4 7" xfId="877" xr:uid="{00000000-0005-0000-0000-0000F7740000}"/>
    <cellStyle name="40% - Accent6 4 7 2" xfId="16128" xr:uid="{00000000-0005-0000-0000-0000F8740000}"/>
    <cellStyle name="40% - Accent6 4 7 2 2" xfId="20631" xr:uid="{00000000-0005-0000-0000-0000F9740000}"/>
    <cellStyle name="40% - Accent6 4 7 2 3" xfId="25063" xr:uid="{00000000-0005-0000-0000-0000FA740000}"/>
    <cellStyle name="40% - Accent6 4 7 2 4" xfId="29780" xr:uid="{00000000-0005-0000-0000-0000FB740000}"/>
    <cellStyle name="40% - Accent6 4 7 2 5" xfId="34493" xr:uid="{00000000-0005-0000-0000-0000FC740000}"/>
    <cellStyle name="40% - Accent6 4 7 3" xfId="18372" xr:uid="{00000000-0005-0000-0000-0000FD740000}"/>
    <cellStyle name="40% - Accent6 4 7 4" xfId="22847" xr:uid="{00000000-0005-0000-0000-0000FE740000}"/>
    <cellStyle name="40% - Accent6 4 7 5" xfId="27564" xr:uid="{00000000-0005-0000-0000-0000FF740000}"/>
    <cellStyle name="40% - Accent6 4 7 6" xfId="32277" xr:uid="{00000000-0005-0000-0000-000000750000}"/>
    <cellStyle name="40% - Accent6 4 70" xfId="7185" xr:uid="{00000000-0005-0000-0000-000001750000}"/>
    <cellStyle name="40% - Accent6 4 71" xfId="7330" xr:uid="{00000000-0005-0000-0000-000002750000}"/>
    <cellStyle name="40% - Accent6 4 72" xfId="7474" xr:uid="{00000000-0005-0000-0000-000003750000}"/>
    <cellStyle name="40% - Accent6 4 73" xfId="7646" xr:uid="{00000000-0005-0000-0000-000004750000}"/>
    <cellStyle name="40% - Accent6 4 74" xfId="7818" xr:uid="{00000000-0005-0000-0000-000005750000}"/>
    <cellStyle name="40% - Accent6 4 75" xfId="7990" xr:uid="{00000000-0005-0000-0000-000006750000}"/>
    <cellStyle name="40% - Accent6 4 76" xfId="8162" xr:uid="{00000000-0005-0000-0000-000007750000}"/>
    <cellStyle name="40% - Accent6 4 77" xfId="8334" xr:uid="{00000000-0005-0000-0000-000008750000}"/>
    <cellStyle name="40% - Accent6 4 78" xfId="8576" xr:uid="{00000000-0005-0000-0000-000009750000}"/>
    <cellStyle name="40% - Accent6 4 8" xfId="949" xr:uid="{00000000-0005-0000-0000-00000A750000}"/>
    <cellStyle name="40% - Accent6 4 8 2" xfId="26240" xr:uid="{00000000-0005-0000-0000-00000B750000}"/>
    <cellStyle name="40% - Accent6 4 8 3" xfId="30954" xr:uid="{00000000-0005-0000-0000-00000C750000}"/>
    <cellStyle name="40% - Accent6 4 8 4" xfId="35667" xr:uid="{00000000-0005-0000-0000-00000D750000}"/>
    <cellStyle name="40% - Accent6 4 9" xfId="1021" xr:uid="{00000000-0005-0000-0000-00000E750000}"/>
    <cellStyle name="40% - Accent6 4 9 2" xfId="35934" xr:uid="{00000000-0005-0000-0000-00000F750000}"/>
    <cellStyle name="40% - Accent6 5" xfId="230" xr:uid="{00000000-0005-0000-0000-000010750000}"/>
    <cellStyle name="40% - Accent6 5 10" xfId="1179" xr:uid="{00000000-0005-0000-0000-000011750000}"/>
    <cellStyle name="40% - Accent6 5 10 2" xfId="36243" xr:uid="{00000000-0005-0000-0000-000012750000}"/>
    <cellStyle name="40% - Accent6 5 11" xfId="1251" xr:uid="{00000000-0005-0000-0000-000013750000}"/>
    <cellStyle name="40% - Accent6 5 12" xfId="1323" xr:uid="{00000000-0005-0000-0000-000014750000}"/>
    <cellStyle name="40% - Accent6 5 13" xfId="1395" xr:uid="{00000000-0005-0000-0000-000015750000}"/>
    <cellStyle name="40% - Accent6 5 14" xfId="1470" xr:uid="{00000000-0005-0000-0000-000016750000}"/>
    <cellStyle name="40% - Accent6 5 15" xfId="1544" xr:uid="{00000000-0005-0000-0000-000017750000}"/>
    <cellStyle name="40% - Accent6 5 16" xfId="1619" xr:uid="{00000000-0005-0000-0000-000018750000}"/>
    <cellStyle name="40% - Accent6 5 17" xfId="1693" xr:uid="{00000000-0005-0000-0000-000019750000}"/>
    <cellStyle name="40% - Accent6 5 18" xfId="1767" xr:uid="{00000000-0005-0000-0000-00001A750000}"/>
    <cellStyle name="40% - Accent6 5 19" xfId="1841" xr:uid="{00000000-0005-0000-0000-00001B750000}"/>
    <cellStyle name="40% - Accent6 5 2" xfId="603" xr:uid="{00000000-0005-0000-0000-00001C750000}"/>
    <cellStyle name="40% - Accent6 5 2 2" xfId="8909" xr:uid="{00000000-0005-0000-0000-00001D750000}"/>
    <cellStyle name="40% - Accent6 5 20" xfId="1916" xr:uid="{00000000-0005-0000-0000-00001E750000}"/>
    <cellStyle name="40% - Accent6 5 21" xfId="1990" xr:uid="{00000000-0005-0000-0000-00001F750000}"/>
    <cellStyle name="40% - Accent6 5 22" xfId="2064" xr:uid="{00000000-0005-0000-0000-000020750000}"/>
    <cellStyle name="40% - Accent6 5 23" xfId="2138" xr:uid="{00000000-0005-0000-0000-000021750000}"/>
    <cellStyle name="40% - Accent6 5 24" xfId="2212" xr:uid="{00000000-0005-0000-0000-000022750000}"/>
    <cellStyle name="40% - Accent6 5 25" xfId="2286" xr:uid="{00000000-0005-0000-0000-000023750000}"/>
    <cellStyle name="40% - Accent6 5 26" xfId="2360" xr:uid="{00000000-0005-0000-0000-000024750000}"/>
    <cellStyle name="40% - Accent6 5 27" xfId="2434" xr:uid="{00000000-0005-0000-0000-000025750000}"/>
    <cellStyle name="40% - Accent6 5 28" xfId="2508" xr:uid="{00000000-0005-0000-0000-000026750000}"/>
    <cellStyle name="40% - Accent6 5 29" xfId="2582" xr:uid="{00000000-0005-0000-0000-000027750000}"/>
    <cellStyle name="40% - Accent6 5 3" xfId="675" xr:uid="{00000000-0005-0000-0000-000028750000}"/>
    <cellStyle name="40% - Accent6 5 3 2" xfId="10204" xr:uid="{00000000-0005-0000-0000-000029750000}"/>
    <cellStyle name="40% - Accent6 5 30" xfId="2670" xr:uid="{00000000-0005-0000-0000-00002A750000}"/>
    <cellStyle name="40% - Accent6 5 31" xfId="2758" xr:uid="{00000000-0005-0000-0000-00002B750000}"/>
    <cellStyle name="40% - Accent6 5 32" xfId="2846" xr:uid="{00000000-0005-0000-0000-00002C750000}"/>
    <cellStyle name="40% - Accent6 5 33" xfId="2934" xr:uid="{00000000-0005-0000-0000-00002D750000}"/>
    <cellStyle name="40% - Accent6 5 34" xfId="3022" xr:uid="{00000000-0005-0000-0000-00002E750000}"/>
    <cellStyle name="40% - Accent6 5 35" xfId="3110" xr:uid="{00000000-0005-0000-0000-00002F750000}"/>
    <cellStyle name="40% - Accent6 5 36" xfId="3198" xr:uid="{00000000-0005-0000-0000-000030750000}"/>
    <cellStyle name="40% - Accent6 5 37" xfId="3286" xr:uid="{00000000-0005-0000-0000-000031750000}"/>
    <cellStyle name="40% - Accent6 5 38" xfId="3374" xr:uid="{00000000-0005-0000-0000-000032750000}"/>
    <cellStyle name="40% - Accent6 5 39" xfId="3462" xr:uid="{00000000-0005-0000-0000-000033750000}"/>
    <cellStyle name="40% - Accent6 5 4" xfId="747" xr:uid="{00000000-0005-0000-0000-000034750000}"/>
    <cellStyle name="40% - Accent6 5 4 10" xfId="12429" xr:uid="{00000000-0005-0000-0000-000035750000}"/>
    <cellStyle name="40% - Accent6 5 4 11" xfId="12711" xr:uid="{00000000-0005-0000-0000-000036750000}"/>
    <cellStyle name="40% - Accent6 5 4 12" xfId="13334" xr:uid="{00000000-0005-0000-0000-000037750000}"/>
    <cellStyle name="40% - Accent6 5 4 13" xfId="13941" xr:uid="{00000000-0005-0000-0000-000038750000}"/>
    <cellStyle name="40% - Accent6 5 4 14" xfId="14547" xr:uid="{00000000-0005-0000-0000-000039750000}"/>
    <cellStyle name="40% - Accent6 5 4 15" xfId="15153" xr:uid="{00000000-0005-0000-0000-00003A750000}"/>
    <cellStyle name="40% - Accent6 5 4 16" xfId="17401" xr:uid="{00000000-0005-0000-0000-00003B750000}"/>
    <cellStyle name="40% - Accent6 5 4 17" xfId="21876" xr:uid="{00000000-0005-0000-0000-00003C750000}"/>
    <cellStyle name="40% - Accent6 5 4 18" xfId="26593" xr:uid="{00000000-0005-0000-0000-00003D750000}"/>
    <cellStyle name="40% - Accent6 5 4 19" xfId="31306" xr:uid="{00000000-0005-0000-0000-00003E750000}"/>
    <cellStyle name="40% - Accent6 5 4 2" xfId="10096" xr:uid="{00000000-0005-0000-0000-00003F750000}"/>
    <cellStyle name="40% - Accent6 5 4 2 10" xfId="31602" xr:uid="{00000000-0005-0000-0000-000040750000}"/>
    <cellStyle name="40% - Accent6 5 4 2 2" xfId="13049" xr:uid="{00000000-0005-0000-0000-000041750000}"/>
    <cellStyle name="40% - Accent6 5 4 2 2 2" xfId="16640" xr:uid="{00000000-0005-0000-0000-000042750000}"/>
    <cellStyle name="40% - Accent6 5 4 2 2 2 2" xfId="21102" xr:uid="{00000000-0005-0000-0000-000043750000}"/>
    <cellStyle name="40% - Accent6 5 4 2 2 2 3" xfId="25534" xr:uid="{00000000-0005-0000-0000-000044750000}"/>
    <cellStyle name="40% - Accent6 5 4 2 2 2 4" xfId="30251" xr:uid="{00000000-0005-0000-0000-000045750000}"/>
    <cellStyle name="40% - Accent6 5 4 2 2 2 5" xfId="34964" xr:uid="{00000000-0005-0000-0000-000046750000}"/>
    <cellStyle name="40% - Accent6 5 4 2 2 3" xfId="18843" xr:uid="{00000000-0005-0000-0000-000047750000}"/>
    <cellStyle name="40% - Accent6 5 4 2 2 4" xfId="23318" xr:uid="{00000000-0005-0000-0000-000048750000}"/>
    <cellStyle name="40% - Accent6 5 4 2 2 5" xfId="28035" xr:uid="{00000000-0005-0000-0000-000049750000}"/>
    <cellStyle name="40% - Accent6 5 4 2 2 6" xfId="32748" xr:uid="{00000000-0005-0000-0000-00004A750000}"/>
    <cellStyle name="40% - Accent6 5 4 2 3" xfId="13631" xr:uid="{00000000-0005-0000-0000-00004B750000}"/>
    <cellStyle name="40% - Accent6 5 4 2 3 2" xfId="19956" xr:uid="{00000000-0005-0000-0000-00004C750000}"/>
    <cellStyle name="40% - Accent6 5 4 2 3 3" xfId="24388" xr:uid="{00000000-0005-0000-0000-00004D750000}"/>
    <cellStyle name="40% - Accent6 5 4 2 3 4" xfId="29105" xr:uid="{00000000-0005-0000-0000-00004E750000}"/>
    <cellStyle name="40% - Accent6 5 4 2 3 5" xfId="33818" xr:uid="{00000000-0005-0000-0000-00004F750000}"/>
    <cellStyle name="40% - Accent6 5 4 2 4" xfId="14237" xr:uid="{00000000-0005-0000-0000-000050750000}"/>
    <cellStyle name="40% - Accent6 5 4 2 5" xfId="14843" xr:uid="{00000000-0005-0000-0000-000051750000}"/>
    <cellStyle name="40% - Accent6 5 4 2 6" xfId="15449" xr:uid="{00000000-0005-0000-0000-000052750000}"/>
    <cellStyle name="40% - Accent6 5 4 2 7" xfId="17697" xr:uid="{00000000-0005-0000-0000-000053750000}"/>
    <cellStyle name="40% - Accent6 5 4 2 8" xfId="22172" xr:uid="{00000000-0005-0000-0000-000054750000}"/>
    <cellStyle name="40% - Accent6 5 4 2 9" xfId="26889" xr:uid="{00000000-0005-0000-0000-000055750000}"/>
    <cellStyle name="40% - Accent6 5 4 3" xfId="10600" xr:uid="{00000000-0005-0000-0000-000056750000}"/>
    <cellStyle name="40% - Accent6 5 4 3 2" xfId="16422" xr:uid="{00000000-0005-0000-0000-000057750000}"/>
    <cellStyle name="40% - Accent6 5 4 3 2 2" xfId="20884" xr:uid="{00000000-0005-0000-0000-000058750000}"/>
    <cellStyle name="40% - Accent6 5 4 3 2 3" xfId="25316" xr:uid="{00000000-0005-0000-0000-000059750000}"/>
    <cellStyle name="40% - Accent6 5 4 3 2 4" xfId="30033" xr:uid="{00000000-0005-0000-0000-00005A750000}"/>
    <cellStyle name="40% - Accent6 5 4 3 2 5" xfId="34746" xr:uid="{00000000-0005-0000-0000-00005B750000}"/>
    <cellStyle name="40% - Accent6 5 4 3 3" xfId="18625" xr:uid="{00000000-0005-0000-0000-00005C750000}"/>
    <cellStyle name="40% - Accent6 5 4 3 4" xfId="23100" xr:uid="{00000000-0005-0000-0000-00005D750000}"/>
    <cellStyle name="40% - Accent6 5 4 3 5" xfId="27817" xr:uid="{00000000-0005-0000-0000-00005E750000}"/>
    <cellStyle name="40% - Accent6 5 4 3 6" xfId="32530" xr:uid="{00000000-0005-0000-0000-00005F750000}"/>
    <cellStyle name="40% - Accent6 5 4 4" xfId="10858" xr:uid="{00000000-0005-0000-0000-000060750000}"/>
    <cellStyle name="40% - Accent6 5 4 4 2" xfId="19660" xr:uid="{00000000-0005-0000-0000-000061750000}"/>
    <cellStyle name="40% - Accent6 5 4 4 3" xfId="24092" xr:uid="{00000000-0005-0000-0000-000062750000}"/>
    <cellStyle name="40% - Accent6 5 4 4 4" xfId="28809" xr:uid="{00000000-0005-0000-0000-000063750000}"/>
    <cellStyle name="40% - Accent6 5 4 4 5" xfId="33522" xr:uid="{00000000-0005-0000-0000-000064750000}"/>
    <cellStyle name="40% - Accent6 5 4 5" xfId="11112" xr:uid="{00000000-0005-0000-0000-000065750000}"/>
    <cellStyle name="40% - Accent6 5 4 6" xfId="11366" xr:uid="{00000000-0005-0000-0000-000066750000}"/>
    <cellStyle name="40% - Accent6 5 4 7" xfId="11626" xr:uid="{00000000-0005-0000-0000-000067750000}"/>
    <cellStyle name="40% - Accent6 5 4 8" xfId="11887" xr:uid="{00000000-0005-0000-0000-000068750000}"/>
    <cellStyle name="40% - Accent6 5 4 9" xfId="12158" xr:uid="{00000000-0005-0000-0000-000069750000}"/>
    <cellStyle name="40% - Accent6 5 40" xfId="3550" xr:uid="{00000000-0005-0000-0000-00006A750000}"/>
    <cellStyle name="40% - Accent6 5 41" xfId="3653" xr:uid="{00000000-0005-0000-0000-00006B750000}"/>
    <cellStyle name="40% - Accent6 5 42" xfId="3772" xr:uid="{00000000-0005-0000-0000-00006C750000}"/>
    <cellStyle name="40% - Accent6 5 43" xfId="3888" xr:uid="{00000000-0005-0000-0000-00006D750000}"/>
    <cellStyle name="40% - Accent6 5 44" xfId="4004" xr:uid="{00000000-0005-0000-0000-00006E750000}"/>
    <cellStyle name="40% - Accent6 5 45" xfId="4120" xr:uid="{00000000-0005-0000-0000-00006F750000}"/>
    <cellStyle name="40% - Accent6 5 46" xfId="4236" xr:uid="{00000000-0005-0000-0000-000070750000}"/>
    <cellStyle name="40% - Accent6 5 47" xfId="4352" xr:uid="{00000000-0005-0000-0000-000071750000}"/>
    <cellStyle name="40% - Accent6 5 48" xfId="4468" xr:uid="{00000000-0005-0000-0000-000072750000}"/>
    <cellStyle name="40% - Accent6 5 49" xfId="4584" xr:uid="{00000000-0005-0000-0000-000073750000}"/>
    <cellStyle name="40% - Accent6 5 5" xfId="819" xr:uid="{00000000-0005-0000-0000-000074750000}"/>
    <cellStyle name="40% - Accent6 5 5 2" xfId="16879" xr:uid="{00000000-0005-0000-0000-000075750000}"/>
    <cellStyle name="40% - Accent6 5 5 2 2" xfId="21341" xr:uid="{00000000-0005-0000-0000-000076750000}"/>
    <cellStyle name="40% - Accent6 5 5 2 2 2" xfId="25773" xr:uid="{00000000-0005-0000-0000-000077750000}"/>
    <cellStyle name="40% - Accent6 5 5 2 2 3" xfId="30490" xr:uid="{00000000-0005-0000-0000-000078750000}"/>
    <cellStyle name="40% - Accent6 5 5 2 2 4" xfId="35203" xr:uid="{00000000-0005-0000-0000-000079750000}"/>
    <cellStyle name="40% - Accent6 5 5 2 3" xfId="19082" xr:uid="{00000000-0005-0000-0000-00007A750000}"/>
    <cellStyle name="40% - Accent6 5 5 2 4" xfId="23557" xr:uid="{00000000-0005-0000-0000-00007B750000}"/>
    <cellStyle name="40% - Accent6 5 5 2 5" xfId="28274" xr:uid="{00000000-0005-0000-0000-00007C750000}"/>
    <cellStyle name="40% - Accent6 5 5 2 6" xfId="32987" xr:uid="{00000000-0005-0000-0000-00007D750000}"/>
    <cellStyle name="40% - Accent6 5 5 3" xfId="15688" xr:uid="{00000000-0005-0000-0000-00007E750000}"/>
    <cellStyle name="40% - Accent6 5 5 3 2" xfId="20195" xr:uid="{00000000-0005-0000-0000-00007F750000}"/>
    <cellStyle name="40% - Accent6 5 5 3 3" xfId="24627" xr:uid="{00000000-0005-0000-0000-000080750000}"/>
    <cellStyle name="40% - Accent6 5 5 3 4" xfId="29344" xr:uid="{00000000-0005-0000-0000-000081750000}"/>
    <cellStyle name="40% - Accent6 5 5 3 5" xfId="34057" xr:uid="{00000000-0005-0000-0000-000082750000}"/>
    <cellStyle name="40% - Accent6 5 5 4" xfId="17936" xr:uid="{00000000-0005-0000-0000-000083750000}"/>
    <cellStyle name="40% - Accent6 5 5 5" xfId="22411" xr:uid="{00000000-0005-0000-0000-000084750000}"/>
    <cellStyle name="40% - Accent6 5 5 6" xfId="27128" xr:uid="{00000000-0005-0000-0000-000085750000}"/>
    <cellStyle name="40% - Accent6 5 5 7" xfId="31841" xr:uid="{00000000-0005-0000-0000-000086750000}"/>
    <cellStyle name="40% - Accent6 5 50" xfId="4714" xr:uid="{00000000-0005-0000-0000-000087750000}"/>
    <cellStyle name="40% - Accent6 5 51" xfId="4844" xr:uid="{00000000-0005-0000-0000-000088750000}"/>
    <cellStyle name="40% - Accent6 5 52" xfId="4974" xr:uid="{00000000-0005-0000-0000-000089750000}"/>
    <cellStyle name="40% - Accent6 5 53" xfId="5104" xr:uid="{00000000-0005-0000-0000-00008A750000}"/>
    <cellStyle name="40% - Accent6 5 54" xfId="5234" xr:uid="{00000000-0005-0000-0000-00008B750000}"/>
    <cellStyle name="40% - Accent6 5 55" xfId="5364" xr:uid="{00000000-0005-0000-0000-00008C750000}"/>
    <cellStyle name="40% - Accent6 5 56" xfId="5494" xr:uid="{00000000-0005-0000-0000-00008D750000}"/>
    <cellStyle name="40% - Accent6 5 57" xfId="5624" xr:uid="{00000000-0005-0000-0000-00008E750000}"/>
    <cellStyle name="40% - Accent6 5 58" xfId="5754" xr:uid="{00000000-0005-0000-0000-00008F750000}"/>
    <cellStyle name="40% - Accent6 5 59" xfId="5884" xr:uid="{00000000-0005-0000-0000-000090750000}"/>
    <cellStyle name="40% - Accent6 5 6" xfId="891" xr:uid="{00000000-0005-0000-0000-000091750000}"/>
    <cellStyle name="40% - Accent6 5 6 2" xfId="17090" xr:uid="{00000000-0005-0000-0000-000092750000}"/>
    <cellStyle name="40% - Accent6 5 6 2 2" xfId="21552" xr:uid="{00000000-0005-0000-0000-000093750000}"/>
    <cellStyle name="40% - Accent6 5 6 2 2 2" xfId="25984" xr:uid="{00000000-0005-0000-0000-000094750000}"/>
    <cellStyle name="40% - Accent6 5 6 2 2 3" xfId="30701" xr:uid="{00000000-0005-0000-0000-000095750000}"/>
    <cellStyle name="40% - Accent6 5 6 2 2 4" xfId="35414" xr:uid="{00000000-0005-0000-0000-000096750000}"/>
    <cellStyle name="40% - Accent6 5 6 2 3" xfId="19293" xr:uid="{00000000-0005-0000-0000-000097750000}"/>
    <cellStyle name="40% - Accent6 5 6 2 4" xfId="23768" xr:uid="{00000000-0005-0000-0000-000098750000}"/>
    <cellStyle name="40% - Accent6 5 6 2 5" xfId="28485" xr:uid="{00000000-0005-0000-0000-000099750000}"/>
    <cellStyle name="40% - Accent6 5 6 2 6" xfId="33198" xr:uid="{00000000-0005-0000-0000-00009A750000}"/>
    <cellStyle name="40% - Accent6 5 6 3" xfId="15900" xr:uid="{00000000-0005-0000-0000-00009B750000}"/>
    <cellStyle name="40% - Accent6 5 6 3 2" xfId="20406" xr:uid="{00000000-0005-0000-0000-00009C750000}"/>
    <cellStyle name="40% - Accent6 5 6 3 3" xfId="24838" xr:uid="{00000000-0005-0000-0000-00009D750000}"/>
    <cellStyle name="40% - Accent6 5 6 3 4" xfId="29555" xr:uid="{00000000-0005-0000-0000-00009E750000}"/>
    <cellStyle name="40% - Accent6 5 6 3 5" xfId="34268" xr:uid="{00000000-0005-0000-0000-00009F750000}"/>
    <cellStyle name="40% - Accent6 5 6 4" xfId="18147" xr:uid="{00000000-0005-0000-0000-0000A0750000}"/>
    <cellStyle name="40% - Accent6 5 6 5" xfId="22622" xr:uid="{00000000-0005-0000-0000-0000A1750000}"/>
    <cellStyle name="40% - Accent6 5 6 6" xfId="27339" xr:uid="{00000000-0005-0000-0000-0000A2750000}"/>
    <cellStyle name="40% - Accent6 5 6 7" xfId="32052" xr:uid="{00000000-0005-0000-0000-0000A3750000}"/>
    <cellStyle name="40% - Accent6 5 60" xfId="6014" xr:uid="{00000000-0005-0000-0000-0000A4750000}"/>
    <cellStyle name="40% - Accent6 5 61" xfId="6144" xr:uid="{00000000-0005-0000-0000-0000A5750000}"/>
    <cellStyle name="40% - Accent6 5 62" xfId="6274" xr:uid="{00000000-0005-0000-0000-0000A6750000}"/>
    <cellStyle name="40% - Accent6 5 63" xfId="6404" xr:uid="{00000000-0005-0000-0000-0000A7750000}"/>
    <cellStyle name="40% - Accent6 5 64" xfId="6535" xr:uid="{00000000-0005-0000-0000-0000A8750000}"/>
    <cellStyle name="40% - Accent6 5 65" xfId="6665" xr:uid="{00000000-0005-0000-0000-0000A9750000}"/>
    <cellStyle name="40% - Accent6 5 66" xfId="6795" xr:uid="{00000000-0005-0000-0000-0000AA750000}"/>
    <cellStyle name="40% - Accent6 5 67" xfId="6925" xr:uid="{00000000-0005-0000-0000-0000AB750000}"/>
    <cellStyle name="40% - Accent6 5 68" xfId="7055" xr:uid="{00000000-0005-0000-0000-0000AC750000}"/>
    <cellStyle name="40% - Accent6 5 69" xfId="7199" xr:uid="{00000000-0005-0000-0000-0000AD750000}"/>
    <cellStyle name="40% - Accent6 5 7" xfId="963" xr:uid="{00000000-0005-0000-0000-0000AE750000}"/>
    <cellStyle name="40% - Accent6 5 7 2" xfId="16142" xr:uid="{00000000-0005-0000-0000-0000AF750000}"/>
    <cellStyle name="40% - Accent6 5 7 2 2" xfId="20645" xr:uid="{00000000-0005-0000-0000-0000B0750000}"/>
    <cellStyle name="40% - Accent6 5 7 2 3" xfId="25077" xr:uid="{00000000-0005-0000-0000-0000B1750000}"/>
    <cellStyle name="40% - Accent6 5 7 2 4" xfId="29794" xr:uid="{00000000-0005-0000-0000-0000B2750000}"/>
    <cellStyle name="40% - Accent6 5 7 2 5" xfId="34507" xr:uid="{00000000-0005-0000-0000-0000B3750000}"/>
    <cellStyle name="40% - Accent6 5 7 3" xfId="18386" xr:uid="{00000000-0005-0000-0000-0000B4750000}"/>
    <cellStyle name="40% - Accent6 5 7 4" xfId="22861" xr:uid="{00000000-0005-0000-0000-0000B5750000}"/>
    <cellStyle name="40% - Accent6 5 7 5" xfId="27578" xr:uid="{00000000-0005-0000-0000-0000B6750000}"/>
    <cellStyle name="40% - Accent6 5 7 6" xfId="32291" xr:uid="{00000000-0005-0000-0000-0000B7750000}"/>
    <cellStyle name="40% - Accent6 5 70" xfId="7344" xr:uid="{00000000-0005-0000-0000-0000B8750000}"/>
    <cellStyle name="40% - Accent6 5 71" xfId="7488" xr:uid="{00000000-0005-0000-0000-0000B9750000}"/>
    <cellStyle name="40% - Accent6 5 72" xfId="7660" xr:uid="{00000000-0005-0000-0000-0000BA750000}"/>
    <cellStyle name="40% - Accent6 5 73" xfId="7832" xr:uid="{00000000-0005-0000-0000-0000BB750000}"/>
    <cellStyle name="40% - Accent6 5 74" xfId="8004" xr:uid="{00000000-0005-0000-0000-0000BC750000}"/>
    <cellStyle name="40% - Accent6 5 75" xfId="8176" xr:uid="{00000000-0005-0000-0000-0000BD750000}"/>
    <cellStyle name="40% - Accent6 5 76" xfId="8348" xr:uid="{00000000-0005-0000-0000-0000BE750000}"/>
    <cellStyle name="40% - Accent6 5 77" xfId="8590" xr:uid="{00000000-0005-0000-0000-0000BF750000}"/>
    <cellStyle name="40% - Accent6 5 8" xfId="1035" xr:uid="{00000000-0005-0000-0000-0000C0750000}"/>
    <cellStyle name="40% - Accent6 5 8 2" xfId="26254" xr:uid="{00000000-0005-0000-0000-0000C1750000}"/>
    <cellStyle name="40% - Accent6 5 8 3" xfId="30968" xr:uid="{00000000-0005-0000-0000-0000C2750000}"/>
    <cellStyle name="40% - Accent6 5 8 4" xfId="35681" xr:uid="{00000000-0005-0000-0000-0000C3750000}"/>
    <cellStyle name="40% - Accent6 5 9" xfId="1107" xr:uid="{00000000-0005-0000-0000-0000C4750000}"/>
    <cellStyle name="40% - Accent6 5 9 2" xfId="35948" xr:uid="{00000000-0005-0000-0000-0000C5750000}"/>
    <cellStyle name="40% - Accent6 6" xfId="244" xr:uid="{00000000-0005-0000-0000-0000C6750000}"/>
    <cellStyle name="40% - Accent6 6 10" xfId="1193" xr:uid="{00000000-0005-0000-0000-0000C7750000}"/>
    <cellStyle name="40% - Accent6 6 10 2" xfId="36257" xr:uid="{00000000-0005-0000-0000-0000C8750000}"/>
    <cellStyle name="40% - Accent6 6 11" xfId="1265" xr:uid="{00000000-0005-0000-0000-0000C9750000}"/>
    <cellStyle name="40% - Accent6 6 12" xfId="1337" xr:uid="{00000000-0005-0000-0000-0000CA750000}"/>
    <cellStyle name="40% - Accent6 6 13" xfId="1409" xr:uid="{00000000-0005-0000-0000-0000CB750000}"/>
    <cellStyle name="40% - Accent6 6 14" xfId="1484" xr:uid="{00000000-0005-0000-0000-0000CC750000}"/>
    <cellStyle name="40% - Accent6 6 15" xfId="1558" xr:uid="{00000000-0005-0000-0000-0000CD750000}"/>
    <cellStyle name="40% - Accent6 6 16" xfId="1633" xr:uid="{00000000-0005-0000-0000-0000CE750000}"/>
    <cellStyle name="40% - Accent6 6 17" xfId="1707" xr:uid="{00000000-0005-0000-0000-0000CF750000}"/>
    <cellStyle name="40% - Accent6 6 18" xfId="1781" xr:uid="{00000000-0005-0000-0000-0000D0750000}"/>
    <cellStyle name="40% - Accent6 6 19" xfId="1855" xr:uid="{00000000-0005-0000-0000-0000D1750000}"/>
    <cellStyle name="40% - Accent6 6 2" xfId="617" xr:uid="{00000000-0005-0000-0000-0000D2750000}"/>
    <cellStyle name="40% - Accent6 6 2 2" xfId="8923" xr:uid="{00000000-0005-0000-0000-0000D3750000}"/>
    <cellStyle name="40% - Accent6 6 20" xfId="1930" xr:uid="{00000000-0005-0000-0000-0000D4750000}"/>
    <cellStyle name="40% - Accent6 6 21" xfId="2004" xr:uid="{00000000-0005-0000-0000-0000D5750000}"/>
    <cellStyle name="40% - Accent6 6 22" xfId="2078" xr:uid="{00000000-0005-0000-0000-0000D6750000}"/>
    <cellStyle name="40% - Accent6 6 23" xfId="2152" xr:uid="{00000000-0005-0000-0000-0000D7750000}"/>
    <cellStyle name="40% - Accent6 6 24" xfId="2226" xr:uid="{00000000-0005-0000-0000-0000D8750000}"/>
    <cellStyle name="40% - Accent6 6 25" xfId="2300" xr:uid="{00000000-0005-0000-0000-0000D9750000}"/>
    <cellStyle name="40% - Accent6 6 26" xfId="2374" xr:uid="{00000000-0005-0000-0000-0000DA750000}"/>
    <cellStyle name="40% - Accent6 6 27" xfId="2448" xr:uid="{00000000-0005-0000-0000-0000DB750000}"/>
    <cellStyle name="40% - Accent6 6 28" xfId="2522" xr:uid="{00000000-0005-0000-0000-0000DC750000}"/>
    <cellStyle name="40% - Accent6 6 29" xfId="2596" xr:uid="{00000000-0005-0000-0000-0000DD750000}"/>
    <cellStyle name="40% - Accent6 6 3" xfId="689" xr:uid="{00000000-0005-0000-0000-0000DE750000}"/>
    <cellStyle name="40% - Accent6 6 3 2" xfId="10218" xr:uid="{00000000-0005-0000-0000-0000DF750000}"/>
    <cellStyle name="40% - Accent6 6 30" xfId="2684" xr:uid="{00000000-0005-0000-0000-0000E0750000}"/>
    <cellStyle name="40% - Accent6 6 31" xfId="2772" xr:uid="{00000000-0005-0000-0000-0000E1750000}"/>
    <cellStyle name="40% - Accent6 6 32" xfId="2860" xr:uid="{00000000-0005-0000-0000-0000E2750000}"/>
    <cellStyle name="40% - Accent6 6 33" xfId="2948" xr:uid="{00000000-0005-0000-0000-0000E3750000}"/>
    <cellStyle name="40% - Accent6 6 34" xfId="3036" xr:uid="{00000000-0005-0000-0000-0000E4750000}"/>
    <cellStyle name="40% - Accent6 6 35" xfId="3124" xr:uid="{00000000-0005-0000-0000-0000E5750000}"/>
    <cellStyle name="40% - Accent6 6 36" xfId="3212" xr:uid="{00000000-0005-0000-0000-0000E6750000}"/>
    <cellStyle name="40% - Accent6 6 37" xfId="3300" xr:uid="{00000000-0005-0000-0000-0000E7750000}"/>
    <cellStyle name="40% - Accent6 6 38" xfId="3388" xr:uid="{00000000-0005-0000-0000-0000E8750000}"/>
    <cellStyle name="40% - Accent6 6 39" xfId="3476" xr:uid="{00000000-0005-0000-0000-0000E9750000}"/>
    <cellStyle name="40% - Accent6 6 4" xfId="761" xr:uid="{00000000-0005-0000-0000-0000EA750000}"/>
    <cellStyle name="40% - Accent6 6 4 10" xfId="12443" xr:uid="{00000000-0005-0000-0000-0000EB750000}"/>
    <cellStyle name="40% - Accent6 6 4 11" xfId="12725" xr:uid="{00000000-0005-0000-0000-0000EC750000}"/>
    <cellStyle name="40% - Accent6 6 4 12" xfId="13348" xr:uid="{00000000-0005-0000-0000-0000ED750000}"/>
    <cellStyle name="40% - Accent6 6 4 13" xfId="13955" xr:uid="{00000000-0005-0000-0000-0000EE750000}"/>
    <cellStyle name="40% - Accent6 6 4 14" xfId="14561" xr:uid="{00000000-0005-0000-0000-0000EF750000}"/>
    <cellStyle name="40% - Accent6 6 4 15" xfId="15167" xr:uid="{00000000-0005-0000-0000-0000F0750000}"/>
    <cellStyle name="40% - Accent6 6 4 16" xfId="17415" xr:uid="{00000000-0005-0000-0000-0000F1750000}"/>
    <cellStyle name="40% - Accent6 6 4 17" xfId="21890" xr:uid="{00000000-0005-0000-0000-0000F2750000}"/>
    <cellStyle name="40% - Accent6 6 4 18" xfId="26607" xr:uid="{00000000-0005-0000-0000-0000F3750000}"/>
    <cellStyle name="40% - Accent6 6 4 19" xfId="31320" xr:uid="{00000000-0005-0000-0000-0000F4750000}"/>
    <cellStyle name="40% - Accent6 6 4 2" xfId="10137" xr:uid="{00000000-0005-0000-0000-0000F5750000}"/>
    <cellStyle name="40% - Accent6 6 4 2 10" xfId="31616" xr:uid="{00000000-0005-0000-0000-0000F6750000}"/>
    <cellStyle name="40% - Accent6 6 4 2 2" xfId="13063" xr:uid="{00000000-0005-0000-0000-0000F7750000}"/>
    <cellStyle name="40% - Accent6 6 4 2 2 2" xfId="16654" xr:uid="{00000000-0005-0000-0000-0000F8750000}"/>
    <cellStyle name="40% - Accent6 6 4 2 2 2 2" xfId="21116" xr:uid="{00000000-0005-0000-0000-0000F9750000}"/>
    <cellStyle name="40% - Accent6 6 4 2 2 2 3" xfId="25548" xr:uid="{00000000-0005-0000-0000-0000FA750000}"/>
    <cellStyle name="40% - Accent6 6 4 2 2 2 4" xfId="30265" xr:uid="{00000000-0005-0000-0000-0000FB750000}"/>
    <cellStyle name="40% - Accent6 6 4 2 2 2 5" xfId="34978" xr:uid="{00000000-0005-0000-0000-0000FC750000}"/>
    <cellStyle name="40% - Accent6 6 4 2 2 3" xfId="18857" xr:uid="{00000000-0005-0000-0000-0000FD750000}"/>
    <cellStyle name="40% - Accent6 6 4 2 2 4" xfId="23332" xr:uid="{00000000-0005-0000-0000-0000FE750000}"/>
    <cellStyle name="40% - Accent6 6 4 2 2 5" xfId="28049" xr:uid="{00000000-0005-0000-0000-0000FF750000}"/>
    <cellStyle name="40% - Accent6 6 4 2 2 6" xfId="32762" xr:uid="{00000000-0005-0000-0000-000000760000}"/>
    <cellStyle name="40% - Accent6 6 4 2 3" xfId="13645" xr:uid="{00000000-0005-0000-0000-000001760000}"/>
    <cellStyle name="40% - Accent6 6 4 2 3 2" xfId="19970" xr:uid="{00000000-0005-0000-0000-000002760000}"/>
    <cellStyle name="40% - Accent6 6 4 2 3 3" xfId="24402" xr:uid="{00000000-0005-0000-0000-000003760000}"/>
    <cellStyle name="40% - Accent6 6 4 2 3 4" xfId="29119" xr:uid="{00000000-0005-0000-0000-000004760000}"/>
    <cellStyle name="40% - Accent6 6 4 2 3 5" xfId="33832" xr:uid="{00000000-0005-0000-0000-000005760000}"/>
    <cellStyle name="40% - Accent6 6 4 2 4" xfId="14251" xr:uid="{00000000-0005-0000-0000-000006760000}"/>
    <cellStyle name="40% - Accent6 6 4 2 5" xfId="14857" xr:uid="{00000000-0005-0000-0000-000007760000}"/>
    <cellStyle name="40% - Accent6 6 4 2 6" xfId="15463" xr:uid="{00000000-0005-0000-0000-000008760000}"/>
    <cellStyle name="40% - Accent6 6 4 2 7" xfId="17711" xr:uid="{00000000-0005-0000-0000-000009760000}"/>
    <cellStyle name="40% - Accent6 6 4 2 8" xfId="22186" xr:uid="{00000000-0005-0000-0000-00000A760000}"/>
    <cellStyle name="40% - Accent6 6 4 2 9" xfId="26903" xr:uid="{00000000-0005-0000-0000-00000B760000}"/>
    <cellStyle name="40% - Accent6 6 4 3" xfId="10614" xr:uid="{00000000-0005-0000-0000-00000C760000}"/>
    <cellStyle name="40% - Accent6 6 4 3 2" xfId="16436" xr:uid="{00000000-0005-0000-0000-00000D760000}"/>
    <cellStyle name="40% - Accent6 6 4 3 2 2" xfId="20898" xr:uid="{00000000-0005-0000-0000-00000E760000}"/>
    <cellStyle name="40% - Accent6 6 4 3 2 3" xfId="25330" xr:uid="{00000000-0005-0000-0000-00000F760000}"/>
    <cellStyle name="40% - Accent6 6 4 3 2 4" xfId="30047" xr:uid="{00000000-0005-0000-0000-000010760000}"/>
    <cellStyle name="40% - Accent6 6 4 3 2 5" xfId="34760" xr:uid="{00000000-0005-0000-0000-000011760000}"/>
    <cellStyle name="40% - Accent6 6 4 3 3" xfId="18639" xr:uid="{00000000-0005-0000-0000-000012760000}"/>
    <cellStyle name="40% - Accent6 6 4 3 4" xfId="23114" xr:uid="{00000000-0005-0000-0000-000013760000}"/>
    <cellStyle name="40% - Accent6 6 4 3 5" xfId="27831" xr:uid="{00000000-0005-0000-0000-000014760000}"/>
    <cellStyle name="40% - Accent6 6 4 3 6" xfId="32544" xr:uid="{00000000-0005-0000-0000-000015760000}"/>
    <cellStyle name="40% - Accent6 6 4 4" xfId="10872" xr:uid="{00000000-0005-0000-0000-000016760000}"/>
    <cellStyle name="40% - Accent6 6 4 4 2" xfId="19674" xr:uid="{00000000-0005-0000-0000-000017760000}"/>
    <cellStyle name="40% - Accent6 6 4 4 3" xfId="24106" xr:uid="{00000000-0005-0000-0000-000018760000}"/>
    <cellStyle name="40% - Accent6 6 4 4 4" xfId="28823" xr:uid="{00000000-0005-0000-0000-000019760000}"/>
    <cellStyle name="40% - Accent6 6 4 4 5" xfId="33536" xr:uid="{00000000-0005-0000-0000-00001A760000}"/>
    <cellStyle name="40% - Accent6 6 4 5" xfId="11126" xr:uid="{00000000-0005-0000-0000-00001B760000}"/>
    <cellStyle name="40% - Accent6 6 4 6" xfId="11380" xr:uid="{00000000-0005-0000-0000-00001C760000}"/>
    <cellStyle name="40% - Accent6 6 4 7" xfId="11640" xr:uid="{00000000-0005-0000-0000-00001D760000}"/>
    <cellStyle name="40% - Accent6 6 4 8" xfId="11902" xr:uid="{00000000-0005-0000-0000-00001E760000}"/>
    <cellStyle name="40% - Accent6 6 4 9" xfId="12172" xr:uid="{00000000-0005-0000-0000-00001F760000}"/>
    <cellStyle name="40% - Accent6 6 40" xfId="3564" xr:uid="{00000000-0005-0000-0000-000020760000}"/>
    <cellStyle name="40% - Accent6 6 41" xfId="3667" xr:uid="{00000000-0005-0000-0000-000021760000}"/>
    <cellStyle name="40% - Accent6 6 42" xfId="3786" xr:uid="{00000000-0005-0000-0000-000022760000}"/>
    <cellStyle name="40% - Accent6 6 43" xfId="3902" xr:uid="{00000000-0005-0000-0000-000023760000}"/>
    <cellStyle name="40% - Accent6 6 44" xfId="4018" xr:uid="{00000000-0005-0000-0000-000024760000}"/>
    <cellStyle name="40% - Accent6 6 45" xfId="4134" xr:uid="{00000000-0005-0000-0000-000025760000}"/>
    <cellStyle name="40% - Accent6 6 46" xfId="4250" xr:uid="{00000000-0005-0000-0000-000026760000}"/>
    <cellStyle name="40% - Accent6 6 47" xfId="4366" xr:uid="{00000000-0005-0000-0000-000027760000}"/>
    <cellStyle name="40% - Accent6 6 48" xfId="4482" xr:uid="{00000000-0005-0000-0000-000028760000}"/>
    <cellStyle name="40% - Accent6 6 49" xfId="4598" xr:uid="{00000000-0005-0000-0000-000029760000}"/>
    <cellStyle name="40% - Accent6 6 5" xfId="833" xr:uid="{00000000-0005-0000-0000-00002A760000}"/>
    <cellStyle name="40% - Accent6 6 5 2" xfId="16893" xr:uid="{00000000-0005-0000-0000-00002B760000}"/>
    <cellStyle name="40% - Accent6 6 5 2 2" xfId="21355" xr:uid="{00000000-0005-0000-0000-00002C760000}"/>
    <cellStyle name="40% - Accent6 6 5 2 2 2" xfId="25787" xr:uid="{00000000-0005-0000-0000-00002D760000}"/>
    <cellStyle name="40% - Accent6 6 5 2 2 3" xfId="30504" xr:uid="{00000000-0005-0000-0000-00002E760000}"/>
    <cellStyle name="40% - Accent6 6 5 2 2 4" xfId="35217" xr:uid="{00000000-0005-0000-0000-00002F760000}"/>
    <cellStyle name="40% - Accent6 6 5 2 3" xfId="19096" xr:uid="{00000000-0005-0000-0000-000030760000}"/>
    <cellStyle name="40% - Accent6 6 5 2 4" xfId="23571" xr:uid="{00000000-0005-0000-0000-000031760000}"/>
    <cellStyle name="40% - Accent6 6 5 2 5" xfId="28288" xr:uid="{00000000-0005-0000-0000-000032760000}"/>
    <cellStyle name="40% - Accent6 6 5 2 6" xfId="33001" xr:uid="{00000000-0005-0000-0000-000033760000}"/>
    <cellStyle name="40% - Accent6 6 5 3" xfId="15702" xr:uid="{00000000-0005-0000-0000-000034760000}"/>
    <cellStyle name="40% - Accent6 6 5 3 2" xfId="20209" xr:uid="{00000000-0005-0000-0000-000035760000}"/>
    <cellStyle name="40% - Accent6 6 5 3 3" xfId="24641" xr:uid="{00000000-0005-0000-0000-000036760000}"/>
    <cellStyle name="40% - Accent6 6 5 3 4" xfId="29358" xr:uid="{00000000-0005-0000-0000-000037760000}"/>
    <cellStyle name="40% - Accent6 6 5 3 5" xfId="34071" xr:uid="{00000000-0005-0000-0000-000038760000}"/>
    <cellStyle name="40% - Accent6 6 5 4" xfId="17950" xr:uid="{00000000-0005-0000-0000-000039760000}"/>
    <cellStyle name="40% - Accent6 6 5 5" xfId="22425" xr:uid="{00000000-0005-0000-0000-00003A760000}"/>
    <cellStyle name="40% - Accent6 6 5 6" xfId="27142" xr:uid="{00000000-0005-0000-0000-00003B760000}"/>
    <cellStyle name="40% - Accent6 6 5 7" xfId="31855" xr:uid="{00000000-0005-0000-0000-00003C760000}"/>
    <cellStyle name="40% - Accent6 6 50" xfId="4728" xr:uid="{00000000-0005-0000-0000-00003D760000}"/>
    <cellStyle name="40% - Accent6 6 51" xfId="4858" xr:uid="{00000000-0005-0000-0000-00003E760000}"/>
    <cellStyle name="40% - Accent6 6 52" xfId="4988" xr:uid="{00000000-0005-0000-0000-00003F760000}"/>
    <cellStyle name="40% - Accent6 6 53" xfId="5118" xr:uid="{00000000-0005-0000-0000-000040760000}"/>
    <cellStyle name="40% - Accent6 6 54" xfId="5248" xr:uid="{00000000-0005-0000-0000-000041760000}"/>
    <cellStyle name="40% - Accent6 6 55" xfId="5378" xr:uid="{00000000-0005-0000-0000-000042760000}"/>
    <cellStyle name="40% - Accent6 6 56" xfId="5508" xr:uid="{00000000-0005-0000-0000-000043760000}"/>
    <cellStyle name="40% - Accent6 6 57" xfId="5638" xr:uid="{00000000-0005-0000-0000-000044760000}"/>
    <cellStyle name="40% - Accent6 6 58" xfId="5768" xr:uid="{00000000-0005-0000-0000-000045760000}"/>
    <cellStyle name="40% - Accent6 6 59" xfId="5898" xr:uid="{00000000-0005-0000-0000-000046760000}"/>
    <cellStyle name="40% - Accent6 6 6" xfId="905" xr:uid="{00000000-0005-0000-0000-000047760000}"/>
    <cellStyle name="40% - Accent6 6 6 2" xfId="17105" xr:uid="{00000000-0005-0000-0000-000048760000}"/>
    <cellStyle name="40% - Accent6 6 6 2 2" xfId="21566" xr:uid="{00000000-0005-0000-0000-000049760000}"/>
    <cellStyle name="40% - Accent6 6 6 2 2 2" xfId="25998" xr:uid="{00000000-0005-0000-0000-00004A760000}"/>
    <cellStyle name="40% - Accent6 6 6 2 2 3" xfId="30715" xr:uid="{00000000-0005-0000-0000-00004B760000}"/>
    <cellStyle name="40% - Accent6 6 6 2 2 4" xfId="35428" xr:uid="{00000000-0005-0000-0000-00004C760000}"/>
    <cellStyle name="40% - Accent6 6 6 2 3" xfId="19307" xr:uid="{00000000-0005-0000-0000-00004D760000}"/>
    <cellStyle name="40% - Accent6 6 6 2 4" xfId="23782" xr:uid="{00000000-0005-0000-0000-00004E760000}"/>
    <cellStyle name="40% - Accent6 6 6 2 5" xfId="28499" xr:uid="{00000000-0005-0000-0000-00004F760000}"/>
    <cellStyle name="40% - Accent6 6 6 2 6" xfId="33212" xr:uid="{00000000-0005-0000-0000-000050760000}"/>
    <cellStyle name="40% - Accent6 6 6 3" xfId="15915" xr:uid="{00000000-0005-0000-0000-000051760000}"/>
    <cellStyle name="40% - Accent6 6 6 3 2" xfId="20420" xr:uid="{00000000-0005-0000-0000-000052760000}"/>
    <cellStyle name="40% - Accent6 6 6 3 3" xfId="24852" xr:uid="{00000000-0005-0000-0000-000053760000}"/>
    <cellStyle name="40% - Accent6 6 6 3 4" xfId="29569" xr:uid="{00000000-0005-0000-0000-000054760000}"/>
    <cellStyle name="40% - Accent6 6 6 3 5" xfId="34282" xr:uid="{00000000-0005-0000-0000-000055760000}"/>
    <cellStyle name="40% - Accent6 6 6 4" xfId="18161" xr:uid="{00000000-0005-0000-0000-000056760000}"/>
    <cellStyle name="40% - Accent6 6 6 5" xfId="22636" xr:uid="{00000000-0005-0000-0000-000057760000}"/>
    <cellStyle name="40% - Accent6 6 6 6" xfId="27353" xr:uid="{00000000-0005-0000-0000-000058760000}"/>
    <cellStyle name="40% - Accent6 6 6 7" xfId="32066" xr:uid="{00000000-0005-0000-0000-000059760000}"/>
    <cellStyle name="40% - Accent6 6 60" xfId="6028" xr:uid="{00000000-0005-0000-0000-00005A760000}"/>
    <cellStyle name="40% - Accent6 6 61" xfId="6158" xr:uid="{00000000-0005-0000-0000-00005B760000}"/>
    <cellStyle name="40% - Accent6 6 62" xfId="6288" xr:uid="{00000000-0005-0000-0000-00005C760000}"/>
    <cellStyle name="40% - Accent6 6 63" xfId="6418" xr:uid="{00000000-0005-0000-0000-00005D760000}"/>
    <cellStyle name="40% - Accent6 6 64" xfId="6549" xr:uid="{00000000-0005-0000-0000-00005E760000}"/>
    <cellStyle name="40% - Accent6 6 65" xfId="6679" xr:uid="{00000000-0005-0000-0000-00005F760000}"/>
    <cellStyle name="40% - Accent6 6 66" xfId="6809" xr:uid="{00000000-0005-0000-0000-000060760000}"/>
    <cellStyle name="40% - Accent6 6 67" xfId="6939" xr:uid="{00000000-0005-0000-0000-000061760000}"/>
    <cellStyle name="40% - Accent6 6 68" xfId="7069" xr:uid="{00000000-0005-0000-0000-000062760000}"/>
    <cellStyle name="40% - Accent6 6 69" xfId="7213" xr:uid="{00000000-0005-0000-0000-000063760000}"/>
    <cellStyle name="40% - Accent6 6 7" xfId="977" xr:uid="{00000000-0005-0000-0000-000064760000}"/>
    <cellStyle name="40% - Accent6 6 7 2" xfId="16156" xr:uid="{00000000-0005-0000-0000-000065760000}"/>
    <cellStyle name="40% - Accent6 6 7 2 2" xfId="20659" xr:uid="{00000000-0005-0000-0000-000066760000}"/>
    <cellStyle name="40% - Accent6 6 7 2 3" xfId="25091" xr:uid="{00000000-0005-0000-0000-000067760000}"/>
    <cellStyle name="40% - Accent6 6 7 2 4" xfId="29808" xr:uid="{00000000-0005-0000-0000-000068760000}"/>
    <cellStyle name="40% - Accent6 6 7 2 5" xfId="34521" xr:uid="{00000000-0005-0000-0000-000069760000}"/>
    <cellStyle name="40% - Accent6 6 7 3" xfId="18400" xr:uid="{00000000-0005-0000-0000-00006A760000}"/>
    <cellStyle name="40% - Accent6 6 7 4" xfId="22875" xr:uid="{00000000-0005-0000-0000-00006B760000}"/>
    <cellStyle name="40% - Accent6 6 7 5" xfId="27592" xr:uid="{00000000-0005-0000-0000-00006C760000}"/>
    <cellStyle name="40% - Accent6 6 7 6" xfId="32305" xr:uid="{00000000-0005-0000-0000-00006D760000}"/>
    <cellStyle name="40% - Accent6 6 70" xfId="7358" xr:uid="{00000000-0005-0000-0000-00006E760000}"/>
    <cellStyle name="40% - Accent6 6 71" xfId="7502" xr:uid="{00000000-0005-0000-0000-00006F760000}"/>
    <cellStyle name="40% - Accent6 6 72" xfId="7674" xr:uid="{00000000-0005-0000-0000-000070760000}"/>
    <cellStyle name="40% - Accent6 6 73" xfId="7846" xr:uid="{00000000-0005-0000-0000-000071760000}"/>
    <cellStyle name="40% - Accent6 6 74" xfId="8018" xr:uid="{00000000-0005-0000-0000-000072760000}"/>
    <cellStyle name="40% - Accent6 6 75" xfId="8190" xr:uid="{00000000-0005-0000-0000-000073760000}"/>
    <cellStyle name="40% - Accent6 6 76" xfId="8362" xr:uid="{00000000-0005-0000-0000-000074760000}"/>
    <cellStyle name="40% - Accent6 6 77" xfId="8604" xr:uid="{00000000-0005-0000-0000-000075760000}"/>
    <cellStyle name="40% - Accent6 6 8" xfId="1049" xr:uid="{00000000-0005-0000-0000-000076760000}"/>
    <cellStyle name="40% - Accent6 6 8 2" xfId="26269" xr:uid="{00000000-0005-0000-0000-000077760000}"/>
    <cellStyle name="40% - Accent6 6 8 3" xfId="30982" xr:uid="{00000000-0005-0000-0000-000078760000}"/>
    <cellStyle name="40% - Accent6 6 8 4" xfId="35695" xr:uid="{00000000-0005-0000-0000-000079760000}"/>
    <cellStyle name="40% - Accent6 6 9" xfId="1121" xr:uid="{00000000-0005-0000-0000-00007A760000}"/>
    <cellStyle name="40% - Accent6 6 9 2" xfId="35962" xr:uid="{00000000-0005-0000-0000-00007B760000}"/>
    <cellStyle name="40% - Accent6 7" xfId="405" xr:uid="{00000000-0005-0000-0000-00007C760000}"/>
    <cellStyle name="40% - Accent6 7 2" xfId="447" xr:uid="{00000000-0005-0000-0000-00007D760000}"/>
    <cellStyle name="40% - Accent6 7 2 2" xfId="8982" xr:uid="{00000000-0005-0000-0000-00007E760000}"/>
    <cellStyle name="40% - Accent6 7 3" xfId="491" xr:uid="{00000000-0005-0000-0000-00007F760000}"/>
    <cellStyle name="40% - Accent6 7 3 2" xfId="10249" xr:uid="{00000000-0005-0000-0000-000080760000}"/>
    <cellStyle name="40% - Accent6 7 4" xfId="533" xr:uid="{00000000-0005-0000-0000-000081760000}"/>
    <cellStyle name="40% - Accent6 7 5" xfId="8664" xr:uid="{00000000-0005-0000-0000-000082760000}"/>
    <cellStyle name="40% - Accent6 8" xfId="419" xr:uid="{00000000-0005-0000-0000-000083760000}"/>
    <cellStyle name="40% - Accent6 8 2" xfId="461" xr:uid="{00000000-0005-0000-0000-000084760000}"/>
    <cellStyle name="40% - Accent6 8 2 2" xfId="8996" xr:uid="{00000000-0005-0000-0000-000085760000}"/>
    <cellStyle name="40% - Accent6 8 3" xfId="505" xr:uid="{00000000-0005-0000-0000-000086760000}"/>
    <cellStyle name="40% - Accent6 8 4" xfId="547" xr:uid="{00000000-0005-0000-0000-000087760000}"/>
    <cellStyle name="40% - Accent6 8 5" xfId="8678" xr:uid="{00000000-0005-0000-0000-000088760000}"/>
    <cellStyle name="40% - Accent6 9" xfId="2614" xr:uid="{00000000-0005-0000-0000-000089760000}"/>
    <cellStyle name="40% - Accent6 9 10" xfId="3406" xr:uid="{00000000-0005-0000-0000-00008A760000}"/>
    <cellStyle name="40% - Accent6 9 11" xfId="3494" xr:uid="{00000000-0005-0000-0000-00008B760000}"/>
    <cellStyle name="40% - Accent6 9 12" xfId="3582" xr:uid="{00000000-0005-0000-0000-00008C760000}"/>
    <cellStyle name="40% - Accent6 9 13" xfId="3687" xr:uid="{00000000-0005-0000-0000-00008D760000}"/>
    <cellStyle name="40% - Accent6 9 14" xfId="3804" xr:uid="{00000000-0005-0000-0000-00008E760000}"/>
    <cellStyle name="40% - Accent6 9 15" xfId="3920" xr:uid="{00000000-0005-0000-0000-00008F760000}"/>
    <cellStyle name="40% - Accent6 9 16" xfId="4036" xr:uid="{00000000-0005-0000-0000-000090760000}"/>
    <cellStyle name="40% - Accent6 9 17" xfId="4152" xr:uid="{00000000-0005-0000-0000-000091760000}"/>
    <cellStyle name="40% - Accent6 9 18" xfId="4268" xr:uid="{00000000-0005-0000-0000-000092760000}"/>
    <cellStyle name="40% - Accent6 9 19" xfId="4384" xr:uid="{00000000-0005-0000-0000-000093760000}"/>
    <cellStyle name="40% - Accent6 9 2" xfId="2702" xr:uid="{00000000-0005-0000-0000-000094760000}"/>
    <cellStyle name="40% - Accent6 9 2 2" xfId="9013" xr:uid="{00000000-0005-0000-0000-000095760000}"/>
    <cellStyle name="40% - Accent6 9 20" xfId="4500" xr:uid="{00000000-0005-0000-0000-000096760000}"/>
    <cellStyle name="40% - Accent6 9 21" xfId="4616" xr:uid="{00000000-0005-0000-0000-000097760000}"/>
    <cellStyle name="40% - Accent6 9 22" xfId="4746" xr:uid="{00000000-0005-0000-0000-000098760000}"/>
    <cellStyle name="40% - Accent6 9 23" xfId="4876" xr:uid="{00000000-0005-0000-0000-000099760000}"/>
    <cellStyle name="40% - Accent6 9 24" xfId="5006" xr:uid="{00000000-0005-0000-0000-00009A760000}"/>
    <cellStyle name="40% - Accent6 9 25" xfId="5136" xr:uid="{00000000-0005-0000-0000-00009B760000}"/>
    <cellStyle name="40% - Accent6 9 26" xfId="5266" xr:uid="{00000000-0005-0000-0000-00009C760000}"/>
    <cellStyle name="40% - Accent6 9 27" xfId="5396" xr:uid="{00000000-0005-0000-0000-00009D760000}"/>
    <cellStyle name="40% - Accent6 9 28" xfId="5526" xr:uid="{00000000-0005-0000-0000-00009E760000}"/>
    <cellStyle name="40% - Accent6 9 29" xfId="5656" xr:uid="{00000000-0005-0000-0000-00009F760000}"/>
    <cellStyle name="40% - Accent6 9 3" xfId="2790" xr:uid="{00000000-0005-0000-0000-0000A0760000}"/>
    <cellStyle name="40% - Accent6 9 3 2" xfId="10267" xr:uid="{00000000-0005-0000-0000-0000A1760000}"/>
    <cellStyle name="40% - Accent6 9 30" xfId="5786" xr:uid="{00000000-0005-0000-0000-0000A2760000}"/>
    <cellStyle name="40% - Accent6 9 31" xfId="5916" xr:uid="{00000000-0005-0000-0000-0000A3760000}"/>
    <cellStyle name="40% - Accent6 9 32" xfId="6046" xr:uid="{00000000-0005-0000-0000-0000A4760000}"/>
    <cellStyle name="40% - Accent6 9 33" xfId="6176" xr:uid="{00000000-0005-0000-0000-0000A5760000}"/>
    <cellStyle name="40% - Accent6 9 34" xfId="6306" xr:uid="{00000000-0005-0000-0000-0000A6760000}"/>
    <cellStyle name="40% - Accent6 9 35" xfId="6436" xr:uid="{00000000-0005-0000-0000-0000A7760000}"/>
    <cellStyle name="40% - Accent6 9 36" xfId="6567" xr:uid="{00000000-0005-0000-0000-0000A8760000}"/>
    <cellStyle name="40% - Accent6 9 37" xfId="6697" xr:uid="{00000000-0005-0000-0000-0000A9760000}"/>
    <cellStyle name="40% - Accent6 9 38" xfId="6827" xr:uid="{00000000-0005-0000-0000-0000AA760000}"/>
    <cellStyle name="40% - Accent6 9 39" xfId="6957" xr:uid="{00000000-0005-0000-0000-0000AB760000}"/>
    <cellStyle name="40% - Accent6 9 4" xfId="2878" xr:uid="{00000000-0005-0000-0000-0000AC760000}"/>
    <cellStyle name="40% - Accent6 9 40" xfId="7087" xr:uid="{00000000-0005-0000-0000-0000AD760000}"/>
    <cellStyle name="40% - Accent6 9 41" xfId="7231" xr:uid="{00000000-0005-0000-0000-0000AE760000}"/>
    <cellStyle name="40% - Accent6 9 42" xfId="7376" xr:uid="{00000000-0005-0000-0000-0000AF760000}"/>
    <cellStyle name="40% - Accent6 9 43" xfId="7520" xr:uid="{00000000-0005-0000-0000-0000B0760000}"/>
    <cellStyle name="40% - Accent6 9 44" xfId="7692" xr:uid="{00000000-0005-0000-0000-0000B1760000}"/>
    <cellStyle name="40% - Accent6 9 45" xfId="7864" xr:uid="{00000000-0005-0000-0000-0000B2760000}"/>
    <cellStyle name="40% - Accent6 9 46" xfId="8036" xr:uid="{00000000-0005-0000-0000-0000B3760000}"/>
    <cellStyle name="40% - Accent6 9 47" xfId="8208" xr:uid="{00000000-0005-0000-0000-0000B4760000}"/>
    <cellStyle name="40% - Accent6 9 48" xfId="8380" xr:uid="{00000000-0005-0000-0000-0000B5760000}"/>
    <cellStyle name="40% - Accent6 9 49" xfId="8698" xr:uid="{00000000-0005-0000-0000-0000B6760000}"/>
    <cellStyle name="40% - Accent6 9 5" xfId="2966" xr:uid="{00000000-0005-0000-0000-0000B7760000}"/>
    <cellStyle name="40% - Accent6 9 6" xfId="3054" xr:uid="{00000000-0005-0000-0000-0000B8760000}"/>
    <cellStyle name="40% - Accent6 9 7" xfId="3142" xr:uid="{00000000-0005-0000-0000-0000B9760000}"/>
    <cellStyle name="40% - Accent6 9 8" xfId="3230" xr:uid="{00000000-0005-0000-0000-0000BA760000}"/>
    <cellStyle name="40% - Accent6 9 9" xfId="3318" xr:uid="{00000000-0005-0000-0000-0000BB760000}"/>
    <cellStyle name="60% - Accent1" xfId="13" builtinId="32" customBuiltin="1"/>
    <cellStyle name="60% - Accent1 2" xfId="70" xr:uid="{00000000-0005-0000-0000-0000BD760000}"/>
    <cellStyle name="60% - Accent1 2 2" xfId="271" xr:uid="{00000000-0005-0000-0000-0000BE760000}"/>
    <cellStyle name="60% - Accent1 2 2 2" xfId="8948" xr:uid="{00000000-0005-0000-0000-0000BF760000}"/>
    <cellStyle name="60% - Accent1 2 2 3" xfId="8629" xr:uid="{00000000-0005-0000-0000-0000C0760000}"/>
    <cellStyle name="60% - Accent1 2 3" xfId="8847" xr:uid="{00000000-0005-0000-0000-0000C1760000}"/>
    <cellStyle name="60% - Accent1 2 4" xfId="8528" xr:uid="{00000000-0005-0000-0000-0000C2760000}"/>
    <cellStyle name="60% - Accent1 2 5" xfId="10034" xr:uid="{00000000-0005-0000-0000-0000C3760000}"/>
    <cellStyle name="60% - Accent1 3" xfId="8797" xr:uid="{00000000-0005-0000-0000-0000C4760000}"/>
    <cellStyle name="60% - Accent1 4" xfId="8478" xr:uid="{00000000-0005-0000-0000-0000C5760000}"/>
    <cellStyle name="60% - Accent1 4 2" xfId="9144" xr:uid="{00000000-0005-0000-0000-0000C6760000}"/>
    <cellStyle name="60% - Accent1 5" xfId="10110" xr:uid="{00000000-0005-0000-0000-0000C7760000}"/>
    <cellStyle name="60% - Accent1 6" xfId="12894" xr:uid="{00000000-0005-0000-0000-0000C8760000}"/>
    <cellStyle name="60% - Accent1 7" xfId="16168" xr:uid="{00000000-0005-0000-0000-0000C9760000}"/>
    <cellStyle name="60% - Accent1 8" xfId="19504" xr:uid="{00000000-0005-0000-0000-0000CA760000}"/>
    <cellStyle name="60% - Accent2" xfId="14" builtinId="36" customBuiltin="1"/>
    <cellStyle name="60% - Accent2 2" xfId="74" xr:uid="{00000000-0005-0000-0000-0000CC760000}"/>
    <cellStyle name="60% - Accent2 2 2" xfId="275" xr:uid="{00000000-0005-0000-0000-0000CD760000}"/>
    <cellStyle name="60% - Accent2 2 2 2" xfId="8952" xr:uid="{00000000-0005-0000-0000-0000CE760000}"/>
    <cellStyle name="60% - Accent2 2 2 3" xfId="8633" xr:uid="{00000000-0005-0000-0000-0000CF760000}"/>
    <cellStyle name="60% - Accent2 2 3" xfId="8851" xr:uid="{00000000-0005-0000-0000-0000D0760000}"/>
    <cellStyle name="60% - Accent2 2 4" xfId="8532" xr:uid="{00000000-0005-0000-0000-0000D1760000}"/>
    <cellStyle name="60% - Accent2 2 5" xfId="10038" xr:uid="{00000000-0005-0000-0000-0000D2760000}"/>
    <cellStyle name="60% - Accent2 3" xfId="8798" xr:uid="{00000000-0005-0000-0000-0000D3760000}"/>
    <cellStyle name="60% - Accent2 4" xfId="8479" xr:uid="{00000000-0005-0000-0000-0000D4760000}"/>
    <cellStyle name="60% - Accent2 4 2" xfId="9148" xr:uid="{00000000-0005-0000-0000-0000D5760000}"/>
    <cellStyle name="60% - Accent2 5" xfId="10108" xr:uid="{00000000-0005-0000-0000-0000D6760000}"/>
    <cellStyle name="60% - Accent2 6" xfId="12895" xr:uid="{00000000-0005-0000-0000-0000D7760000}"/>
    <cellStyle name="60% - Accent2 7" xfId="16186" xr:uid="{00000000-0005-0000-0000-0000D8760000}"/>
    <cellStyle name="60% - Accent2 8" xfId="19505" xr:uid="{00000000-0005-0000-0000-0000D9760000}"/>
    <cellStyle name="60% - Accent3" xfId="15" builtinId="40" customBuiltin="1"/>
    <cellStyle name="60% - Accent3 2" xfId="78" xr:uid="{00000000-0005-0000-0000-0000DB760000}"/>
    <cellStyle name="60% - Accent3 2 2" xfId="279" xr:uid="{00000000-0005-0000-0000-0000DC760000}"/>
    <cellStyle name="60% - Accent3 2 2 2" xfId="8956" xr:uid="{00000000-0005-0000-0000-0000DD760000}"/>
    <cellStyle name="60% - Accent3 2 2 3" xfId="8637" xr:uid="{00000000-0005-0000-0000-0000DE760000}"/>
    <cellStyle name="60% - Accent3 2 3" xfId="8855" xr:uid="{00000000-0005-0000-0000-0000DF760000}"/>
    <cellStyle name="60% - Accent3 2 4" xfId="8536" xr:uid="{00000000-0005-0000-0000-0000E0760000}"/>
    <cellStyle name="60% - Accent3 2 5" xfId="10042" xr:uid="{00000000-0005-0000-0000-0000E1760000}"/>
    <cellStyle name="60% - Accent3 3" xfId="8799" xr:uid="{00000000-0005-0000-0000-0000E2760000}"/>
    <cellStyle name="60% - Accent3 4" xfId="8480" xr:uid="{00000000-0005-0000-0000-0000E3760000}"/>
    <cellStyle name="60% - Accent3 4 2" xfId="9152" xr:uid="{00000000-0005-0000-0000-0000E4760000}"/>
    <cellStyle name="60% - Accent3 5" xfId="10104" xr:uid="{00000000-0005-0000-0000-0000E5760000}"/>
    <cellStyle name="60% - Accent3 6" xfId="12896" xr:uid="{00000000-0005-0000-0000-0000E6760000}"/>
    <cellStyle name="60% - Accent3 7" xfId="16167" xr:uid="{00000000-0005-0000-0000-0000E7760000}"/>
    <cellStyle name="60% - Accent3 8" xfId="19506" xr:uid="{00000000-0005-0000-0000-0000E8760000}"/>
    <cellStyle name="60% - Accent4" xfId="16" builtinId="44" customBuiltin="1"/>
    <cellStyle name="60% - Accent4 2" xfId="82" xr:uid="{00000000-0005-0000-0000-0000EA760000}"/>
    <cellStyle name="60% - Accent4 2 2" xfId="283" xr:uid="{00000000-0005-0000-0000-0000EB760000}"/>
    <cellStyle name="60% - Accent4 2 2 2" xfId="8960" xr:uid="{00000000-0005-0000-0000-0000EC760000}"/>
    <cellStyle name="60% - Accent4 2 2 3" xfId="8641" xr:uid="{00000000-0005-0000-0000-0000ED760000}"/>
    <cellStyle name="60% - Accent4 2 3" xfId="8859" xr:uid="{00000000-0005-0000-0000-0000EE760000}"/>
    <cellStyle name="60% - Accent4 2 4" xfId="8540" xr:uid="{00000000-0005-0000-0000-0000EF760000}"/>
    <cellStyle name="60% - Accent4 2 5" xfId="10046" xr:uid="{00000000-0005-0000-0000-0000F0760000}"/>
    <cellStyle name="60% - Accent4 3" xfId="8800" xr:uid="{00000000-0005-0000-0000-0000F1760000}"/>
    <cellStyle name="60% - Accent4 4" xfId="8481" xr:uid="{00000000-0005-0000-0000-0000F2760000}"/>
    <cellStyle name="60% - Accent4 4 2" xfId="9156" xr:uid="{00000000-0005-0000-0000-0000F3760000}"/>
    <cellStyle name="60% - Accent4 5" xfId="10135" xr:uid="{00000000-0005-0000-0000-0000F4760000}"/>
    <cellStyle name="60% - Accent4 6" xfId="12897" xr:uid="{00000000-0005-0000-0000-0000F5760000}"/>
    <cellStyle name="60% - Accent4 7" xfId="16191" xr:uid="{00000000-0005-0000-0000-0000F6760000}"/>
    <cellStyle name="60% - Accent4 8" xfId="19507" xr:uid="{00000000-0005-0000-0000-0000F7760000}"/>
    <cellStyle name="60% - Accent5" xfId="17" builtinId="48" customBuiltin="1"/>
    <cellStyle name="60% - Accent5 2" xfId="86" xr:uid="{00000000-0005-0000-0000-0000F9760000}"/>
    <cellStyle name="60% - Accent5 2 2" xfId="287" xr:uid="{00000000-0005-0000-0000-0000FA760000}"/>
    <cellStyle name="60% - Accent5 2 2 2" xfId="8964" xr:uid="{00000000-0005-0000-0000-0000FB760000}"/>
    <cellStyle name="60% - Accent5 2 2 3" xfId="8645" xr:uid="{00000000-0005-0000-0000-0000FC760000}"/>
    <cellStyle name="60% - Accent5 2 3" xfId="8863" xr:uid="{00000000-0005-0000-0000-0000FD760000}"/>
    <cellStyle name="60% - Accent5 2 4" xfId="8544" xr:uid="{00000000-0005-0000-0000-0000FE760000}"/>
    <cellStyle name="60% - Accent5 2 5" xfId="10050" xr:uid="{00000000-0005-0000-0000-0000FF760000}"/>
    <cellStyle name="60% - Accent5 3" xfId="8801" xr:uid="{00000000-0005-0000-0000-000000770000}"/>
    <cellStyle name="60% - Accent5 4" xfId="8482" xr:uid="{00000000-0005-0000-0000-000001770000}"/>
    <cellStyle name="60% - Accent5 4 2" xfId="9160" xr:uid="{00000000-0005-0000-0000-000002770000}"/>
    <cellStyle name="60% - Accent5 5" xfId="10131" xr:uid="{00000000-0005-0000-0000-000003770000}"/>
    <cellStyle name="60% - Accent5 6" xfId="12898" xr:uid="{00000000-0005-0000-0000-000004770000}"/>
    <cellStyle name="60% - Accent5 7" xfId="16172" xr:uid="{00000000-0005-0000-0000-000005770000}"/>
    <cellStyle name="60% - Accent5 8" xfId="19508" xr:uid="{00000000-0005-0000-0000-000006770000}"/>
    <cellStyle name="60% - Accent6" xfId="18" builtinId="52" customBuiltin="1"/>
    <cellStyle name="60% - Accent6 2" xfId="90" xr:uid="{00000000-0005-0000-0000-000008770000}"/>
    <cellStyle name="60% - Accent6 2 2" xfId="291" xr:uid="{00000000-0005-0000-0000-000009770000}"/>
    <cellStyle name="60% - Accent6 2 2 2" xfId="8968" xr:uid="{00000000-0005-0000-0000-00000A770000}"/>
    <cellStyle name="60% - Accent6 2 2 3" xfId="8649" xr:uid="{00000000-0005-0000-0000-00000B770000}"/>
    <cellStyle name="60% - Accent6 2 3" xfId="8867" xr:uid="{00000000-0005-0000-0000-00000C770000}"/>
    <cellStyle name="60% - Accent6 2 4" xfId="8548" xr:uid="{00000000-0005-0000-0000-00000D770000}"/>
    <cellStyle name="60% - Accent6 2 5" xfId="10054" xr:uid="{00000000-0005-0000-0000-00000E770000}"/>
    <cellStyle name="60% - Accent6 3" xfId="8802" xr:uid="{00000000-0005-0000-0000-00000F770000}"/>
    <cellStyle name="60% - Accent6 4" xfId="8483" xr:uid="{00000000-0005-0000-0000-000010770000}"/>
    <cellStyle name="60% - Accent6 4 2" xfId="9164" xr:uid="{00000000-0005-0000-0000-000011770000}"/>
    <cellStyle name="60% - Accent6 5" xfId="10127" xr:uid="{00000000-0005-0000-0000-000012770000}"/>
    <cellStyle name="60% - Accent6 6" xfId="12899" xr:uid="{00000000-0005-0000-0000-000013770000}"/>
    <cellStyle name="60% - Accent6 7" xfId="16190" xr:uid="{00000000-0005-0000-0000-000014770000}"/>
    <cellStyle name="60% - Accent6 8" xfId="19509" xr:uid="{00000000-0005-0000-0000-000015770000}"/>
    <cellStyle name="Accent1" xfId="19" builtinId="29" customBuiltin="1"/>
    <cellStyle name="Accent1 2" xfId="67" xr:uid="{00000000-0005-0000-0000-000017770000}"/>
    <cellStyle name="Accent1 2 2" xfId="268" xr:uid="{00000000-0005-0000-0000-000018770000}"/>
    <cellStyle name="Accent1 2 2 2" xfId="8945" xr:uid="{00000000-0005-0000-0000-000019770000}"/>
    <cellStyle name="Accent1 2 2 3" xfId="8626" xr:uid="{00000000-0005-0000-0000-00001A770000}"/>
    <cellStyle name="Accent1 2 3" xfId="8844" xr:uid="{00000000-0005-0000-0000-00001B770000}"/>
    <cellStyle name="Accent1 2 4" xfId="8525" xr:uid="{00000000-0005-0000-0000-00001C770000}"/>
    <cellStyle name="Accent1 2 5" xfId="10031" xr:uid="{00000000-0005-0000-0000-00001D770000}"/>
    <cellStyle name="Accent1 3" xfId="8803" xr:uid="{00000000-0005-0000-0000-00001E770000}"/>
    <cellStyle name="Accent1 4" xfId="8484" xr:uid="{00000000-0005-0000-0000-00001F770000}"/>
    <cellStyle name="Accent1 4 2" xfId="9141" xr:uid="{00000000-0005-0000-0000-000020770000}"/>
    <cellStyle name="Accent1 5" xfId="10123" xr:uid="{00000000-0005-0000-0000-000021770000}"/>
    <cellStyle name="Accent1 6" xfId="12900" xr:uid="{00000000-0005-0000-0000-000022770000}"/>
    <cellStyle name="Accent1 7" xfId="16171" xr:uid="{00000000-0005-0000-0000-000023770000}"/>
    <cellStyle name="Accent1 8" xfId="19510" xr:uid="{00000000-0005-0000-0000-000024770000}"/>
    <cellStyle name="Accent2" xfId="20" builtinId="33" customBuiltin="1"/>
    <cellStyle name="Accent2 2" xfId="71" xr:uid="{00000000-0005-0000-0000-000026770000}"/>
    <cellStyle name="Accent2 2 2" xfId="272" xr:uid="{00000000-0005-0000-0000-000027770000}"/>
    <cellStyle name="Accent2 2 2 2" xfId="8949" xr:uid="{00000000-0005-0000-0000-000028770000}"/>
    <cellStyle name="Accent2 2 2 3" xfId="8630" xr:uid="{00000000-0005-0000-0000-000029770000}"/>
    <cellStyle name="Accent2 2 3" xfId="8848" xr:uid="{00000000-0005-0000-0000-00002A770000}"/>
    <cellStyle name="Accent2 2 4" xfId="8529" xr:uid="{00000000-0005-0000-0000-00002B770000}"/>
    <cellStyle name="Accent2 2 5" xfId="10035" xr:uid="{00000000-0005-0000-0000-00002C770000}"/>
    <cellStyle name="Accent2 3" xfId="8804" xr:uid="{00000000-0005-0000-0000-00002D770000}"/>
    <cellStyle name="Accent2 4" xfId="8485" xr:uid="{00000000-0005-0000-0000-00002E770000}"/>
    <cellStyle name="Accent2 4 2" xfId="9145" xr:uid="{00000000-0005-0000-0000-00002F770000}"/>
    <cellStyle name="Accent2 5" xfId="10119" xr:uid="{00000000-0005-0000-0000-000030770000}"/>
    <cellStyle name="Accent2 6" xfId="12901" xr:uid="{00000000-0005-0000-0000-000031770000}"/>
    <cellStyle name="Accent2 7" xfId="16189" xr:uid="{00000000-0005-0000-0000-000032770000}"/>
    <cellStyle name="Accent2 8" xfId="19511" xr:uid="{00000000-0005-0000-0000-000033770000}"/>
    <cellStyle name="Accent3" xfId="21" builtinId="37" customBuiltin="1"/>
    <cellStyle name="Accent3 2" xfId="75" xr:uid="{00000000-0005-0000-0000-000035770000}"/>
    <cellStyle name="Accent3 2 2" xfId="276" xr:uid="{00000000-0005-0000-0000-000036770000}"/>
    <cellStyle name="Accent3 2 2 2" xfId="8953" xr:uid="{00000000-0005-0000-0000-000037770000}"/>
    <cellStyle name="Accent3 2 2 3" xfId="8634" xr:uid="{00000000-0005-0000-0000-000038770000}"/>
    <cellStyle name="Accent3 2 3" xfId="8852" xr:uid="{00000000-0005-0000-0000-000039770000}"/>
    <cellStyle name="Accent3 2 4" xfId="8533" xr:uid="{00000000-0005-0000-0000-00003A770000}"/>
    <cellStyle name="Accent3 2 5" xfId="10039" xr:uid="{00000000-0005-0000-0000-00003B770000}"/>
    <cellStyle name="Accent3 3" xfId="8805" xr:uid="{00000000-0005-0000-0000-00003C770000}"/>
    <cellStyle name="Accent3 4" xfId="8486" xr:uid="{00000000-0005-0000-0000-00003D770000}"/>
    <cellStyle name="Accent3 4 2" xfId="9149" xr:uid="{00000000-0005-0000-0000-00003E770000}"/>
    <cellStyle name="Accent3 5" xfId="10115" xr:uid="{00000000-0005-0000-0000-00003F770000}"/>
    <cellStyle name="Accent3 6" xfId="12902" xr:uid="{00000000-0005-0000-0000-000040770000}"/>
    <cellStyle name="Accent3 7" xfId="16170" xr:uid="{00000000-0005-0000-0000-000041770000}"/>
    <cellStyle name="Accent3 8" xfId="19512" xr:uid="{00000000-0005-0000-0000-000042770000}"/>
    <cellStyle name="Accent4" xfId="22" builtinId="41" customBuiltin="1"/>
    <cellStyle name="Accent4 2" xfId="79" xr:uid="{00000000-0005-0000-0000-000044770000}"/>
    <cellStyle name="Accent4 2 2" xfId="280" xr:uid="{00000000-0005-0000-0000-000045770000}"/>
    <cellStyle name="Accent4 2 2 2" xfId="8957" xr:uid="{00000000-0005-0000-0000-000046770000}"/>
    <cellStyle name="Accent4 2 2 3" xfId="8638" xr:uid="{00000000-0005-0000-0000-000047770000}"/>
    <cellStyle name="Accent4 2 3" xfId="8856" xr:uid="{00000000-0005-0000-0000-000048770000}"/>
    <cellStyle name="Accent4 2 4" xfId="8537" xr:uid="{00000000-0005-0000-0000-000049770000}"/>
    <cellStyle name="Accent4 2 5" xfId="10043" xr:uid="{00000000-0005-0000-0000-00004A770000}"/>
    <cellStyle name="Accent4 3" xfId="8806" xr:uid="{00000000-0005-0000-0000-00004B770000}"/>
    <cellStyle name="Accent4 4" xfId="8487" xr:uid="{00000000-0005-0000-0000-00004C770000}"/>
    <cellStyle name="Accent4 4 2" xfId="9153" xr:uid="{00000000-0005-0000-0000-00004D770000}"/>
    <cellStyle name="Accent4 5" xfId="10138" xr:uid="{00000000-0005-0000-0000-00004E770000}"/>
    <cellStyle name="Accent4 6" xfId="12903" xr:uid="{00000000-0005-0000-0000-00004F770000}"/>
    <cellStyle name="Accent4 7" xfId="16164" xr:uid="{00000000-0005-0000-0000-000050770000}"/>
    <cellStyle name="Accent4 8" xfId="19513" xr:uid="{00000000-0005-0000-0000-000051770000}"/>
    <cellStyle name="Accent5" xfId="23" builtinId="45" customBuiltin="1"/>
    <cellStyle name="Accent5 2" xfId="83" xr:uid="{00000000-0005-0000-0000-000053770000}"/>
    <cellStyle name="Accent5 2 2" xfId="284" xr:uid="{00000000-0005-0000-0000-000054770000}"/>
    <cellStyle name="Accent5 2 2 2" xfId="8961" xr:uid="{00000000-0005-0000-0000-000055770000}"/>
    <cellStyle name="Accent5 2 2 3" xfId="8642" xr:uid="{00000000-0005-0000-0000-000056770000}"/>
    <cellStyle name="Accent5 2 3" xfId="8860" xr:uid="{00000000-0005-0000-0000-000057770000}"/>
    <cellStyle name="Accent5 2 4" xfId="8541" xr:uid="{00000000-0005-0000-0000-000058770000}"/>
    <cellStyle name="Accent5 2 5" xfId="10047" xr:uid="{00000000-0005-0000-0000-000059770000}"/>
    <cellStyle name="Accent5 3" xfId="8807" xr:uid="{00000000-0005-0000-0000-00005A770000}"/>
    <cellStyle name="Accent5 4" xfId="8488" xr:uid="{00000000-0005-0000-0000-00005B770000}"/>
    <cellStyle name="Accent5 4 2" xfId="9157" xr:uid="{00000000-0005-0000-0000-00005C770000}"/>
    <cellStyle name="Accent5 5" xfId="10134" xr:uid="{00000000-0005-0000-0000-00005D770000}"/>
    <cellStyle name="Accent5 6" xfId="12904" xr:uid="{00000000-0005-0000-0000-00005E770000}"/>
    <cellStyle name="Accent5 7" xfId="16183" xr:uid="{00000000-0005-0000-0000-00005F770000}"/>
    <cellStyle name="Accent5 8" xfId="19514" xr:uid="{00000000-0005-0000-0000-000060770000}"/>
    <cellStyle name="Accent6" xfId="24" builtinId="49" customBuiltin="1"/>
    <cellStyle name="Accent6 2" xfId="87" xr:uid="{00000000-0005-0000-0000-000062770000}"/>
    <cellStyle name="Accent6 2 2" xfId="288" xr:uid="{00000000-0005-0000-0000-000063770000}"/>
    <cellStyle name="Accent6 2 2 2" xfId="8965" xr:uid="{00000000-0005-0000-0000-000064770000}"/>
    <cellStyle name="Accent6 2 2 3" xfId="8646" xr:uid="{00000000-0005-0000-0000-000065770000}"/>
    <cellStyle name="Accent6 2 3" xfId="8864" xr:uid="{00000000-0005-0000-0000-000066770000}"/>
    <cellStyle name="Accent6 2 4" xfId="8545" xr:uid="{00000000-0005-0000-0000-000067770000}"/>
    <cellStyle name="Accent6 2 5" xfId="10051" xr:uid="{00000000-0005-0000-0000-000068770000}"/>
    <cellStyle name="Accent6 3" xfId="8808" xr:uid="{00000000-0005-0000-0000-000069770000}"/>
    <cellStyle name="Accent6 4" xfId="8489" xr:uid="{00000000-0005-0000-0000-00006A770000}"/>
    <cellStyle name="Accent6 4 2" xfId="9161" xr:uid="{00000000-0005-0000-0000-00006B770000}"/>
    <cellStyle name="Accent6 5" xfId="10130" xr:uid="{00000000-0005-0000-0000-00006C770000}"/>
    <cellStyle name="Accent6 6" xfId="12905" xr:uid="{00000000-0005-0000-0000-00006D770000}"/>
    <cellStyle name="Accent6 7" xfId="16163" xr:uid="{00000000-0005-0000-0000-00006E770000}"/>
    <cellStyle name="Accent6 8" xfId="19515" xr:uid="{00000000-0005-0000-0000-00006F770000}"/>
    <cellStyle name="Bad" xfId="25" builtinId="27" customBuiltin="1"/>
    <cellStyle name="Bad 2" xfId="56" xr:uid="{00000000-0005-0000-0000-000071770000}"/>
    <cellStyle name="Bad 2 2" xfId="8833" xr:uid="{00000000-0005-0000-0000-000072770000}"/>
    <cellStyle name="Bad 2 3" xfId="8514" xr:uid="{00000000-0005-0000-0000-000073770000}"/>
    <cellStyle name="Bad 2 4" xfId="10020" xr:uid="{00000000-0005-0000-0000-000074770000}"/>
    <cellStyle name="Bad 3" xfId="8809" xr:uid="{00000000-0005-0000-0000-000075770000}"/>
    <cellStyle name="Bad 4" xfId="8490" xr:uid="{00000000-0005-0000-0000-000076770000}"/>
    <cellStyle name="Bad 4 2" xfId="9130" xr:uid="{00000000-0005-0000-0000-000077770000}"/>
    <cellStyle name="Bad 5" xfId="10126" xr:uid="{00000000-0005-0000-0000-000078770000}"/>
    <cellStyle name="Bad 6" xfId="12906" xr:uid="{00000000-0005-0000-0000-000079770000}"/>
    <cellStyle name="Bad 7" xfId="16182" xr:uid="{00000000-0005-0000-0000-00007A770000}"/>
    <cellStyle name="Bad 8" xfId="19516" xr:uid="{00000000-0005-0000-0000-00007B770000}"/>
    <cellStyle name="Berekening 2" xfId="261" xr:uid="{00000000-0005-0000-0000-00007C770000}"/>
    <cellStyle name="Berekening 2 2" xfId="8938" xr:uid="{00000000-0005-0000-0000-00007D770000}"/>
    <cellStyle name="Berekening 2 3" xfId="8619" xr:uid="{00000000-0005-0000-0000-00007E770000}"/>
    <cellStyle name="Calculation" xfId="26" builtinId="22" customBuiltin="1"/>
    <cellStyle name="Calculation 2" xfId="60" xr:uid="{00000000-0005-0000-0000-000080770000}"/>
    <cellStyle name="Calculation 2 2" xfId="8837" xr:uid="{00000000-0005-0000-0000-000081770000}"/>
    <cellStyle name="Calculation 2 3" xfId="8518" xr:uid="{00000000-0005-0000-0000-000082770000}"/>
    <cellStyle name="Calculation 2 4" xfId="10024" xr:uid="{00000000-0005-0000-0000-000083770000}"/>
    <cellStyle name="Calculation 3" xfId="8810" xr:uid="{00000000-0005-0000-0000-000084770000}"/>
    <cellStyle name="Calculation 4" xfId="8491" xr:uid="{00000000-0005-0000-0000-000085770000}"/>
    <cellStyle name="Calculation 4 2" xfId="9134" xr:uid="{00000000-0005-0000-0000-000086770000}"/>
    <cellStyle name="Calculation 5" xfId="10122" xr:uid="{00000000-0005-0000-0000-000087770000}"/>
    <cellStyle name="Calculation 6" xfId="12907" xr:uid="{00000000-0005-0000-0000-000088770000}"/>
    <cellStyle name="Calculation 7" xfId="16162" xr:uid="{00000000-0005-0000-0000-000089770000}"/>
    <cellStyle name="Calculation 8" xfId="19517" xr:uid="{00000000-0005-0000-0000-00008A770000}"/>
    <cellStyle name="Check Cell" xfId="27" builtinId="23" customBuiltin="1"/>
    <cellStyle name="Check Cell 2" xfId="62" xr:uid="{00000000-0005-0000-0000-00008C770000}"/>
    <cellStyle name="Check Cell 2 2" xfId="8839" xr:uid="{00000000-0005-0000-0000-00008D770000}"/>
    <cellStyle name="Check Cell 2 3" xfId="8520" xr:uid="{00000000-0005-0000-0000-00008E770000}"/>
    <cellStyle name="Check Cell 2 4" xfId="10026" xr:uid="{00000000-0005-0000-0000-00008F770000}"/>
    <cellStyle name="Check Cell 3" xfId="8811" xr:uid="{00000000-0005-0000-0000-000090770000}"/>
    <cellStyle name="Check Cell 4" xfId="8492" xr:uid="{00000000-0005-0000-0000-000091770000}"/>
    <cellStyle name="Check Cell 4 2" xfId="9136" xr:uid="{00000000-0005-0000-0000-000092770000}"/>
    <cellStyle name="Check Cell 5" xfId="10118" xr:uid="{00000000-0005-0000-0000-000093770000}"/>
    <cellStyle name="Check Cell 6" xfId="12908" xr:uid="{00000000-0005-0000-0000-000094770000}"/>
    <cellStyle name="Check Cell 7" xfId="16181" xr:uid="{00000000-0005-0000-0000-000095770000}"/>
    <cellStyle name="Check Cell 8" xfId="19518" xr:uid="{00000000-0005-0000-0000-000096770000}"/>
    <cellStyle name="Comma 2" xfId="9731" xr:uid="{00000000-0005-0000-0000-000097770000}"/>
    <cellStyle name="Comma 2 2" xfId="11829" xr:uid="{00000000-0005-0000-0000-000098770000}"/>
    <cellStyle name="Controlecel 2" xfId="263" xr:uid="{00000000-0005-0000-0000-000099770000}"/>
    <cellStyle name="Controlecel 2 2" xfId="8940" xr:uid="{00000000-0005-0000-0000-00009A770000}"/>
    <cellStyle name="Controlecel 2 3" xfId="8621" xr:uid="{00000000-0005-0000-0000-00009B770000}"/>
    <cellStyle name="Explanatory Text" xfId="28" builtinId="53" customBuiltin="1"/>
    <cellStyle name="Explanatory Text 2" xfId="65" xr:uid="{00000000-0005-0000-0000-00009D770000}"/>
    <cellStyle name="Explanatory Text 2 2" xfId="8842" xr:uid="{00000000-0005-0000-0000-00009E770000}"/>
    <cellStyle name="Explanatory Text 2 3" xfId="8523" xr:uid="{00000000-0005-0000-0000-00009F770000}"/>
    <cellStyle name="Explanatory Text 2 4" xfId="10029" xr:uid="{00000000-0005-0000-0000-0000A0770000}"/>
    <cellStyle name="Explanatory Text 3" xfId="8812" xr:uid="{00000000-0005-0000-0000-0000A1770000}"/>
    <cellStyle name="Explanatory Text 4" xfId="8493" xr:uid="{00000000-0005-0000-0000-0000A2770000}"/>
    <cellStyle name="Explanatory Text 4 2" xfId="9139" xr:uid="{00000000-0005-0000-0000-0000A3770000}"/>
    <cellStyle name="Explanatory Text 5" xfId="10139" xr:uid="{00000000-0005-0000-0000-0000A4770000}"/>
    <cellStyle name="Explanatory Text 6" xfId="12909" xr:uid="{00000000-0005-0000-0000-0000A5770000}"/>
    <cellStyle name="Explanatory Text 7" xfId="16161" xr:uid="{00000000-0005-0000-0000-0000A6770000}"/>
    <cellStyle name="Explanatory Text 8" xfId="19519" xr:uid="{00000000-0005-0000-0000-0000A7770000}"/>
    <cellStyle name="Gekoppelde cel 2" xfId="262" xr:uid="{00000000-0005-0000-0000-0000A8770000}"/>
    <cellStyle name="Gekoppelde cel 2 2" xfId="8939" xr:uid="{00000000-0005-0000-0000-0000A9770000}"/>
    <cellStyle name="Gekoppelde cel 2 3" xfId="8620" xr:uid="{00000000-0005-0000-0000-0000AA770000}"/>
    <cellStyle name="Goed 2" xfId="256" xr:uid="{00000000-0005-0000-0000-0000AB770000}"/>
    <cellStyle name="Goed 2 2" xfId="8933" xr:uid="{00000000-0005-0000-0000-0000AC770000}"/>
    <cellStyle name="Goed 2 3" xfId="8614" xr:uid="{00000000-0005-0000-0000-0000AD770000}"/>
    <cellStyle name="Good" xfId="29" builtinId="26" customBuiltin="1"/>
    <cellStyle name="Good 2" xfId="55" xr:uid="{00000000-0005-0000-0000-0000AF770000}"/>
    <cellStyle name="Good 2 2" xfId="8832" xr:uid="{00000000-0005-0000-0000-0000B0770000}"/>
    <cellStyle name="Good 2 3" xfId="8513" xr:uid="{00000000-0005-0000-0000-0000B1770000}"/>
    <cellStyle name="Good 2 4" xfId="10019" xr:uid="{00000000-0005-0000-0000-0000B2770000}"/>
    <cellStyle name="Good 3" xfId="8813" xr:uid="{00000000-0005-0000-0000-0000B3770000}"/>
    <cellStyle name="Good 4" xfId="8494" xr:uid="{00000000-0005-0000-0000-0000B4770000}"/>
    <cellStyle name="Good 4 2" xfId="9129" xr:uid="{00000000-0005-0000-0000-0000B5770000}"/>
    <cellStyle name="Good 5" xfId="10140" xr:uid="{00000000-0005-0000-0000-0000B6770000}"/>
    <cellStyle name="Good 6" xfId="12910" xr:uid="{00000000-0005-0000-0000-0000B7770000}"/>
    <cellStyle name="Good 7" xfId="16180" xr:uid="{00000000-0005-0000-0000-0000B8770000}"/>
    <cellStyle name="Good 8" xfId="19520" xr:uid="{00000000-0005-0000-0000-0000B9770000}"/>
    <cellStyle name="Heading 1" xfId="30" builtinId="16" customBuiltin="1"/>
    <cellStyle name="Heading 1 2" xfId="51" xr:uid="{00000000-0005-0000-0000-0000BB770000}"/>
    <cellStyle name="Heading 1 2 2" xfId="8828" xr:uid="{00000000-0005-0000-0000-0000BC770000}"/>
    <cellStyle name="Heading 1 2 3" xfId="8509" xr:uid="{00000000-0005-0000-0000-0000BD770000}"/>
    <cellStyle name="Heading 1 3" xfId="8814" xr:uid="{00000000-0005-0000-0000-0000BE770000}"/>
    <cellStyle name="Heading 1 4" xfId="8495" xr:uid="{00000000-0005-0000-0000-0000BF770000}"/>
    <cellStyle name="Heading 1 5" xfId="12911" xr:uid="{00000000-0005-0000-0000-0000C0770000}"/>
    <cellStyle name="Heading 1 6" xfId="16157" xr:uid="{00000000-0005-0000-0000-0000C1770000}"/>
    <cellStyle name="Heading 1 7" xfId="19521" xr:uid="{00000000-0005-0000-0000-0000C2770000}"/>
    <cellStyle name="Heading 2" xfId="31" builtinId="17" customBuiltin="1"/>
    <cellStyle name="Heading 2 2" xfId="52" xr:uid="{00000000-0005-0000-0000-0000C4770000}"/>
    <cellStyle name="Heading 2 2 2" xfId="8829" xr:uid="{00000000-0005-0000-0000-0000C5770000}"/>
    <cellStyle name="Heading 2 2 3" xfId="8510" xr:uid="{00000000-0005-0000-0000-0000C6770000}"/>
    <cellStyle name="Heading 2 3" xfId="8815" xr:uid="{00000000-0005-0000-0000-0000C7770000}"/>
    <cellStyle name="Heading 2 4" xfId="8496" xr:uid="{00000000-0005-0000-0000-0000C8770000}"/>
    <cellStyle name="Heading 2 5" xfId="12912" xr:uid="{00000000-0005-0000-0000-0000C9770000}"/>
    <cellStyle name="Heading 2 6" xfId="16160" xr:uid="{00000000-0005-0000-0000-0000CA770000}"/>
    <cellStyle name="Heading 2 7" xfId="19522" xr:uid="{00000000-0005-0000-0000-0000CB770000}"/>
    <cellStyle name="Heading 3" xfId="32" builtinId="18" customBuiltin="1"/>
    <cellStyle name="Heading 3 2" xfId="53" xr:uid="{00000000-0005-0000-0000-0000CD770000}"/>
    <cellStyle name="Heading 3 2 2" xfId="8830" xr:uid="{00000000-0005-0000-0000-0000CE770000}"/>
    <cellStyle name="Heading 3 2 3" xfId="8511" xr:uid="{00000000-0005-0000-0000-0000CF770000}"/>
    <cellStyle name="Heading 3 3" xfId="8816" xr:uid="{00000000-0005-0000-0000-0000D0770000}"/>
    <cellStyle name="Heading 3 4" xfId="8497" xr:uid="{00000000-0005-0000-0000-0000D1770000}"/>
    <cellStyle name="Heading 3 5" xfId="12913" xr:uid="{00000000-0005-0000-0000-0000D2770000}"/>
    <cellStyle name="Heading 3 6" xfId="16179" xr:uid="{00000000-0005-0000-0000-0000D3770000}"/>
    <cellStyle name="Heading 3 7" xfId="19523" xr:uid="{00000000-0005-0000-0000-0000D4770000}"/>
    <cellStyle name="Heading 4" xfId="33" builtinId="19" customBuiltin="1"/>
    <cellStyle name="Heading 4 2" xfId="54" xr:uid="{00000000-0005-0000-0000-0000D6770000}"/>
    <cellStyle name="Heading 4 2 2" xfId="8831" xr:uid="{00000000-0005-0000-0000-0000D7770000}"/>
    <cellStyle name="Heading 4 2 3" xfId="8512" xr:uid="{00000000-0005-0000-0000-0000D8770000}"/>
    <cellStyle name="Heading 4 3" xfId="8817" xr:uid="{00000000-0005-0000-0000-0000D9770000}"/>
    <cellStyle name="Heading 4 4" xfId="8498" xr:uid="{00000000-0005-0000-0000-0000DA770000}"/>
    <cellStyle name="Heading 4 5" xfId="12914" xr:uid="{00000000-0005-0000-0000-0000DB770000}"/>
    <cellStyle name="Heading 4 6" xfId="16184" xr:uid="{00000000-0005-0000-0000-0000DC770000}"/>
    <cellStyle name="Heading 4 7" xfId="19524" xr:uid="{00000000-0005-0000-0000-0000DD770000}"/>
    <cellStyle name="Input" xfId="34" builtinId="20" customBuiltin="1"/>
    <cellStyle name="Input 2" xfId="58" xr:uid="{00000000-0005-0000-0000-0000DF770000}"/>
    <cellStyle name="Input 2 2" xfId="8835" xr:uid="{00000000-0005-0000-0000-0000E0770000}"/>
    <cellStyle name="Input 2 3" xfId="8516" xr:uid="{00000000-0005-0000-0000-0000E1770000}"/>
    <cellStyle name="Input 2 4" xfId="10022" xr:uid="{00000000-0005-0000-0000-0000E2770000}"/>
    <cellStyle name="Input 3" xfId="8818" xr:uid="{00000000-0005-0000-0000-0000E3770000}"/>
    <cellStyle name="Input 4" xfId="8499" xr:uid="{00000000-0005-0000-0000-0000E4770000}"/>
    <cellStyle name="Input 4 2" xfId="9132" xr:uid="{00000000-0005-0000-0000-0000E5770000}"/>
    <cellStyle name="Input 5" xfId="10141" xr:uid="{00000000-0005-0000-0000-0000E6770000}"/>
    <cellStyle name="Input 6" xfId="12915" xr:uid="{00000000-0005-0000-0000-0000E7770000}"/>
    <cellStyle name="Input 7" xfId="16165" xr:uid="{00000000-0005-0000-0000-0000E8770000}"/>
    <cellStyle name="Input 8" xfId="19525" xr:uid="{00000000-0005-0000-0000-0000E9770000}"/>
    <cellStyle name="Invoer 2" xfId="259" xr:uid="{00000000-0005-0000-0000-0000EA770000}"/>
    <cellStyle name="Invoer 2 2" xfId="8936" xr:uid="{00000000-0005-0000-0000-0000EB770000}"/>
    <cellStyle name="Invoer 2 3" xfId="8617" xr:uid="{00000000-0005-0000-0000-0000EC770000}"/>
    <cellStyle name="Kop 1 2" xfId="252" xr:uid="{00000000-0005-0000-0000-0000ED770000}"/>
    <cellStyle name="Kop 1 2 2" xfId="8929" xr:uid="{00000000-0005-0000-0000-0000EE770000}"/>
    <cellStyle name="Kop 1 2 3" xfId="8610" xr:uid="{00000000-0005-0000-0000-0000EF770000}"/>
    <cellStyle name="Kop 2 2" xfId="253" xr:uid="{00000000-0005-0000-0000-0000F0770000}"/>
    <cellStyle name="Kop 2 2 2" xfId="8930" xr:uid="{00000000-0005-0000-0000-0000F1770000}"/>
    <cellStyle name="Kop 2 2 3" xfId="8611" xr:uid="{00000000-0005-0000-0000-0000F2770000}"/>
    <cellStyle name="Kop 3 2" xfId="254" xr:uid="{00000000-0005-0000-0000-0000F3770000}"/>
    <cellStyle name="Kop 3 2 2" xfId="8931" xr:uid="{00000000-0005-0000-0000-0000F4770000}"/>
    <cellStyle name="Kop 3 2 3" xfId="8612" xr:uid="{00000000-0005-0000-0000-0000F5770000}"/>
    <cellStyle name="Kop 4 2" xfId="255" xr:uid="{00000000-0005-0000-0000-0000F6770000}"/>
    <cellStyle name="Kop 4 2 2" xfId="8932" xr:uid="{00000000-0005-0000-0000-0000F7770000}"/>
    <cellStyle name="Kop 4 2 3" xfId="8613" xr:uid="{00000000-0005-0000-0000-0000F8770000}"/>
    <cellStyle name="Linked Cell" xfId="35" builtinId="24" customBuiltin="1"/>
    <cellStyle name="Linked Cell 2" xfId="61" xr:uid="{00000000-0005-0000-0000-0000FA770000}"/>
    <cellStyle name="Linked Cell 2 2" xfId="8838" xr:uid="{00000000-0005-0000-0000-0000FB770000}"/>
    <cellStyle name="Linked Cell 2 3" xfId="8519" xr:uid="{00000000-0005-0000-0000-0000FC770000}"/>
    <cellStyle name="Linked Cell 2 4" xfId="10025" xr:uid="{00000000-0005-0000-0000-0000FD770000}"/>
    <cellStyle name="Linked Cell 3" xfId="8819" xr:uid="{00000000-0005-0000-0000-0000FE770000}"/>
    <cellStyle name="Linked Cell 4" xfId="8500" xr:uid="{00000000-0005-0000-0000-0000FF770000}"/>
    <cellStyle name="Linked Cell 4 2" xfId="9135" xr:uid="{00000000-0005-0000-0000-000000780000}"/>
    <cellStyle name="Linked Cell 5" xfId="10142" xr:uid="{00000000-0005-0000-0000-000001780000}"/>
    <cellStyle name="Linked Cell 6" xfId="12916" xr:uid="{00000000-0005-0000-0000-000002780000}"/>
    <cellStyle name="Linked Cell 7" xfId="16195" xr:uid="{00000000-0005-0000-0000-000003780000}"/>
    <cellStyle name="Linked Cell 8" xfId="19526" xr:uid="{00000000-0005-0000-0000-000004780000}"/>
    <cellStyle name="Neutraal 2" xfId="258" xr:uid="{00000000-0005-0000-0000-000005780000}"/>
    <cellStyle name="Neutraal 2 2" xfId="8935" xr:uid="{00000000-0005-0000-0000-000006780000}"/>
    <cellStyle name="Neutraal 2 3" xfId="8616" xr:uid="{00000000-0005-0000-0000-000007780000}"/>
    <cellStyle name="Neutral" xfId="36" builtinId="28" customBuiltin="1"/>
    <cellStyle name="Neutral 2" xfId="57" xr:uid="{00000000-0005-0000-0000-000009780000}"/>
    <cellStyle name="Neutral 2 2" xfId="8834" xr:uid="{00000000-0005-0000-0000-00000A780000}"/>
    <cellStyle name="Neutral 2 3" xfId="8515" xr:uid="{00000000-0005-0000-0000-00000B780000}"/>
    <cellStyle name="Neutral 2 4" xfId="10021" xr:uid="{00000000-0005-0000-0000-00000C780000}"/>
    <cellStyle name="Neutral 3" xfId="8820" xr:uid="{00000000-0005-0000-0000-00000D780000}"/>
    <cellStyle name="Neutral 4" xfId="8501" xr:uid="{00000000-0005-0000-0000-00000E780000}"/>
    <cellStyle name="Neutral 4 2" xfId="9131" xr:uid="{00000000-0005-0000-0000-00000F780000}"/>
    <cellStyle name="Neutral 5" xfId="10143" xr:uid="{00000000-0005-0000-0000-000010780000}"/>
    <cellStyle name="Neutral 6" xfId="12917" xr:uid="{00000000-0005-0000-0000-000011780000}"/>
    <cellStyle name="Neutral 7" xfId="16176" xr:uid="{00000000-0005-0000-0000-000012780000}"/>
    <cellStyle name="Neutral 8" xfId="19527" xr:uid="{00000000-0005-0000-0000-000013780000}"/>
    <cellStyle name="Normal" xfId="0" builtinId="0"/>
    <cellStyle name="Normal 10" xfId="3583" xr:uid="{00000000-0005-0000-0000-000015780000}"/>
    <cellStyle name="Normal 10 10" xfId="4617" xr:uid="{00000000-0005-0000-0000-000016780000}"/>
    <cellStyle name="Normal 10 11" xfId="4747" xr:uid="{00000000-0005-0000-0000-000017780000}"/>
    <cellStyle name="Normal 10 12" xfId="4877" xr:uid="{00000000-0005-0000-0000-000018780000}"/>
    <cellStyle name="Normal 10 13" xfId="5007" xr:uid="{00000000-0005-0000-0000-000019780000}"/>
    <cellStyle name="Normal 10 14" xfId="5137" xr:uid="{00000000-0005-0000-0000-00001A780000}"/>
    <cellStyle name="Normal 10 15" xfId="5267" xr:uid="{00000000-0005-0000-0000-00001B780000}"/>
    <cellStyle name="Normal 10 16" xfId="5397" xr:uid="{00000000-0005-0000-0000-00001C780000}"/>
    <cellStyle name="Normal 10 17" xfId="5527" xr:uid="{00000000-0005-0000-0000-00001D780000}"/>
    <cellStyle name="Normal 10 18" xfId="5657" xr:uid="{00000000-0005-0000-0000-00001E780000}"/>
    <cellStyle name="Normal 10 19" xfId="5787" xr:uid="{00000000-0005-0000-0000-00001F780000}"/>
    <cellStyle name="Normal 10 2" xfId="3688" xr:uid="{00000000-0005-0000-0000-000020780000}"/>
    <cellStyle name="Normal 10 2 2" xfId="9014" xr:uid="{00000000-0005-0000-0000-000021780000}"/>
    <cellStyle name="Normal 10 20" xfId="5917" xr:uid="{00000000-0005-0000-0000-000022780000}"/>
    <cellStyle name="Normal 10 21" xfId="6047" xr:uid="{00000000-0005-0000-0000-000023780000}"/>
    <cellStyle name="Normal 10 22" xfId="6177" xr:uid="{00000000-0005-0000-0000-000024780000}"/>
    <cellStyle name="Normal 10 23" xfId="6307" xr:uid="{00000000-0005-0000-0000-000025780000}"/>
    <cellStyle name="Normal 10 24" xfId="6437" xr:uid="{00000000-0005-0000-0000-000026780000}"/>
    <cellStyle name="Normal 10 25" xfId="6568" xr:uid="{00000000-0005-0000-0000-000027780000}"/>
    <cellStyle name="Normal 10 26" xfId="6698" xr:uid="{00000000-0005-0000-0000-000028780000}"/>
    <cellStyle name="Normal 10 27" xfId="6828" xr:uid="{00000000-0005-0000-0000-000029780000}"/>
    <cellStyle name="Normal 10 28" xfId="6958" xr:uid="{00000000-0005-0000-0000-00002A780000}"/>
    <cellStyle name="Normal 10 29" xfId="7088" xr:uid="{00000000-0005-0000-0000-00002B780000}"/>
    <cellStyle name="Normal 10 3" xfId="3805" xr:uid="{00000000-0005-0000-0000-00002C780000}"/>
    <cellStyle name="Normal 10 3 2" xfId="10268" xr:uid="{00000000-0005-0000-0000-00002D780000}"/>
    <cellStyle name="Normal 10 30" xfId="7232" xr:uid="{00000000-0005-0000-0000-00002E780000}"/>
    <cellStyle name="Normal 10 31" xfId="7377" xr:uid="{00000000-0005-0000-0000-00002F780000}"/>
    <cellStyle name="Normal 10 32" xfId="7521" xr:uid="{00000000-0005-0000-0000-000030780000}"/>
    <cellStyle name="Normal 10 33" xfId="7693" xr:uid="{00000000-0005-0000-0000-000031780000}"/>
    <cellStyle name="Normal 10 34" xfId="7865" xr:uid="{00000000-0005-0000-0000-000032780000}"/>
    <cellStyle name="Normal 10 35" xfId="8037" xr:uid="{00000000-0005-0000-0000-000033780000}"/>
    <cellStyle name="Normal 10 36" xfId="8209" xr:uid="{00000000-0005-0000-0000-000034780000}"/>
    <cellStyle name="Normal 10 37" xfId="8381" xr:uid="{00000000-0005-0000-0000-000035780000}"/>
    <cellStyle name="Normal 10 38" xfId="8699" xr:uid="{00000000-0005-0000-0000-000036780000}"/>
    <cellStyle name="Normal 10 4" xfId="3921" xr:uid="{00000000-0005-0000-0000-000037780000}"/>
    <cellStyle name="Normal 10 5" xfId="4037" xr:uid="{00000000-0005-0000-0000-000038780000}"/>
    <cellStyle name="Normal 10 6" xfId="4153" xr:uid="{00000000-0005-0000-0000-000039780000}"/>
    <cellStyle name="Normal 10 7" xfId="4269" xr:uid="{00000000-0005-0000-0000-00003A780000}"/>
    <cellStyle name="Normal 10 8" xfId="4385" xr:uid="{00000000-0005-0000-0000-00003B780000}"/>
    <cellStyle name="Normal 10 9" xfId="4501" xr:uid="{00000000-0005-0000-0000-00003C780000}"/>
    <cellStyle name="Normal 11" xfId="3702" xr:uid="{00000000-0005-0000-0000-00003D780000}"/>
    <cellStyle name="Normal 11 10" xfId="4761" xr:uid="{00000000-0005-0000-0000-00003E780000}"/>
    <cellStyle name="Normal 11 11" xfId="4891" xr:uid="{00000000-0005-0000-0000-00003F780000}"/>
    <cellStyle name="Normal 11 12" xfId="5021" xr:uid="{00000000-0005-0000-0000-000040780000}"/>
    <cellStyle name="Normal 11 13" xfId="5151" xr:uid="{00000000-0005-0000-0000-000041780000}"/>
    <cellStyle name="Normal 11 14" xfId="5281" xr:uid="{00000000-0005-0000-0000-000042780000}"/>
    <cellStyle name="Normal 11 15" xfId="5411" xr:uid="{00000000-0005-0000-0000-000043780000}"/>
    <cellStyle name="Normal 11 16" xfId="5541" xr:uid="{00000000-0005-0000-0000-000044780000}"/>
    <cellStyle name="Normal 11 17" xfId="5671" xr:uid="{00000000-0005-0000-0000-000045780000}"/>
    <cellStyle name="Normal 11 18" xfId="5801" xr:uid="{00000000-0005-0000-0000-000046780000}"/>
    <cellStyle name="Normal 11 19" xfId="5931" xr:uid="{00000000-0005-0000-0000-000047780000}"/>
    <cellStyle name="Normal 11 2" xfId="3819" xr:uid="{00000000-0005-0000-0000-000048780000}"/>
    <cellStyle name="Normal 11 2 2" xfId="9028" xr:uid="{00000000-0005-0000-0000-000049780000}"/>
    <cellStyle name="Normal 11 20" xfId="6061" xr:uid="{00000000-0005-0000-0000-00004A780000}"/>
    <cellStyle name="Normal 11 21" xfId="6191" xr:uid="{00000000-0005-0000-0000-00004B780000}"/>
    <cellStyle name="Normal 11 22" xfId="6321" xr:uid="{00000000-0005-0000-0000-00004C780000}"/>
    <cellStyle name="Normal 11 23" xfId="6451" xr:uid="{00000000-0005-0000-0000-00004D780000}"/>
    <cellStyle name="Normal 11 24" xfId="6582" xr:uid="{00000000-0005-0000-0000-00004E780000}"/>
    <cellStyle name="Normal 11 25" xfId="6712" xr:uid="{00000000-0005-0000-0000-00004F780000}"/>
    <cellStyle name="Normal 11 26" xfId="6842" xr:uid="{00000000-0005-0000-0000-000050780000}"/>
    <cellStyle name="Normal 11 27" xfId="6972" xr:uid="{00000000-0005-0000-0000-000051780000}"/>
    <cellStyle name="Normal 11 28" xfId="7102" xr:uid="{00000000-0005-0000-0000-000052780000}"/>
    <cellStyle name="Normal 11 29" xfId="7246" xr:uid="{00000000-0005-0000-0000-000053780000}"/>
    <cellStyle name="Normal 11 3" xfId="3935" xr:uid="{00000000-0005-0000-0000-000054780000}"/>
    <cellStyle name="Normal 11 3 2" xfId="10282" xr:uid="{00000000-0005-0000-0000-000055780000}"/>
    <cellStyle name="Normal 11 30" xfId="7391" xr:uid="{00000000-0005-0000-0000-000056780000}"/>
    <cellStyle name="Normal 11 31" xfId="7535" xr:uid="{00000000-0005-0000-0000-000057780000}"/>
    <cellStyle name="Normal 11 32" xfId="7707" xr:uid="{00000000-0005-0000-0000-000058780000}"/>
    <cellStyle name="Normal 11 33" xfId="7879" xr:uid="{00000000-0005-0000-0000-000059780000}"/>
    <cellStyle name="Normal 11 34" xfId="8051" xr:uid="{00000000-0005-0000-0000-00005A780000}"/>
    <cellStyle name="Normal 11 35" xfId="8223" xr:uid="{00000000-0005-0000-0000-00005B780000}"/>
    <cellStyle name="Normal 11 36" xfId="8395" xr:uid="{00000000-0005-0000-0000-00005C780000}"/>
    <cellStyle name="Normal 11 37" xfId="8713" xr:uid="{00000000-0005-0000-0000-00005D780000}"/>
    <cellStyle name="Normal 11 4" xfId="4051" xr:uid="{00000000-0005-0000-0000-00005E780000}"/>
    <cellStyle name="Normal 11 5" xfId="4167" xr:uid="{00000000-0005-0000-0000-00005F780000}"/>
    <cellStyle name="Normal 11 6" xfId="4283" xr:uid="{00000000-0005-0000-0000-000060780000}"/>
    <cellStyle name="Normal 11 7" xfId="4399" xr:uid="{00000000-0005-0000-0000-000061780000}"/>
    <cellStyle name="Normal 11 8" xfId="4515" xr:uid="{00000000-0005-0000-0000-000062780000}"/>
    <cellStyle name="Normal 11 9" xfId="4631" xr:uid="{00000000-0005-0000-0000-000063780000}"/>
    <cellStyle name="Normal 12" xfId="3716" xr:uid="{00000000-0005-0000-0000-000064780000}"/>
    <cellStyle name="Normal 12 10" xfId="5685" xr:uid="{00000000-0005-0000-0000-000065780000}"/>
    <cellStyle name="Normal 12 11" xfId="5815" xr:uid="{00000000-0005-0000-0000-000066780000}"/>
    <cellStyle name="Normal 12 12" xfId="5945" xr:uid="{00000000-0005-0000-0000-000067780000}"/>
    <cellStyle name="Normal 12 13" xfId="6075" xr:uid="{00000000-0005-0000-0000-000068780000}"/>
    <cellStyle name="Normal 12 14" xfId="6205" xr:uid="{00000000-0005-0000-0000-000069780000}"/>
    <cellStyle name="Normal 12 15" xfId="6335" xr:uid="{00000000-0005-0000-0000-00006A780000}"/>
    <cellStyle name="Normal 12 16" xfId="6465" xr:uid="{00000000-0005-0000-0000-00006B780000}"/>
    <cellStyle name="Normal 12 17" xfId="6596" xr:uid="{00000000-0005-0000-0000-00006C780000}"/>
    <cellStyle name="Normal 12 18" xfId="6726" xr:uid="{00000000-0005-0000-0000-00006D780000}"/>
    <cellStyle name="Normal 12 19" xfId="6856" xr:uid="{00000000-0005-0000-0000-00006E780000}"/>
    <cellStyle name="Normal 12 2" xfId="4645" xr:uid="{00000000-0005-0000-0000-00006F780000}"/>
    <cellStyle name="Normal 12 2 2" xfId="9042" xr:uid="{00000000-0005-0000-0000-000070780000}"/>
    <cellStyle name="Normal 12 20" xfId="6986" xr:uid="{00000000-0005-0000-0000-000071780000}"/>
    <cellStyle name="Normal 12 21" xfId="7116" xr:uid="{00000000-0005-0000-0000-000072780000}"/>
    <cellStyle name="Normal 12 22" xfId="7260" xr:uid="{00000000-0005-0000-0000-000073780000}"/>
    <cellStyle name="Normal 12 23" xfId="7405" xr:uid="{00000000-0005-0000-0000-000074780000}"/>
    <cellStyle name="Normal 12 24" xfId="7549" xr:uid="{00000000-0005-0000-0000-000075780000}"/>
    <cellStyle name="Normal 12 25" xfId="7721" xr:uid="{00000000-0005-0000-0000-000076780000}"/>
    <cellStyle name="Normal 12 26" xfId="7893" xr:uid="{00000000-0005-0000-0000-000077780000}"/>
    <cellStyle name="Normal 12 27" xfId="8065" xr:uid="{00000000-0005-0000-0000-000078780000}"/>
    <cellStyle name="Normal 12 28" xfId="8237" xr:uid="{00000000-0005-0000-0000-000079780000}"/>
    <cellStyle name="Normal 12 29" xfId="8409" xr:uid="{00000000-0005-0000-0000-00007A780000}"/>
    <cellStyle name="Normal 12 3" xfId="4775" xr:uid="{00000000-0005-0000-0000-00007B780000}"/>
    <cellStyle name="Normal 12 3 2" xfId="10296" xr:uid="{00000000-0005-0000-0000-00007C780000}"/>
    <cellStyle name="Normal 12 30" xfId="8727" xr:uid="{00000000-0005-0000-0000-00007D780000}"/>
    <cellStyle name="Normal 12 4" xfId="4905" xr:uid="{00000000-0005-0000-0000-00007E780000}"/>
    <cellStyle name="Normal 12 5" xfId="5035" xr:uid="{00000000-0005-0000-0000-00007F780000}"/>
    <cellStyle name="Normal 12 6" xfId="5165" xr:uid="{00000000-0005-0000-0000-000080780000}"/>
    <cellStyle name="Normal 12 7" xfId="5295" xr:uid="{00000000-0005-0000-0000-000081780000}"/>
    <cellStyle name="Normal 12 8" xfId="5425" xr:uid="{00000000-0005-0000-0000-000082780000}"/>
    <cellStyle name="Normal 12 9" xfId="5555" xr:uid="{00000000-0005-0000-0000-000083780000}"/>
    <cellStyle name="Normal 13" xfId="6479" xr:uid="{00000000-0005-0000-0000-000084780000}"/>
    <cellStyle name="Normal 13 10" xfId="8423" xr:uid="{00000000-0005-0000-0000-000085780000}"/>
    <cellStyle name="Normal 13 11" xfId="8741" xr:uid="{00000000-0005-0000-0000-000086780000}"/>
    <cellStyle name="Normal 13 2" xfId="7130" xr:uid="{00000000-0005-0000-0000-000087780000}"/>
    <cellStyle name="Normal 13 2 2" xfId="9056" xr:uid="{00000000-0005-0000-0000-000088780000}"/>
    <cellStyle name="Normal 13 3" xfId="7274" xr:uid="{00000000-0005-0000-0000-000089780000}"/>
    <cellStyle name="Normal 13 3 2" xfId="10310" xr:uid="{00000000-0005-0000-0000-00008A780000}"/>
    <cellStyle name="Normal 13 4" xfId="7419" xr:uid="{00000000-0005-0000-0000-00008B780000}"/>
    <cellStyle name="Normal 13 5" xfId="7563" xr:uid="{00000000-0005-0000-0000-00008C780000}"/>
    <cellStyle name="Normal 13 6" xfId="7735" xr:uid="{00000000-0005-0000-0000-00008D780000}"/>
    <cellStyle name="Normal 13 7" xfId="7907" xr:uid="{00000000-0005-0000-0000-00008E780000}"/>
    <cellStyle name="Normal 13 8" xfId="8079" xr:uid="{00000000-0005-0000-0000-00008F780000}"/>
    <cellStyle name="Normal 13 9" xfId="8251" xr:uid="{00000000-0005-0000-0000-000090780000}"/>
    <cellStyle name="Normal 14" xfId="7288" xr:uid="{00000000-0005-0000-0000-000091780000}"/>
    <cellStyle name="Normal 14 2" xfId="9070" xr:uid="{00000000-0005-0000-0000-000092780000}"/>
    <cellStyle name="Normal 14 3" xfId="8755" xr:uid="{00000000-0005-0000-0000-000093780000}"/>
    <cellStyle name="Normal 15" xfId="7577" xr:uid="{00000000-0005-0000-0000-000094780000}"/>
    <cellStyle name="Normal 15 2" xfId="7749" xr:uid="{00000000-0005-0000-0000-000095780000}"/>
    <cellStyle name="Normal 15 2 2" xfId="9071" xr:uid="{00000000-0005-0000-0000-000096780000}"/>
    <cellStyle name="Normal 15 3" xfId="7921" xr:uid="{00000000-0005-0000-0000-000097780000}"/>
    <cellStyle name="Normal 15 3 2" xfId="10324" xr:uid="{00000000-0005-0000-0000-000098780000}"/>
    <cellStyle name="Normal 15 4" xfId="8093" xr:uid="{00000000-0005-0000-0000-000099780000}"/>
    <cellStyle name="Normal 15 5" xfId="8265" xr:uid="{00000000-0005-0000-0000-00009A780000}"/>
    <cellStyle name="Normal 15 6" xfId="8437" xr:uid="{00000000-0005-0000-0000-00009B780000}"/>
    <cellStyle name="Normal 15 7" xfId="8756" xr:uid="{00000000-0005-0000-0000-00009C780000}"/>
    <cellStyle name="Normal 16" xfId="7591" xr:uid="{00000000-0005-0000-0000-00009D780000}"/>
    <cellStyle name="Normal 16 2" xfId="7763" xr:uid="{00000000-0005-0000-0000-00009E780000}"/>
    <cellStyle name="Normal 16 2 2" xfId="9085" xr:uid="{00000000-0005-0000-0000-00009F780000}"/>
    <cellStyle name="Normal 16 3" xfId="7935" xr:uid="{00000000-0005-0000-0000-0000A0780000}"/>
    <cellStyle name="Normal 16 3 2" xfId="10338" xr:uid="{00000000-0005-0000-0000-0000A1780000}"/>
    <cellStyle name="Normal 16 4" xfId="8107" xr:uid="{00000000-0005-0000-0000-0000A2780000}"/>
    <cellStyle name="Normal 16 5" xfId="8279" xr:uid="{00000000-0005-0000-0000-0000A3780000}"/>
    <cellStyle name="Normal 16 6" xfId="8451" xr:uid="{00000000-0005-0000-0000-0000A4780000}"/>
    <cellStyle name="Normal 16 7" xfId="8770" xr:uid="{00000000-0005-0000-0000-0000A5780000}"/>
    <cellStyle name="Normal 17" xfId="8784" xr:uid="{00000000-0005-0000-0000-0000A6780000}"/>
    <cellStyle name="Normal 18" xfId="9099" xr:uid="{00000000-0005-0000-0000-0000A7780000}"/>
    <cellStyle name="Normal 18 2" xfId="10352" xr:uid="{00000000-0005-0000-0000-0000A8780000}"/>
    <cellStyle name="Normal 19" xfId="9100" xr:uid="{00000000-0005-0000-0000-0000A9780000}"/>
    <cellStyle name="Normal 19 2" xfId="10353" xr:uid="{00000000-0005-0000-0000-0000AA780000}"/>
    <cellStyle name="Normal 2" xfId="49" xr:uid="{00000000-0005-0000-0000-0000AB780000}"/>
    <cellStyle name="Normal 2 10" xfId="908" xr:uid="{00000000-0005-0000-0000-0000AC780000}"/>
    <cellStyle name="Normal 2 10 2" xfId="17035" xr:uid="{00000000-0005-0000-0000-0000AD780000}"/>
    <cellStyle name="Normal 2 10 2 2" xfId="21497" xr:uid="{00000000-0005-0000-0000-0000AE780000}"/>
    <cellStyle name="Normal 2 10 2 2 2" xfId="25929" xr:uid="{00000000-0005-0000-0000-0000AF780000}"/>
    <cellStyle name="Normal 2 10 2 2 3" xfId="30646" xr:uid="{00000000-0005-0000-0000-0000B0780000}"/>
    <cellStyle name="Normal 2 10 2 2 4" xfId="35359" xr:uid="{00000000-0005-0000-0000-0000B1780000}"/>
    <cellStyle name="Normal 2 10 2 3" xfId="19238" xr:uid="{00000000-0005-0000-0000-0000B2780000}"/>
    <cellStyle name="Normal 2 10 2 4" xfId="23713" xr:uid="{00000000-0005-0000-0000-0000B3780000}"/>
    <cellStyle name="Normal 2 10 2 5" xfId="28430" xr:uid="{00000000-0005-0000-0000-0000B4780000}"/>
    <cellStyle name="Normal 2 10 2 6" xfId="33143" xr:uid="{00000000-0005-0000-0000-0000B5780000}"/>
    <cellStyle name="Normal 2 10 3" xfId="15845" xr:uid="{00000000-0005-0000-0000-0000B6780000}"/>
    <cellStyle name="Normal 2 10 3 2" xfId="20351" xr:uid="{00000000-0005-0000-0000-0000B7780000}"/>
    <cellStyle name="Normal 2 10 3 3" xfId="24783" xr:uid="{00000000-0005-0000-0000-0000B8780000}"/>
    <cellStyle name="Normal 2 10 3 4" xfId="29500" xr:uid="{00000000-0005-0000-0000-0000B9780000}"/>
    <cellStyle name="Normal 2 10 3 5" xfId="34213" xr:uid="{00000000-0005-0000-0000-0000BA780000}"/>
    <cellStyle name="Normal 2 10 4" xfId="18092" xr:uid="{00000000-0005-0000-0000-0000BB780000}"/>
    <cellStyle name="Normal 2 10 5" xfId="22567" xr:uid="{00000000-0005-0000-0000-0000BC780000}"/>
    <cellStyle name="Normal 2 10 6" xfId="27284" xr:uid="{00000000-0005-0000-0000-0000BD780000}"/>
    <cellStyle name="Normal 2 10 7" xfId="31997" xr:uid="{00000000-0005-0000-0000-0000BE780000}"/>
    <cellStyle name="Normal 2 11" xfId="980" xr:uid="{00000000-0005-0000-0000-0000BF780000}"/>
    <cellStyle name="Normal 2 11 2" xfId="16086" xr:uid="{00000000-0005-0000-0000-0000C0780000}"/>
    <cellStyle name="Normal 2 11 2 2" xfId="20590" xr:uid="{00000000-0005-0000-0000-0000C1780000}"/>
    <cellStyle name="Normal 2 11 2 3" xfId="25022" xr:uid="{00000000-0005-0000-0000-0000C2780000}"/>
    <cellStyle name="Normal 2 11 2 4" xfId="29739" xr:uid="{00000000-0005-0000-0000-0000C3780000}"/>
    <cellStyle name="Normal 2 11 2 5" xfId="34452" xr:uid="{00000000-0005-0000-0000-0000C4780000}"/>
    <cellStyle name="Normal 2 11 3" xfId="18331" xr:uid="{00000000-0005-0000-0000-0000C5780000}"/>
    <cellStyle name="Normal 2 11 4" xfId="22806" xr:uid="{00000000-0005-0000-0000-0000C6780000}"/>
    <cellStyle name="Normal 2 11 5" xfId="27523" xr:uid="{00000000-0005-0000-0000-0000C7780000}"/>
    <cellStyle name="Normal 2 11 6" xfId="32236" xr:uid="{00000000-0005-0000-0000-0000C8780000}"/>
    <cellStyle name="Normal 2 12" xfId="1052" xr:uid="{00000000-0005-0000-0000-0000C9780000}"/>
    <cellStyle name="Normal 2 12 2" xfId="26199" xr:uid="{00000000-0005-0000-0000-0000CA780000}"/>
    <cellStyle name="Normal 2 12 3" xfId="30913" xr:uid="{00000000-0005-0000-0000-0000CB780000}"/>
    <cellStyle name="Normal 2 12 4" xfId="35626" xr:uid="{00000000-0005-0000-0000-0000CC780000}"/>
    <cellStyle name="Normal 2 13" xfId="1124" xr:uid="{00000000-0005-0000-0000-0000CD780000}"/>
    <cellStyle name="Normal 2 13 2" xfId="35893" xr:uid="{00000000-0005-0000-0000-0000CE780000}"/>
    <cellStyle name="Normal 2 14" xfId="1196" xr:uid="{00000000-0005-0000-0000-0000CF780000}"/>
    <cellStyle name="Normal 2 14 2" xfId="36188" xr:uid="{00000000-0005-0000-0000-0000D0780000}"/>
    <cellStyle name="Normal 2 15" xfId="1268" xr:uid="{00000000-0005-0000-0000-0000D1780000}"/>
    <cellStyle name="Normal 2 16" xfId="1340" xr:uid="{00000000-0005-0000-0000-0000D2780000}"/>
    <cellStyle name="Normal 2 17" xfId="1415" xr:uid="{00000000-0005-0000-0000-0000D3780000}"/>
    <cellStyle name="Normal 2 18" xfId="1489" xr:uid="{00000000-0005-0000-0000-0000D4780000}"/>
    <cellStyle name="Normal 2 19" xfId="1564" xr:uid="{00000000-0005-0000-0000-0000D5780000}"/>
    <cellStyle name="Normal 2 2" xfId="105" xr:uid="{00000000-0005-0000-0000-0000D6780000}"/>
    <cellStyle name="Normal 2 2 10" xfId="1122" xr:uid="{00000000-0005-0000-0000-0000D7780000}"/>
    <cellStyle name="Normal 2 2 11" xfId="1194" xr:uid="{00000000-0005-0000-0000-0000D8780000}"/>
    <cellStyle name="Normal 2 2 12" xfId="1266" xr:uid="{00000000-0005-0000-0000-0000D9780000}"/>
    <cellStyle name="Normal 2 2 13" xfId="1338" xr:uid="{00000000-0005-0000-0000-0000DA780000}"/>
    <cellStyle name="Normal 2 2 14" xfId="1410" xr:uid="{00000000-0005-0000-0000-0000DB780000}"/>
    <cellStyle name="Normal 2 2 15" xfId="1485" xr:uid="{00000000-0005-0000-0000-0000DC780000}"/>
    <cellStyle name="Normal 2 2 16" xfId="1559" xr:uid="{00000000-0005-0000-0000-0000DD780000}"/>
    <cellStyle name="Normal 2 2 17" xfId="1634" xr:uid="{00000000-0005-0000-0000-0000DE780000}"/>
    <cellStyle name="Normal 2 2 18" xfId="1708" xr:uid="{00000000-0005-0000-0000-0000DF780000}"/>
    <cellStyle name="Normal 2 2 19" xfId="1782" xr:uid="{00000000-0005-0000-0000-0000E0780000}"/>
    <cellStyle name="Normal 2 2 2" xfId="248" xr:uid="{00000000-0005-0000-0000-0000E1780000}"/>
    <cellStyle name="Normal 2 2 2 2" xfId="8925" xr:uid="{00000000-0005-0000-0000-0000E2780000}"/>
    <cellStyle name="Normal 2 2 20" xfId="1856" xr:uid="{00000000-0005-0000-0000-0000E3780000}"/>
    <cellStyle name="Normal 2 2 21" xfId="1931" xr:uid="{00000000-0005-0000-0000-0000E4780000}"/>
    <cellStyle name="Normal 2 2 22" xfId="2005" xr:uid="{00000000-0005-0000-0000-0000E5780000}"/>
    <cellStyle name="Normal 2 2 23" xfId="2079" xr:uid="{00000000-0005-0000-0000-0000E6780000}"/>
    <cellStyle name="Normal 2 2 24" xfId="2153" xr:uid="{00000000-0005-0000-0000-0000E7780000}"/>
    <cellStyle name="Normal 2 2 25" xfId="2227" xr:uid="{00000000-0005-0000-0000-0000E8780000}"/>
    <cellStyle name="Normal 2 2 26" xfId="2301" xr:uid="{00000000-0005-0000-0000-0000E9780000}"/>
    <cellStyle name="Normal 2 2 27" xfId="2375" xr:uid="{00000000-0005-0000-0000-0000EA780000}"/>
    <cellStyle name="Normal 2 2 28" xfId="2449" xr:uid="{00000000-0005-0000-0000-0000EB780000}"/>
    <cellStyle name="Normal 2 2 29" xfId="2523" xr:uid="{00000000-0005-0000-0000-0000EC780000}"/>
    <cellStyle name="Normal 2 2 3" xfId="618" xr:uid="{00000000-0005-0000-0000-0000ED780000}"/>
    <cellStyle name="Normal 2 2 3 2" xfId="10219" xr:uid="{00000000-0005-0000-0000-0000EE780000}"/>
    <cellStyle name="Normal 2 2 30" xfId="2597" xr:uid="{00000000-0005-0000-0000-0000EF780000}"/>
    <cellStyle name="Normal 2 2 31" xfId="2685" xr:uid="{00000000-0005-0000-0000-0000F0780000}"/>
    <cellStyle name="Normal 2 2 32" xfId="2773" xr:uid="{00000000-0005-0000-0000-0000F1780000}"/>
    <cellStyle name="Normal 2 2 33" xfId="2861" xr:uid="{00000000-0005-0000-0000-0000F2780000}"/>
    <cellStyle name="Normal 2 2 34" xfId="2949" xr:uid="{00000000-0005-0000-0000-0000F3780000}"/>
    <cellStyle name="Normal 2 2 35" xfId="3037" xr:uid="{00000000-0005-0000-0000-0000F4780000}"/>
    <cellStyle name="Normal 2 2 36" xfId="3125" xr:uid="{00000000-0005-0000-0000-0000F5780000}"/>
    <cellStyle name="Normal 2 2 37" xfId="3213" xr:uid="{00000000-0005-0000-0000-0000F6780000}"/>
    <cellStyle name="Normal 2 2 38" xfId="3301" xr:uid="{00000000-0005-0000-0000-0000F7780000}"/>
    <cellStyle name="Normal 2 2 39" xfId="3389" xr:uid="{00000000-0005-0000-0000-0000F8780000}"/>
    <cellStyle name="Normal 2 2 4" xfId="690" xr:uid="{00000000-0005-0000-0000-0000F9780000}"/>
    <cellStyle name="Normal 2 2 40" xfId="3477" xr:uid="{00000000-0005-0000-0000-0000FA780000}"/>
    <cellStyle name="Normal 2 2 41" xfId="3565" xr:uid="{00000000-0005-0000-0000-0000FB780000}"/>
    <cellStyle name="Normal 2 2 42" xfId="3668" xr:uid="{00000000-0005-0000-0000-0000FC780000}"/>
    <cellStyle name="Normal 2 2 43" xfId="3787" xr:uid="{00000000-0005-0000-0000-0000FD780000}"/>
    <cellStyle name="Normal 2 2 44" xfId="3903" xr:uid="{00000000-0005-0000-0000-0000FE780000}"/>
    <cellStyle name="Normal 2 2 45" xfId="4019" xr:uid="{00000000-0005-0000-0000-0000FF780000}"/>
    <cellStyle name="Normal 2 2 46" xfId="4135" xr:uid="{00000000-0005-0000-0000-000000790000}"/>
    <cellStyle name="Normal 2 2 47" xfId="4251" xr:uid="{00000000-0005-0000-0000-000001790000}"/>
    <cellStyle name="Normal 2 2 48" xfId="4367" xr:uid="{00000000-0005-0000-0000-000002790000}"/>
    <cellStyle name="Normal 2 2 49" xfId="4483" xr:uid="{00000000-0005-0000-0000-000003790000}"/>
    <cellStyle name="Normal 2 2 5" xfId="762" xr:uid="{00000000-0005-0000-0000-000004790000}"/>
    <cellStyle name="Normal 2 2 50" xfId="4599" xr:uid="{00000000-0005-0000-0000-000005790000}"/>
    <cellStyle name="Normal 2 2 51" xfId="4729" xr:uid="{00000000-0005-0000-0000-000006790000}"/>
    <cellStyle name="Normal 2 2 52" xfId="4859" xr:uid="{00000000-0005-0000-0000-000007790000}"/>
    <cellStyle name="Normal 2 2 53" xfId="4989" xr:uid="{00000000-0005-0000-0000-000008790000}"/>
    <cellStyle name="Normal 2 2 54" xfId="5119" xr:uid="{00000000-0005-0000-0000-000009790000}"/>
    <cellStyle name="Normal 2 2 55" xfId="5249" xr:uid="{00000000-0005-0000-0000-00000A790000}"/>
    <cellStyle name="Normal 2 2 56" xfId="5379" xr:uid="{00000000-0005-0000-0000-00000B790000}"/>
    <cellStyle name="Normal 2 2 57" xfId="5509" xr:uid="{00000000-0005-0000-0000-00000C790000}"/>
    <cellStyle name="Normal 2 2 58" xfId="5639" xr:uid="{00000000-0005-0000-0000-00000D790000}"/>
    <cellStyle name="Normal 2 2 59" xfId="5769" xr:uid="{00000000-0005-0000-0000-00000E790000}"/>
    <cellStyle name="Normal 2 2 6" xfId="834" xr:uid="{00000000-0005-0000-0000-00000F790000}"/>
    <cellStyle name="Normal 2 2 60" xfId="5899" xr:uid="{00000000-0005-0000-0000-000010790000}"/>
    <cellStyle name="Normal 2 2 61" xfId="6029" xr:uid="{00000000-0005-0000-0000-000011790000}"/>
    <cellStyle name="Normal 2 2 62" xfId="6159" xr:uid="{00000000-0005-0000-0000-000012790000}"/>
    <cellStyle name="Normal 2 2 63" xfId="6289" xr:uid="{00000000-0005-0000-0000-000013790000}"/>
    <cellStyle name="Normal 2 2 64" xfId="6419" xr:uid="{00000000-0005-0000-0000-000014790000}"/>
    <cellStyle name="Normal 2 2 65" xfId="6550" xr:uid="{00000000-0005-0000-0000-000015790000}"/>
    <cellStyle name="Normal 2 2 66" xfId="6680" xr:uid="{00000000-0005-0000-0000-000016790000}"/>
    <cellStyle name="Normal 2 2 67" xfId="6810" xr:uid="{00000000-0005-0000-0000-000017790000}"/>
    <cellStyle name="Normal 2 2 68" xfId="6940" xr:uid="{00000000-0005-0000-0000-000018790000}"/>
    <cellStyle name="Normal 2 2 69" xfId="7070" xr:uid="{00000000-0005-0000-0000-000019790000}"/>
    <cellStyle name="Normal 2 2 7" xfId="906" xr:uid="{00000000-0005-0000-0000-00001A790000}"/>
    <cellStyle name="Normal 2 2 70" xfId="7214" xr:uid="{00000000-0005-0000-0000-00001B790000}"/>
    <cellStyle name="Normal 2 2 71" xfId="7359" xr:uid="{00000000-0005-0000-0000-00001C790000}"/>
    <cellStyle name="Normal 2 2 72" xfId="7503" xr:uid="{00000000-0005-0000-0000-00001D790000}"/>
    <cellStyle name="Normal 2 2 73" xfId="7675" xr:uid="{00000000-0005-0000-0000-00001E790000}"/>
    <cellStyle name="Normal 2 2 74" xfId="7847" xr:uid="{00000000-0005-0000-0000-00001F790000}"/>
    <cellStyle name="Normal 2 2 75" xfId="8019" xr:uid="{00000000-0005-0000-0000-000020790000}"/>
    <cellStyle name="Normal 2 2 76" xfId="8191" xr:uid="{00000000-0005-0000-0000-000021790000}"/>
    <cellStyle name="Normal 2 2 77" xfId="8363" xr:uid="{00000000-0005-0000-0000-000022790000}"/>
    <cellStyle name="Normal 2 2 78" xfId="8606" xr:uid="{00000000-0005-0000-0000-000023790000}"/>
    <cellStyle name="Normal 2 2 8" xfId="978" xr:uid="{00000000-0005-0000-0000-000024790000}"/>
    <cellStyle name="Normal 2 2 9" xfId="1050" xr:uid="{00000000-0005-0000-0000-000025790000}"/>
    <cellStyle name="Normal 2 20" xfId="1638" xr:uid="{00000000-0005-0000-0000-000026790000}"/>
    <cellStyle name="Normal 2 21" xfId="1712" xr:uid="{00000000-0005-0000-0000-000027790000}"/>
    <cellStyle name="Normal 2 22" xfId="1786" xr:uid="{00000000-0005-0000-0000-000028790000}"/>
    <cellStyle name="Normal 2 23" xfId="1861" xr:uid="{00000000-0005-0000-0000-000029790000}"/>
    <cellStyle name="Normal 2 24" xfId="1935" xr:uid="{00000000-0005-0000-0000-00002A790000}"/>
    <cellStyle name="Normal 2 25" xfId="2009" xr:uid="{00000000-0005-0000-0000-00002B790000}"/>
    <cellStyle name="Normal 2 26" xfId="2083" xr:uid="{00000000-0005-0000-0000-00002C790000}"/>
    <cellStyle name="Normal 2 27" xfId="2157" xr:uid="{00000000-0005-0000-0000-00002D790000}"/>
    <cellStyle name="Normal 2 28" xfId="2231" xr:uid="{00000000-0005-0000-0000-00002E790000}"/>
    <cellStyle name="Normal 2 29" xfId="2305" xr:uid="{00000000-0005-0000-0000-00002F790000}"/>
    <cellStyle name="Normal 2 3" xfId="133" xr:uid="{00000000-0005-0000-0000-000030790000}"/>
    <cellStyle name="Normal 2 3 2" xfId="1413" xr:uid="{00000000-0005-0000-0000-000031790000}"/>
    <cellStyle name="Normal 2 3 3" xfId="1488" xr:uid="{00000000-0005-0000-0000-000032790000}"/>
    <cellStyle name="Normal 2 3 3 2" xfId="10251" xr:uid="{00000000-0005-0000-0000-000033790000}"/>
    <cellStyle name="Normal 2 3 4" xfId="8681" xr:uid="{00000000-0005-0000-0000-000034790000}"/>
    <cellStyle name="Normal 2 30" xfId="2379" xr:uid="{00000000-0005-0000-0000-000035790000}"/>
    <cellStyle name="Normal 2 31" xfId="2453" xr:uid="{00000000-0005-0000-0000-000036790000}"/>
    <cellStyle name="Normal 2 32" xfId="2527" xr:uid="{00000000-0005-0000-0000-000037790000}"/>
    <cellStyle name="Normal 2 33" xfId="2615" xr:uid="{00000000-0005-0000-0000-000038790000}"/>
    <cellStyle name="Normal 2 34" xfId="2703" xr:uid="{00000000-0005-0000-0000-000039790000}"/>
    <cellStyle name="Normal 2 35" xfId="2791" xr:uid="{00000000-0005-0000-0000-00003A790000}"/>
    <cellStyle name="Normal 2 36" xfId="2879" xr:uid="{00000000-0005-0000-0000-00003B790000}"/>
    <cellStyle name="Normal 2 37" xfId="2967" xr:uid="{00000000-0005-0000-0000-00003C790000}"/>
    <cellStyle name="Normal 2 38" xfId="3055" xr:uid="{00000000-0005-0000-0000-00003D790000}"/>
    <cellStyle name="Normal 2 39" xfId="3143" xr:uid="{00000000-0005-0000-0000-00003E790000}"/>
    <cellStyle name="Normal 2 4" xfId="175" xr:uid="{00000000-0005-0000-0000-00003F790000}"/>
    <cellStyle name="Normal 2 4 2" xfId="1414" xr:uid="{00000000-0005-0000-0000-000040790000}"/>
    <cellStyle name="Normal 2 4 2 2" xfId="8998" xr:uid="{00000000-0005-0000-0000-000041790000}"/>
    <cellStyle name="Normal 2 4 3" xfId="3672" xr:uid="{00000000-0005-0000-0000-000042790000}"/>
    <cellStyle name="Normal 2 4 4" xfId="8682" xr:uid="{00000000-0005-0000-0000-000043790000}"/>
    <cellStyle name="Normal 2 40" xfId="3231" xr:uid="{00000000-0005-0000-0000-000044790000}"/>
    <cellStyle name="Normal 2 41" xfId="3319" xr:uid="{00000000-0005-0000-0000-000045790000}"/>
    <cellStyle name="Normal 2 42" xfId="3407" xr:uid="{00000000-0005-0000-0000-000046790000}"/>
    <cellStyle name="Normal 2 43" xfId="3495" xr:uid="{00000000-0005-0000-0000-000047790000}"/>
    <cellStyle name="Normal 2 44" xfId="3598" xr:uid="{00000000-0005-0000-0000-000048790000}"/>
    <cellStyle name="Normal 2 45" xfId="3717" xr:uid="{00000000-0005-0000-0000-000049790000}"/>
    <cellStyle name="Normal 2 46" xfId="3833" xr:uid="{00000000-0005-0000-0000-00004A790000}"/>
    <cellStyle name="Normal 2 47" xfId="3949" xr:uid="{00000000-0005-0000-0000-00004B790000}"/>
    <cellStyle name="Normal 2 48" xfId="4065" xr:uid="{00000000-0005-0000-0000-00004C790000}"/>
    <cellStyle name="Normal 2 49" xfId="4181" xr:uid="{00000000-0005-0000-0000-00004D790000}"/>
    <cellStyle name="Normal 2 5" xfId="548" xr:uid="{00000000-0005-0000-0000-00004E790000}"/>
    <cellStyle name="Normal 2 5 2" xfId="1563" xr:uid="{00000000-0005-0000-0000-00004F790000}"/>
    <cellStyle name="Normal 2 5 3" xfId="1860" xr:uid="{00000000-0005-0000-0000-000050790000}"/>
    <cellStyle name="Normal 2 5 3 2" xfId="10253" xr:uid="{00000000-0005-0000-0000-000051790000}"/>
    <cellStyle name="Normal 2 5 4" xfId="8684" xr:uid="{00000000-0005-0000-0000-000052790000}"/>
    <cellStyle name="Normal 2 50" xfId="4297" xr:uid="{00000000-0005-0000-0000-000053790000}"/>
    <cellStyle name="Normal 2 51" xfId="4413" xr:uid="{00000000-0005-0000-0000-000054790000}"/>
    <cellStyle name="Normal 2 52" xfId="4529" xr:uid="{00000000-0005-0000-0000-000055790000}"/>
    <cellStyle name="Normal 2 53" xfId="4659" xr:uid="{00000000-0005-0000-0000-000056790000}"/>
    <cellStyle name="Normal 2 54" xfId="4789" xr:uid="{00000000-0005-0000-0000-000057790000}"/>
    <cellStyle name="Normal 2 55" xfId="4919" xr:uid="{00000000-0005-0000-0000-000058790000}"/>
    <cellStyle name="Normal 2 56" xfId="5049" xr:uid="{00000000-0005-0000-0000-000059790000}"/>
    <cellStyle name="Normal 2 57" xfId="5179" xr:uid="{00000000-0005-0000-0000-00005A790000}"/>
    <cellStyle name="Normal 2 58" xfId="5309" xr:uid="{00000000-0005-0000-0000-00005B790000}"/>
    <cellStyle name="Normal 2 59" xfId="5439" xr:uid="{00000000-0005-0000-0000-00005C790000}"/>
    <cellStyle name="Normal 2 6" xfId="620" xr:uid="{00000000-0005-0000-0000-00005D790000}"/>
    <cellStyle name="Normal 2 6 2" xfId="8826" xr:uid="{00000000-0005-0000-0000-00005E790000}"/>
    <cellStyle name="Normal 2 60" xfId="5569" xr:uid="{00000000-0005-0000-0000-00005F790000}"/>
    <cellStyle name="Normal 2 61" xfId="5699" xr:uid="{00000000-0005-0000-0000-000060790000}"/>
    <cellStyle name="Normal 2 62" xfId="5829" xr:uid="{00000000-0005-0000-0000-000061790000}"/>
    <cellStyle name="Normal 2 63" xfId="5959" xr:uid="{00000000-0005-0000-0000-000062790000}"/>
    <cellStyle name="Normal 2 64" xfId="6089" xr:uid="{00000000-0005-0000-0000-000063790000}"/>
    <cellStyle name="Normal 2 65" xfId="6219" xr:uid="{00000000-0005-0000-0000-000064790000}"/>
    <cellStyle name="Normal 2 66" xfId="6349" xr:uid="{00000000-0005-0000-0000-000065790000}"/>
    <cellStyle name="Normal 2 67" xfId="6480" xr:uid="{00000000-0005-0000-0000-000066790000}"/>
    <cellStyle name="Normal 2 68" xfId="6610" xr:uid="{00000000-0005-0000-0000-000067790000}"/>
    <cellStyle name="Normal 2 69" xfId="6740" xr:uid="{00000000-0005-0000-0000-000068790000}"/>
    <cellStyle name="Normal 2 7" xfId="692" xr:uid="{00000000-0005-0000-0000-000069790000}"/>
    <cellStyle name="Normal 2 7 2" xfId="10149" xr:uid="{00000000-0005-0000-0000-00006A790000}"/>
    <cellStyle name="Normal 2 70" xfId="6870" xr:uid="{00000000-0005-0000-0000-00006B790000}"/>
    <cellStyle name="Normal 2 71" xfId="7000" xr:uid="{00000000-0005-0000-0000-00006C790000}"/>
    <cellStyle name="Normal 2 72" xfId="7144" xr:uid="{00000000-0005-0000-0000-00006D790000}"/>
    <cellStyle name="Normal 2 73" xfId="7289" xr:uid="{00000000-0005-0000-0000-00006E790000}"/>
    <cellStyle name="Normal 2 74" xfId="7433" xr:uid="{00000000-0005-0000-0000-00006F790000}"/>
    <cellStyle name="Normal 2 75" xfId="7605" xr:uid="{00000000-0005-0000-0000-000070790000}"/>
    <cellStyle name="Normal 2 76" xfId="7777" xr:uid="{00000000-0005-0000-0000-000071790000}"/>
    <cellStyle name="Normal 2 77" xfId="7949" xr:uid="{00000000-0005-0000-0000-000072790000}"/>
    <cellStyle name="Normal 2 78" xfId="8121" xr:uid="{00000000-0005-0000-0000-000073790000}"/>
    <cellStyle name="Normal 2 79" xfId="8293" xr:uid="{00000000-0005-0000-0000-000074790000}"/>
    <cellStyle name="Normal 2 8" xfId="764" xr:uid="{00000000-0005-0000-0000-000075790000}"/>
    <cellStyle name="Normal 2 8 10" xfId="12374" xr:uid="{00000000-0005-0000-0000-000076790000}"/>
    <cellStyle name="Normal 2 8 11" xfId="12656" xr:uid="{00000000-0005-0000-0000-000077790000}"/>
    <cellStyle name="Normal 2 8 12" xfId="13279" xr:uid="{00000000-0005-0000-0000-000078790000}"/>
    <cellStyle name="Normal 2 8 13" xfId="13886" xr:uid="{00000000-0005-0000-0000-000079790000}"/>
    <cellStyle name="Normal 2 8 14" xfId="14492" xr:uid="{00000000-0005-0000-0000-00007A790000}"/>
    <cellStyle name="Normal 2 8 15" xfId="15098" xr:uid="{00000000-0005-0000-0000-00007B790000}"/>
    <cellStyle name="Normal 2 8 16" xfId="17346" xr:uid="{00000000-0005-0000-0000-00007C790000}"/>
    <cellStyle name="Normal 2 8 17" xfId="21821" xr:uid="{00000000-0005-0000-0000-00007D790000}"/>
    <cellStyle name="Normal 2 8 18" xfId="26538" xr:uid="{00000000-0005-0000-0000-00007E790000}"/>
    <cellStyle name="Normal 2 8 19" xfId="31251" xr:uid="{00000000-0005-0000-0000-00007F790000}"/>
    <cellStyle name="Normal 2 8 2" xfId="10018" xr:uid="{00000000-0005-0000-0000-000080790000}"/>
    <cellStyle name="Normal 2 8 2 10" xfId="31547" xr:uid="{00000000-0005-0000-0000-000081790000}"/>
    <cellStyle name="Normal 2 8 2 2" xfId="12994" xr:uid="{00000000-0005-0000-0000-000082790000}"/>
    <cellStyle name="Normal 2 8 2 2 2" xfId="16585" xr:uid="{00000000-0005-0000-0000-000083790000}"/>
    <cellStyle name="Normal 2 8 2 2 2 2" xfId="21047" xr:uid="{00000000-0005-0000-0000-000084790000}"/>
    <cellStyle name="Normal 2 8 2 2 2 3" xfId="25479" xr:uid="{00000000-0005-0000-0000-000085790000}"/>
    <cellStyle name="Normal 2 8 2 2 2 4" xfId="30196" xr:uid="{00000000-0005-0000-0000-000086790000}"/>
    <cellStyle name="Normal 2 8 2 2 2 5" xfId="34909" xr:uid="{00000000-0005-0000-0000-000087790000}"/>
    <cellStyle name="Normal 2 8 2 2 3" xfId="18788" xr:uid="{00000000-0005-0000-0000-000088790000}"/>
    <cellStyle name="Normal 2 8 2 2 4" xfId="23263" xr:uid="{00000000-0005-0000-0000-000089790000}"/>
    <cellStyle name="Normal 2 8 2 2 5" xfId="27980" xr:uid="{00000000-0005-0000-0000-00008A790000}"/>
    <cellStyle name="Normal 2 8 2 2 6" xfId="32693" xr:uid="{00000000-0005-0000-0000-00008B790000}"/>
    <cellStyle name="Normal 2 8 2 3" xfId="13576" xr:uid="{00000000-0005-0000-0000-00008C790000}"/>
    <cellStyle name="Normal 2 8 2 3 2" xfId="19901" xr:uid="{00000000-0005-0000-0000-00008D790000}"/>
    <cellStyle name="Normal 2 8 2 3 3" xfId="24333" xr:uid="{00000000-0005-0000-0000-00008E790000}"/>
    <cellStyle name="Normal 2 8 2 3 4" xfId="29050" xr:uid="{00000000-0005-0000-0000-00008F790000}"/>
    <cellStyle name="Normal 2 8 2 3 5" xfId="33763" xr:uid="{00000000-0005-0000-0000-000090790000}"/>
    <cellStyle name="Normal 2 8 2 4" xfId="14182" xr:uid="{00000000-0005-0000-0000-000091790000}"/>
    <cellStyle name="Normal 2 8 2 5" xfId="14788" xr:uid="{00000000-0005-0000-0000-000092790000}"/>
    <cellStyle name="Normal 2 8 2 6" xfId="15394" xr:uid="{00000000-0005-0000-0000-000093790000}"/>
    <cellStyle name="Normal 2 8 2 7" xfId="17642" xr:uid="{00000000-0005-0000-0000-000094790000}"/>
    <cellStyle name="Normal 2 8 2 8" xfId="22117" xr:uid="{00000000-0005-0000-0000-000095790000}"/>
    <cellStyle name="Normal 2 8 2 9" xfId="26834" xr:uid="{00000000-0005-0000-0000-000096790000}"/>
    <cellStyle name="Normal 2 8 3" xfId="10545" xr:uid="{00000000-0005-0000-0000-000097790000}"/>
    <cellStyle name="Normal 2 8 3 2" xfId="16367" xr:uid="{00000000-0005-0000-0000-000098790000}"/>
    <cellStyle name="Normal 2 8 3 2 2" xfId="20829" xr:uid="{00000000-0005-0000-0000-000099790000}"/>
    <cellStyle name="Normal 2 8 3 2 3" xfId="25261" xr:uid="{00000000-0005-0000-0000-00009A790000}"/>
    <cellStyle name="Normal 2 8 3 2 4" xfId="29978" xr:uid="{00000000-0005-0000-0000-00009B790000}"/>
    <cellStyle name="Normal 2 8 3 2 5" xfId="34691" xr:uid="{00000000-0005-0000-0000-00009C790000}"/>
    <cellStyle name="Normal 2 8 3 3" xfId="18570" xr:uid="{00000000-0005-0000-0000-00009D790000}"/>
    <cellStyle name="Normal 2 8 3 4" xfId="23045" xr:uid="{00000000-0005-0000-0000-00009E790000}"/>
    <cellStyle name="Normal 2 8 3 5" xfId="27762" xr:uid="{00000000-0005-0000-0000-00009F790000}"/>
    <cellStyle name="Normal 2 8 3 6" xfId="32475" xr:uid="{00000000-0005-0000-0000-0000A0790000}"/>
    <cellStyle name="Normal 2 8 4" xfId="10803" xr:uid="{00000000-0005-0000-0000-0000A1790000}"/>
    <cellStyle name="Normal 2 8 4 2" xfId="19605" xr:uid="{00000000-0005-0000-0000-0000A2790000}"/>
    <cellStyle name="Normal 2 8 4 3" xfId="24037" xr:uid="{00000000-0005-0000-0000-0000A3790000}"/>
    <cellStyle name="Normal 2 8 4 4" xfId="28754" xr:uid="{00000000-0005-0000-0000-0000A4790000}"/>
    <cellStyle name="Normal 2 8 4 5" xfId="33467" xr:uid="{00000000-0005-0000-0000-0000A5790000}"/>
    <cellStyle name="Normal 2 8 5" xfId="11057" xr:uid="{00000000-0005-0000-0000-0000A6790000}"/>
    <cellStyle name="Normal 2 8 6" xfId="11311" xr:uid="{00000000-0005-0000-0000-0000A7790000}"/>
    <cellStyle name="Normal 2 8 7" xfId="11571" xr:uid="{00000000-0005-0000-0000-0000A8790000}"/>
    <cellStyle name="Normal 2 8 8" xfId="11832" xr:uid="{00000000-0005-0000-0000-0000A9790000}"/>
    <cellStyle name="Normal 2 8 9" xfId="12103" xr:uid="{00000000-0005-0000-0000-0000AA790000}"/>
    <cellStyle name="Normal 2 80" xfId="8507" xr:uid="{00000000-0005-0000-0000-0000AB790000}"/>
    <cellStyle name="Normal 2 9" xfId="836" xr:uid="{00000000-0005-0000-0000-0000AC790000}"/>
    <cellStyle name="Normal 2 9 2" xfId="16824" xr:uid="{00000000-0005-0000-0000-0000AD790000}"/>
    <cellStyle name="Normal 2 9 2 2" xfId="21286" xr:uid="{00000000-0005-0000-0000-0000AE790000}"/>
    <cellStyle name="Normal 2 9 2 2 2" xfId="25718" xr:uid="{00000000-0005-0000-0000-0000AF790000}"/>
    <cellStyle name="Normal 2 9 2 2 3" xfId="30435" xr:uid="{00000000-0005-0000-0000-0000B0790000}"/>
    <cellStyle name="Normal 2 9 2 2 4" xfId="35148" xr:uid="{00000000-0005-0000-0000-0000B1790000}"/>
    <cellStyle name="Normal 2 9 2 3" xfId="19027" xr:uid="{00000000-0005-0000-0000-0000B2790000}"/>
    <cellStyle name="Normal 2 9 2 4" xfId="23502" xr:uid="{00000000-0005-0000-0000-0000B3790000}"/>
    <cellStyle name="Normal 2 9 2 5" xfId="28219" xr:uid="{00000000-0005-0000-0000-0000B4790000}"/>
    <cellStyle name="Normal 2 9 2 6" xfId="32932" xr:uid="{00000000-0005-0000-0000-0000B5790000}"/>
    <cellStyle name="Normal 2 9 3" xfId="15633" xr:uid="{00000000-0005-0000-0000-0000B6790000}"/>
    <cellStyle name="Normal 2 9 3 2" xfId="20140" xr:uid="{00000000-0005-0000-0000-0000B7790000}"/>
    <cellStyle name="Normal 2 9 3 3" xfId="24572" xr:uid="{00000000-0005-0000-0000-0000B8790000}"/>
    <cellStyle name="Normal 2 9 3 4" xfId="29289" xr:uid="{00000000-0005-0000-0000-0000B9790000}"/>
    <cellStyle name="Normal 2 9 3 5" xfId="34002" xr:uid="{00000000-0005-0000-0000-0000BA790000}"/>
    <cellStyle name="Normal 2 9 4" xfId="17881" xr:uid="{00000000-0005-0000-0000-0000BB790000}"/>
    <cellStyle name="Normal 2 9 5" xfId="22356" xr:uid="{00000000-0005-0000-0000-0000BC790000}"/>
    <cellStyle name="Normal 2 9 6" xfId="27073" xr:uid="{00000000-0005-0000-0000-0000BD790000}"/>
    <cellStyle name="Normal 2 9 7" xfId="31786" xr:uid="{00000000-0005-0000-0000-0000BE790000}"/>
    <cellStyle name="Normal 20" xfId="9101" xr:uid="{00000000-0005-0000-0000-0000BF790000}"/>
    <cellStyle name="Normal 20 2" xfId="10354" xr:uid="{00000000-0005-0000-0000-0000C0790000}"/>
    <cellStyle name="Normal 21" xfId="9102" xr:uid="{00000000-0005-0000-0000-0000C1790000}"/>
    <cellStyle name="Normal 21 2" xfId="9108" xr:uid="{00000000-0005-0000-0000-0000C2790000}"/>
    <cellStyle name="Normal 22" xfId="9103" xr:uid="{00000000-0005-0000-0000-0000C3790000}"/>
    <cellStyle name="Normal 22 2" xfId="9109" xr:uid="{00000000-0005-0000-0000-0000C4790000}"/>
    <cellStyle name="Normal 23" xfId="9104" xr:uid="{00000000-0005-0000-0000-0000C5790000}"/>
    <cellStyle name="Normal 23 2" xfId="9110" xr:uid="{00000000-0005-0000-0000-0000C6790000}"/>
    <cellStyle name="Normal 24" xfId="9105" xr:uid="{00000000-0005-0000-0000-0000C7790000}"/>
    <cellStyle name="Normal 24 2" xfId="9111" xr:uid="{00000000-0005-0000-0000-0000C8790000}"/>
    <cellStyle name="Normal 25" xfId="9106" xr:uid="{00000000-0005-0000-0000-0000C9790000}"/>
    <cellStyle name="Normal 25 2" xfId="9112" xr:uid="{00000000-0005-0000-0000-0000CA790000}"/>
    <cellStyle name="Normal 26" xfId="9107" xr:uid="{00000000-0005-0000-0000-0000CB790000}"/>
    <cellStyle name="Normal 26 2" xfId="9113" xr:uid="{00000000-0005-0000-0000-0000CC790000}"/>
    <cellStyle name="Normal 27" xfId="8465" xr:uid="{00000000-0005-0000-0000-0000CD790000}"/>
    <cellStyle name="Normal 27 2" xfId="9114" xr:uid="{00000000-0005-0000-0000-0000CE790000}"/>
    <cellStyle name="Normal 28" xfId="9128" xr:uid="{00000000-0005-0000-0000-0000CF790000}"/>
    <cellStyle name="Normal 28 10" xfId="9805" xr:uid="{00000000-0005-0000-0000-0000D0790000}"/>
    <cellStyle name="Normal 28 10 2" xfId="36258" xr:uid="{00000000-0005-0000-0000-0000D1790000}"/>
    <cellStyle name="Normal 28 11" xfId="9876" xr:uid="{00000000-0005-0000-0000-0000D2790000}"/>
    <cellStyle name="Normal 28 12" xfId="9947" xr:uid="{00000000-0005-0000-0000-0000D3790000}"/>
    <cellStyle name="Normal 28 13" xfId="10474" xr:uid="{00000000-0005-0000-0000-0000D4790000}"/>
    <cellStyle name="Normal 28 14" xfId="10732" xr:uid="{00000000-0005-0000-0000-0000D5790000}"/>
    <cellStyle name="Normal 28 15" xfId="10986" xr:uid="{00000000-0005-0000-0000-0000D6790000}"/>
    <cellStyle name="Normal 28 16" xfId="11240" xr:uid="{00000000-0005-0000-0000-0000D7790000}"/>
    <cellStyle name="Normal 28 17" xfId="11500" xr:uid="{00000000-0005-0000-0000-0000D8790000}"/>
    <cellStyle name="Normal 28 18" xfId="11754" xr:uid="{00000000-0005-0000-0000-0000D9790000}"/>
    <cellStyle name="Normal 28 19" xfId="12032" xr:uid="{00000000-0005-0000-0000-0000DA790000}"/>
    <cellStyle name="Normal 28 2" xfId="9216" xr:uid="{00000000-0005-0000-0000-0000DB790000}"/>
    <cellStyle name="Normal 28 2 10" xfId="12444" xr:uid="{00000000-0005-0000-0000-0000DC790000}"/>
    <cellStyle name="Normal 28 2 11" xfId="12726" xr:uid="{00000000-0005-0000-0000-0000DD790000}"/>
    <cellStyle name="Normal 28 2 12" xfId="13349" xr:uid="{00000000-0005-0000-0000-0000DE790000}"/>
    <cellStyle name="Normal 28 2 13" xfId="13956" xr:uid="{00000000-0005-0000-0000-0000DF790000}"/>
    <cellStyle name="Normal 28 2 14" xfId="14562" xr:uid="{00000000-0005-0000-0000-0000E0790000}"/>
    <cellStyle name="Normal 28 2 15" xfId="15168" xr:uid="{00000000-0005-0000-0000-0000E1790000}"/>
    <cellStyle name="Normal 28 2 16" xfId="17416" xr:uid="{00000000-0005-0000-0000-0000E2790000}"/>
    <cellStyle name="Normal 28 2 17" xfId="21891" xr:uid="{00000000-0005-0000-0000-0000E3790000}"/>
    <cellStyle name="Normal 28 2 18" xfId="26608" xr:uid="{00000000-0005-0000-0000-0000E4790000}"/>
    <cellStyle name="Normal 28 2 19" xfId="31321" xr:uid="{00000000-0005-0000-0000-0000E5790000}"/>
    <cellStyle name="Normal 28 2 2" xfId="10355" xr:uid="{00000000-0005-0000-0000-0000E6790000}"/>
    <cellStyle name="Normal 28 2 2 10" xfId="31617" xr:uid="{00000000-0005-0000-0000-0000E7790000}"/>
    <cellStyle name="Normal 28 2 2 2" xfId="13064" xr:uid="{00000000-0005-0000-0000-0000E8790000}"/>
    <cellStyle name="Normal 28 2 2 2 2" xfId="16655" xr:uid="{00000000-0005-0000-0000-0000E9790000}"/>
    <cellStyle name="Normal 28 2 2 2 2 2" xfId="21117" xr:uid="{00000000-0005-0000-0000-0000EA790000}"/>
    <cellStyle name="Normal 28 2 2 2 2 3" xfId="25549" xr:uid="{00000000-0005-0000-0000-0000EB790000}"/>
    <cellStyle name="Normal 28 2 2 2 2 4" xfId="30266" xr:uid="{00000000-0005-0000-0000-0000EC790000}"/>
    <cellStyle name="Normal 28 2 2 2 2 5" xfId="34979" xr:uid="{00000000-0005-0000-0000-0000ED790000}"/>
    <cellStyle name="Normal 28 2 2 2 3" xfId="18858" xr:uid="{00000000-0005-0000-0000-0000EE790000}"/>
    <cellStyle name="Normal 28 2 2 2 4" xfId="23333" xr:uid="{00000000-0005-0000-0000-0000EF790000}"/>
    <cellStyle name="Normal 28 2 2 2 5" xfId="28050" xr:uid="{00000000-0005-0000-0000-0000F0790000}"/>
    <cellStyle name="Normal 28 2 2 2 6" xfId="32763" xr:uid="{00000000-0005-0000-0000-0000F1790000}"/>
    <cellStyle name="Normal 28 2 2 3" xfId="13646" xr:uid="{00000000-0005-0000-0000-0000F2790000}"/>
    <cellStyle name="Normal 28 2 2 3 2" xfId="19971" xr:uid="{00000000-0005-0000-0000-0000F3790000}"/>
    <cellStyle name="Normal 28 2 2 3 3" xfId="24403" xr:uid="{00000000-0005-0000-0000-0000F4790000}"/>
    <cellStyle name="Normal 28 2 2 3 4" xfId="29120" xr:uid="{00000000-0005-0000-0000-0000F5790000}"/>
    <cellStyle name="Normal 28 2 2 3 5" xfId="33833" xr:uid="{00000000-0005-0000-0000-0000F6790000}"/>
    <cellStyle name="Normal 28 2 2 4" xfId="14252" xr:uid="{00000000-0005-0000-0000-0000F7790000}"/>
    <cellStyle name="Normal 28 2 2 5" xfId="14858" xr:uid="{00000000-0005-0000-0000-0000F8790000}"/>
    <cellStyle name="Normal 28 2 2 6" xfId="15464" xr:uid="{00000000-0005-0000-0000-0000F9790000}"/>
    <cellStyle name="Normal 28 2 2 7" xfId="17712" xr:uid="{00000000-0005-0000-0000-0000FA790000}"/>
    <cellStyle name="Normal 28 2 2 8" xfId="22187" xr:uid="{00000000-0005-0000-0000-0000FB790000}"/>
    <cellStyle name="Normal 28 2 2 9" xfId="26904" xr:uid="{00000000-0005-0000-0000-0000FC790000}"/>
    <cellStyle name="Normal 28 2 3" xfId="10615" xr:uid="{00000000-0005-0000-0000-0000FD790000}"/>
    <cellStyle name="Normal 28 2 3 2" xfId="16437" xr:uid="{00000000-0005-0000-0000-0000FE790000}"/>
    <cellStyle name="Normal 28 2 3 2 2" xfId="20899" xr:uid="{00000000-0005-0000-0000-0000FF790000}"/>
    <cellStyle name="Normal 28 2 3 2 3" xfId="25331" xr:uid="{00000000-0005-0000-0000-0000007A0000}"/>
    <cellStyle name="Normal 28 2 3 2 4" xfId="30048" xr:uid="{00000000-0005-0000-0000-0000017A0000}"/>
    <cellStyle name="Normal 28 2 3 2 5" xfId="34761" xr:uid="{00000000-0005-0000-0000-0000027A0000}"/>
    <cellStyle name="Normal 28 2 3 3" xfId="18640" xr:uid="{00000000-0005-0000-0000-0000037A0000}"/>
    <cellStyle name="Normal 28 2 3 4" xfId="23115" xr:uid="{00000000-0005-0000-0000-0000047A0000}"/>
    <cellStyle name="Normal 28 2 3 5" xfId="27832" xr:uid="{00000000-0005-0000-0000-0000057A0000}"/>
    <cellStyle name="Normal 28 2 3 6" xfId="32545" xr:uid="{00000000-0005-0000-0000-0000067A0000}"/>
    <cellStyle name="Normal 28 2 4" xfId="10873" xr:uid="{00000000-0005-0000-0000-0000077A0000}"/>
    <cellStyle name="Normal 28 2 4 2" xfId="19675" xr:uid="{00000000-0005-0000-0000-0000087A0000}"/>
    <cellStyle name="Normal 28 2 4 3" xfId="24107" xr:uid="{00000000-0005-0000-0000-0000097A0000}"/>
    <cellStyle name="Normal 28 2 4 4" xfId="28824" xr:uid="{00000000-0005-0000-0000-00000A7A0000}"/>
    <cellStyle name="Normal 28 2 4 5" xfId="33537" xr:uid="{00000000-0005-0000-0000-00000B7A0000}"/>
    <cellStyle name="Normal 28 2 5" xfId="11127" xr:uid="{00000000-0005-0000-0000-00000C7A0000}"/>
    <cellStyle name="Normal 28 2 6" xfId="11381" xr:uid="{00000000-0005-0000-0000-00000D7A0000}"/>
    <cellStyle name="Normal 28 2 7" xfId="11641" xr:uid="{00000000-0005-0000-0000-00000E7A0000}"/>
    <cellStyle name="Normal 28 2 8" xfId="11903" xr:uid="{00000000-0005-0000-0000-00000F7A0000}"/>
    <cellStyle name="Normal 28 2 9" xfId="12173" xr:uid="{00000000-0005-0000-0000-0000107A0000}"/>
    <cellStyle name="Normal 28 20" xfId="12303" xr:uid="{00000000-0005-0000-0000-0000117A0000}"/>
    <cellStyle name="Normal 28 21" xfId="12585" xr:uid="{00000000-0005-0000-0000-0000127A0000}"/>
    <cellStyle name="Normal 28 22" xfId="13208" xr:uid="{00000000-0005-0000-0000-0000137A0000}"/>
    <cellStyle name="Normal 28 23" xfId="13815" xr:uid="{00000000-0005-0000-0000-0000147A0000}"/>
    <cellStyle name="Normal 28 24" xfId="14421" xr:uid="{00000000-0005-0000-0000-0000157A0000}"/>
    <cellStyle name="Normal 28 25" xfId="15027" xr:uid="{00000000-0005-0000-0000-0000167A0000}"/>
    <cellStyle name="Normal 28 26" xfId="17275" xr:uid="{00000000-0005-0000-0000-0000177A0000}"/>
    <cellStyle name="Normal 28 27" xfId="21750" xr:uid="{00000000-0005-0000-0000-0000187A0000}"/>
    <cellStyle name="Normal 28 28" xfId="26467" xr:uid="{00000000-0005-0000-0000-0000197A0000}"/>
    <cellStyle name="Normal 28 29" xfId="31180" xr:uid="{00000000-0005-0000-0000-00001A7A0000}"/>
    <cellStyle name="Normal 28 3" xfId="9298" xr:uid="{00000000-0005-0000-0000-00001B7A0000}"/>
    <cellStyle name="Normal 28 3 10" xfId="31476" xr:uid="{00000000-0005-0000-0000-00001C7A0000}"/>
    <cellStyle name="Normal 28 3 2" xfId="12923" xr:uid="{00000000-0005-0000-0000-00001D7A0000}"/>
    <cellStyle name="Normal 28 3 2 2" xfId="16514" xr:uid="{00000000-0005-0000-0000-00001E7A0000}"/>
    <cellStyle name="Normal 28 3 2 2 2" xfId="20976" xr:uid="{00000000-0005-0000-0000-00001F7A0000}"/>
    <cellStyle name="Normal 28 3 2 2 3" xfId="25408" xr:uid="{00000000-0005-0000-0000-0000207A0000}"/>
    <cellStyle name="Normal 28 3 2 2 4" xfId="30125" xr:uid="{00000000-0005-0000-0000-0000217A0000}"/>
    <cellStyle name="Normal 28 3 2 2 5" xfId="34838" xr:uid="{00000000-0005-0000-0000-0000227A0000}"/>
    <cellStyle name="Normal 28 3 2 3" xfId="18717" xr:uid="{00000000-0005-0000-0000-0000237A0000}"/>
    <cellStyle name="Normal 28 3 2 4" xfId="23192" xr:uid="{00000000-0005-0000-0000-0000247A0000}"/>
    <cellStyle name="Normal 28 3 2 5" xfId="27909" xr:uid="{00000000-0005-0000-0000-0000257A0000}"/>
    <cellStyle name="Normal 28 3 2 6" xfId="32622" xr:uid="{00000000-0005-0000-0000-0000267A0000}"/>
    <cellStyle name="Normal 28 3 3" xfId="13505" xr:uid="{00000000-0005-0000-0000-0000277A0000}"/>
    <cellStyle name="Normal 28 3 3 2" xfId="19830" xr:uid="{00000000-0005-0000-0000-0000287A0000}"/>
    <cellStyle name="Normal 28 3 3 3" xfId="24262" xr:uid="{00000000-0005-0000-0000-0000297A0000}"/>
    <cellStyle name="Normal 28 3 3 4" xfId="28979" xr:uid="{00000000-0005-0000-0000-00002A7A0000}"/>
    <cellStyle name="Normal 28 3 3 5" xfId="33692" xr:uid="{00000000-0005-0000-0000-00002B7A0000}"/>
    <cellStyle name="Normal 28 3 4" xfId="14111" xr:uid="{00000000-0005-0000-0000-00002C7A0000}"/>
    <cellStyle name="Normal 28 3 5" xfId="14717" xr:uid="{00000000-0005-0000-0000-00002D7A0000}"/>
    <cellStyle name="Normal 28 3 6" xfId="15323" xr:uid="{00000000-0005-0000-0000-00002E7A0000}"/>
    <cellStyle name="Normal 28 3 7" xfId="17571" xr:uid="{00000000-0005-0000-0000-00002F7A0000}"/>
    <cellStyle name="Normal 28 3 8" xfId="22046" xr:uid="{00000000-0005-0000-0000-0000307A0000}"/>
    <cellStyle name="Normal 28 3 9" xfId="26763" xr:uid="{00000000-0005-0000-0000-0000317A0000}"/>
    <cellStyle name="Normal 28 4" xfId="9369" xr:uid="{00000000-0005-0000-0000-0000327A0000}"/>
    <cellStyle name="Normal 28 4 2" xfId="16894" xr:uid="{00000000-0005-0000-0000-0000337A0000}"/>
    <cellStyle name="Normal 28 4 2 2" xfId="21356" xr:uid="{00000000-0005-0000-0000-0000347A0000}"/>
    <cellStyle name="Normal 28 4 2 2 2" xfId="25788" xr:uid="{00000000-0005-0000-0000-0000357A0000}"/>
    <cellStyle name="Normal 28 4 2 2 3" xfId="30505" xr:uid="{00000000-0005-0000-0000-0000367A0000}"/>
    <cellStyle name="Normal 28 4 2 2 4" xfId="35218" xr:uid="{00000000-0005-0000-0000-0000377A0000}"/>
    <cellStyle name="Normal 28 4 2 3" xfId="19097" xr:uid="{00000000-0005-0000-0000-0000387A0000}"/>
    <cellStyle name="Normal 28 4 2 4" xfId="23572" xr:uid="{00000000-0005-0000-0000-0000397A0000}"/>
    <cellStyle name="Normal 28 4 2 5" xfId="28289" xr:uid="{00000000-0005-0000-0000-00003A7A0000}"/>
    <cellStyle name="Normal 28 4 2 6" xfId="33002" xr:uid="{00000000-0005-0000-0000-00003B7A0000}"/>
    <cellStyle name="Normal 28 4 3" xfId="15703" xr:uid="{00000000-0005-0000-0000-00003C7A0000}"/>
    <cellStyle name="Normal 28 4 3 2" xfId="20210" xr:uid="{00000000-0005-0000-0000-00003D7A0000}"/>
    <cellStyle name="Normal 28 4 3 3" xfId="24642" xr:uid="{00000000-0005-0000-0000-00003E7A0000}"/>
    <cellStyle name="Normal 28 4 3 4" xfId="29359" xr:uid="{00000000-0005-0000-0000-00003F7A0000}"/>
    <cellStyle name="Normal 28 4 3 5" xfId="34072" xr:uid="{00000000-0005-0000-0000-0000407A0000}"/>
    <cellStyle name="Normal 28 4 4" xfId="17951" xr:uid="{00000000-0005-0000-0000-0000417A0000}"/>
    <cellStyle name="Normal 28 4 5" xfId="22426" xr:uid="{00000000-0005-0000-0000-0000427A0000}"/>
    <cellStyle name="Normal 28 4 6" xfId="27143" xr:uid="{00000000-0005-0000-0000-0000437A0000}"/>
    <cellStyle name="Normal 28 4 7" xfId="31856" xr:uid="{00000000-0005-0000-0000-0000447A0000}"/>
    <cellStyle name="Normal 28 5" xfId="9443" xr:uid="{00000000-0005-0000-0000-0000457A0000}"/>
    <cellStyle name="Normal 28 5 2" xfId="17106" xr:uid="{00000000-0005-0000-0000-0000467A0000}"/>
    <cellStyle name="Normal 28 5 2 2" xfId="21567" xr:uid="{00000000-0005-0000-0000-0000477A0000}"/>
    <cellStyle name="Normal 28 5 2 2 2" xfId="25999" xr:uid="{00000000-0005-0000-0000-0000487A0000}"/>
    <cellStyle name="Normal 28 5 2 2 3" xfId="30716" xr:uid="{00000000-0005-0000-0000-0000497A0000}"/>
    <cellStyle name="Normal 28 5 2 2 4" xfId="35429" xr:uid="{00000000-0005-0000-0000-00004A7A0000}"/>
    <cellStyle name="Normal 28 5 2 3" xfId="19308" xr:uid="{00000000-0005-0000-0000-00004B7A0000}"/>
    <cellStyle name="Normal 28 5 2 4" xfId="23783" xr:uid="{00000000-0005-0000-0000-00004C7A0000}"/>
    <cellStyle name="Normal 28 5 2 5" xfId="28500" xr:uid="{00000000-0005-0000-0000-00004D7A0000}"/>
    <cellStyle name="Normal 28 5 2 6" xfId="33213" xr:uid="{00000000-0005-0000-0000-00004E7A0000}"/>
    <cellStyle name="Normal 28 5 3" xfId="15916" xr:uid="{00000000-0005-0000-0000-00004F7A0000}"/>
    <cellStyle name="Normal 28 5 3 2" xfId="20421" xr:uid="{00000000-0005-0000-0000-0000507A0000}"/>
    <cellStyle name="Normal 28 5 3 3" xfId="24853" xr:uid="{00000000-0005-0000-0000-0000517A0000}"/>
    <cellStyle name="Normal 28 5 3 4" xfId="29570" xr:uid="{00000000-0005-0000-0000-0000527A0000}"/>
    <cellStyle name="Normal 28 5 3 5" xfId="34283" xr:uid="{00000000-0005-0000-0000-0000537A0000}"/>
    <cellStyle name="Normal 28 5 4" xfId="18162" xr:uid="{00000000-0005-0000-0000-0000547A0000}"/>
    <cellStyle name="Normal 28 5 5" xfId="22637" xr:uid="{00000000-0005-0000-0000-0000557A0000}"/>
    <cellStyle name="Normal 28 5 6" xfId="27354" xr:uid="{00000000-0005-0000-0000-0000567A0000}"/>
    <cellStyle name="Normal 28 5 7" xfId="32067" xr:uid="{00000000-0005-0000-0000-0000577A0000}"/>
    <cellStyle name="Normal 28 6" xfId="9514" xr:uid="{00000000-0005-0000-0000-0000587A0000}"/>
    <cellStyle name="Normal 28 6 2" xfId="16196" xr:uid="{00000000-0005-0000-0000-0000597A0000}"/>
    <cellStyle name="Normal 28 6 2 2" xfId="20660" xr:uid="{00000000-0005-0000-0000-00005A7A0000}"/>
    <cellStyle name="Normal 28 6 2 3" xfId="25092" xr:uid="{00000000-0005-0000-0000-00005B7A0000}"/>
    <cellStyle name="Normal 28 6 2 4" xfId="29809" xr:uid="{00000000-0005-0000-0000-00005C7A0000}"/>
    <cellStyle name="Normal 28 6 2 5" xfId="34522" xr:uid="{00000000-0005-0000-0000-00005D7A0000}"/>
    <cellStyle name="Normal 28 6 3" xfId="18401" xr:uid="{00000000-0005-0000-0000-00005E7A0000}"/>
    <cellStyle name="Normal 28 6 4" xfId="22876" xr:uid="{00000000-0005-0000-0000-00005F7A0000}"/>
    <cellStyle name="Normal 28 6 5" xfId="27593" xr:uid="{00000000-0005-0000-0000-0000607A0000}"/>
    <cellStyle name="Normal 28 6 6" xfId="32306" xr:uid="{00000000-0005-0000-0000-0000617A0000}"/>
    <cellStyle name="Normal 28 7" xfId="9585" xr:uid="{00000000-0005-0000-0000-0000627A0000}"/>
    <cellStyle name="Normal 28 7 2" xfId="19534" xr:uid="{00000000-0005-0000-0000-0000637A0000}"/>
    <cellStyle name="Normal 28 7 3" xfId="23966" xr:uid="{00000000-0005-0000-0000-0000647A0000}"/>
    <cellStyle name="Normal 28 7 4" xfId="28683" xr:uid="{00000000-0005-0000-0000-0000657A0000}"/>
    <cellStyle name="Normal 28 7 5" xfId="33396" xr:uid="{00000000-0005-0000-0000-0000667A0000}"/>
    <cellStyle name="Normal 28 8" xfId="9656" xr:uid="{00000000-0005-0000-0000-0000677A0000}"/>
    <cellStyle name="Normal 28 8 2" xfId="26270" xr:uid="{00000000-0005-0000-0000-0000687A0000}"/>
    <cellStyle name="Normal 28 8 3" xfId="30983" xr:uid="{00000000-0005-0000-0000-0000697A0000}"/>
    <cellStyle name="Normal 28 8 4" xfId="35696" xr:uid="{00000000-0005-0000-0000-00006A7A0000}"/>
    <cellStyle name="Normal 28 9" xfId="9734" xr:uid="{00000000-0005-0000-0000-00006B7A0000}"/>
    <cellStyle name="Normal 28 9 2" xfId="35963" xr:uid="{00000000-0005-0000-0000-00006C7A0000}"/>
    <cellStyle name="Normal 29" xfId="9165" xr:uid="{00000000-0005-0000-0000-00006D7A0000}"/>
    <cellStyle name="Normal 29 10" xfId="9819" xr:uid="{00000000-0005-0000-0000-00006E7A0000}"/>
    <cellStyle name="Normal 29 10 2" xfId="36272" xr:uid="{00000000-0005-0000-0000-00006F7A0000}"/>
    <cellStyle name="Normal 29 11" xfId="9890" xr:uid="{00000000-0005-0000-0000-0000707A0000}"/>
    <cellStyle name="Normal 29 12" xfId="9961" xr:uid="{00000000-0005-0000-0000-0000717A0000}"/>
    <cellStyle name="Normal 29 13" xfId="10488" xr:uid="{00000000-0005-0000-0000-0000727A0000}"/>
    <cellStyle name="Normal 29 14" xfId="10746" xr:uid="{00000000-0005-0000-0000-0000737A0000}"/>
    <cellStyle name="Normal 29 15" xfId="11000" xr:uid="{00000000-0005-0000-0000-0000747A0000}"/>
    <cellStyle name="Normal 29 16" xfId="11254" xr:uid="{00000000-0005-0000-0000-0000757A0000}"/>
    <cellStyle name="Normal 29 17" xfId="11514" xr:uid="{00000000-0005-0000-0000-0000767A0000}"/>
    <cellStyle name="Normal 29 18" xfId="11768" xr:uid="{00000000-0005-0000-0000-0000777A0000}"/>
    <cellStyle name="Normal 29 19" xfId="12046" xr:uid="{00000000-0005-0000-0000-0000787A0000}"/>
    <cellStyle name="Normal 29 2" xfId="9230" xr:uid="{00000000-0005-0000-0000-0000797A0000}"/>
    <cellStyle name="Normal 29 2 10" xfId="12458" xr:uid="{00000000-0005-0000-0000-00007A7A0000}"/>
    <cellStyle name="Normal 29 2 11" xfId="12740" xr:uid="{00000000-0005-0000-0000-00007B7A0000}"/>
    <cellStyle name="Normal 29 2 12" xfId="13363" xr:uid="{00000000-0005-0000-0000-00007C7A0000}"/>
    <cellStyle name="Normal 29 2 13" xfId="13970" xr:uid="{00000000-0005-0000-0000-00007D7A0000}"/>
    <cellStyle name="Normal 29 2 14" xfId="14576" xr:uid="{00000000-0005-0000-0000-00007E7A0000}"/>
    <cellStyle name="Normal 29 2 15" xfId="15182" xr:uid="{00000000-0005-0000-0000-00007F7A0000}"/>
    <cellStyle name="Normal 29 2 16" xfId="17430" xr:uid="{00000000-0005-0000-0000-0000807A0000}"/>
    <cellStyle name="Normal 29 2 17" xfId="21905" xr:uid="{00000000-0005-0000-0000-0000817A0000}"/>
    <cellStyle name="Normal 29 2 18" xfId="26622" xr:uid="{00000000-0005-0000-0000-0000827A0000}"/>
    <cellStyle name="Normal 29 2 19" xfId="31335" xr:uid="{00000000-0005-0000-0000-0000837A0000}"/>
    <cellStyle name="Normal 29 2 2" xfId="10369" xr:uid="{00000000-0005-0000-0000-0000847A0000}"/>
    <cellStyle name="Normal 29 2 2 10" xfId="31631" xr:uid="{00000000-0005-0000-0000-0000857A0000}"/>
    <cellStyle name="Normal 29 2 2 2" xfId="13078" xr:uid="{00000000-0005-0000-0000-0000867A0000}"/>
    <cellStyle name="Normal 29 2 2 2 2" xfId="16669" xr:uid="{00000000-0005-0000-0000-0000877A0000}"/>
    <cellStyle name="Normal 29 2 2 2 2 2" xfId="21131" xr:uid="{00000000-0005-0000-0000-0000887A0000}"/>
    <cellStyle name="Normal 29 2 2 2 2 3" xfId="25563" xr:uid="{00000000-0005-0000-0000-0000897A0000}"/>
    <cellStyle name="Normal 29 2 2 2 2 4" xfId="30280" xr:uid="{00000000-0005-0000-0000-00008A7A0000}"/>
    <cellStyle name="Normal 29 2 2 2 2 5" xfId="34993" xr:uid="{00000000-0005-0000-0000-00008B7A0000}"/>
    <cellStyle name="Normal 29 2 2 2 3" xfId="18872" xr:uid="{00000000-0005-0000-0000-00008C7A0000}"/>
    <cellStyle name="Normal 29 2 2 2 4" xfId="23347" xr:uid="{00000000-0005-0000-0000-00008D7A0000}"/>
    <cellStyle name="Normal 29 2 2 2 5" xfId="28064" xr:uid="{00000000-0005-0000-0000-00008E7A0000}"/>
    <cellStyle name="Normal 29 2 2 2 6" xfId="32777" xr:uid="{00000000-0005-0000-0000-00008F7A0000}"/>
    <cellStyle name="Normal 29 2 2 3" xfId="13660" xr:uid="{00000000-0005-0000-0000-0000907A0000}"/>
    <cellStyle name="Normal 29 2 2 3 2" xfId="19985" xr:uid="{00000000-0005-0000-0000-0000917A0000}"/>
    <cellStyle name="Normal 29 2 2 3 3" xfId="24417" xr:uid="{00000000-0005-0000-0000-0000927A0000}"/>
    <cellStyle name="Normal 29 2 2 3 4" xfId="29134" xr:uid="{00000000-0005-0000-0000-0000937A0000}"/>
    <cellStyle name="Normal 29 2 2 3 5" xfId="33847" xr:uid="{00000000-0005-0000-0000-0000947A0000}"/>
    <cellStyle name="Normal 29 2 2 4" xfId="14266" xr:uid="{00000000-0005-0000-0000-0000957A0000}"/>
    <cellStyle name="Normal 29 2 2 5" xfId="14872" xr:uid="{00000000-0005-0000-0000-0000967A0000}"/>
    <cellStyle name="Normal 29 2 2 6" xfId="15478" xr:uid="{00000000-0005-0000-0000-0000977A0000}"/>
    <cellStyle name="Normal 29 2 2 7" xfId="17726" xr:uid="{00000000-0005-0000-0000-0000987A0000}"/>
    <cellStyle name="Normal 29 2 2 8" xfId="22201" xr:uid="{00000000-0005-0000-0000-0000997A0000}"/>
    <cellStyle name="Normal 29 2 2 9" xfId="26918" xr:uid="{00000000-0005-0000-0000-00009A7A0000}"/>
    <cellStyle name="Normal 29 2 3" xfId="10629" xr:uid="{00000000-0005-0000-0000-00009B7A0000}"/>
    <cellStyle name="Normal 29 2 3 2" xfId="16451" xr:uid="{00000000-0005-0000-0000-00009C7A0000}"/>
    <cellStyle name="Normal 29 2 3 2 2" xfId="20913" xr:uid="{00000000-0005-0000-0000-00009D7A0000}"/>
    <cellStyle name="Normal 29 2 3 2 3" xfId="25345" xr:uid="{00000000-0005-0000-0000-00009E7A0000}"/>
    <cellStyle name="Normal 29 2 3 2 4" xfId="30062" xr:uid="{00000000-0005-0000-0000-00009F7A0000}"/>
    <cellStyle name="Normal 29 2 3 2 5" xfId="34775" xr:uid="{00000000-0005-0000-0000-0000A07A0000}"/>
    <cellStyle name="Normal 29 2 3 3" xfId="18654" xr:uid="{00000000-0005-0000-0000-0000A17A0000}"/>
    <cellStyle name="Normal 29 2 3 4" xfId="23129" xr:uid="{00000000-0005-0000-0000-0000A27A0000}"/>
    <cellStyle name="Normal 29 2 3 5" xfId="27846" xr:uid="{00000000-0005-0000-0000-0000A37A0000}"/>
    <cellStyle name="Normal 29 2 3 6" xfId="32559" xr:uid="{00000000-0005-0000-0000-0000A47A0000}"/>
    <cellStyle name="Normal 29 2 4" xfId="10887" xr:uid="{00000000-0005-0000-0000-0000A57A0000}"/>
    <cellStyle name="Normal 29 2 4 2" xfId="19689" xr:uid="{00000000-0005-0000-0000-0000A67A0000}"/>
    <cellStyle name="Normal 29 2 4 3" xfId="24121" xr:uid="{00000000-0005-0000-0000-0000A77A0000}"/>
    <cellStyle name="Normal 29 2 4 4" xfId="28838" xr:uid="{00000000-0005-0000-0000-0000A87A0000}"/>
    <cellStyle name="Normal 29 2 4 5" xfId="33551" xr:uid="{00000000-0005-0000-0000-0000A97A0000}"/>
    <cellStyle name="Normal 29 2 5" xfId="11141" xr:uid="{00000000-0005-0000-0000-0000AA7A0000}"/>
    <cellStyle name="Normal 29 2 6" xfId="11395" xr:uid="{00000000-0005-0000-0000-0000AB7A0000}"/>
    <cellStyle name="Normal 29 2 7" xfId="11655" xr:uid="{00000000-0005-0000-0000-0000AC7A0000}"/>
    <cellStyle name="Normal 29 2 8" xfId="11917" xr:uid="{00000000-0005-0000-0000-0000AD7A0000}"/>
    <cellStyle name="Normal 29 2 9" xfId="12187" xr:uid="{00000000-0005-0000-0000-0000AE7A0000}"/>
    <cellStyle name="Normal 29 20" xfId="12317" xr:uid="{00000000-0005-0000-0000-0000AF7A0000}"/>
    <cellStyle name="Normal 29 21" xfId="12599" xr:uid="{00000000-0005-0000-0000-0000B07A0000}"/>
    <cellStyle name="Normal 29 22" xfId="13222" xr:uid="{00000000-0005-0000-0000-0000B17A0000}"/>
    <cellStyle name="Normal 29 23" xfId="13829" xr:uid="{00000000-0005-0000-0000-0000B27A0000}"/>
    <cellStyle name="Normal 29 24" xfId="14435" xr:uid="{00000000-0005-0000-0000-0000B37A0000}"/>
    <cellStyle name="Normal 29 25" xfId="15041" xr:uid="{00000000-0005-0000-0000-0000B47A0000}"/>
    <cellStyle name="Normal 29 26" xfId="17289" xr:uid="{00000000-0005-0000-0000-0000B57A0000}"/>
    <cellStyle name="Normal 29 27" xfId="21764" xr:uid="{00000000-0005-0000-0000-0000B67A0000}"/>
    <cellStyle name="Normal 29 28" xfId="26481" xr:uid="{00000000-0005-0000-0000-0000B77A0000}"/>
    <cellStyle name="Normal 29 29" xfId="31194" xr:uid="{00000000-0005-0000-0000-0000B87A0000}"/>
    <cellStyle name="Normal 29 3" xfId="9312" xr:uid="{00000000-0005-0000-0000-0000B97A0000}"/>
    <cellStyle name="Normal 29 3 10" xfId="31490" xr:uid="{00000000-0005-0000-0000-0000BA7A0000}"/>
    <cellStyle name="Normal 29 3 2" xfId="12937" xr:uid="{00000000-0005-0000-0000-0000BB7A0000}"/>
    <cellStyle name="Normal 29 3 2 2" xfId="16528" xr:uid="{00000000-0005-0000-0000-0000BC7A0000}"/>
    <cellStyle name="Normal 29 3 2 2 2" xfId="20990" xr:uid="{00000000-0005-0000-0000-0000BD7A0000}"/>
    <cellStyle name="Normal 29 3 2 2 3" xfId="25422" xr:uid="{00000000-0005-0000-0000-0000BE7A0000}"/>
    <cellStyle name="Normal 29 3 2 2 4" xfId="30139" xr:uid="{00000000-0005-0000-0000-0000BF7A0000}"/>
    <cellStyle name="Normal 29 3 2 2 5" xfId="34852" xr:uid="{00000000-0005-0000-0000-0000C07A0000}"/>
    <cellStyle name="Normal 29 3 2 3" xfId="18731" xr:uid="{00000000-0005-0000-0000-0000C17A0000}"/>
    <cellStyle name="Normal 29 3 2 4" xfId="23206" xr:uid="{00000000-0005-0000-0000-0000C27A0000}"/>
    <cellStyle name="Normal 29 3 2 5" xfId="27923" xr:uid="{00000000-0005-0000-0000-0000C37A0000}"/>
    <cellStyle name="Normal 29 3 2 6" xfId="32636" xr:uid="{00000000-0005-0000-0000-0000C47A0000}"/>
    <cellStyle name="Normal 29 3 3" xfId="13519" xr:uid="{00000000-0005-0000-0000-0000C57A0000}"/>
    <cellStyle name="Normal 29 3 3 2" xfId="19844" xr:uid="{00000000-0005-0000-0000-0000C67A0000}"/>
    <cellStyle name="Normal 29 3 3 3" xfId="24276" xr:uid="{00000000-0005-0000-0000-0000C77A0000}"/>
    <cellStyle name="Normal 29 3 3 4" xfId="28993" xr:uid="{00000000-0005-0000-0000-0000C87A0000}"/>
    <cellStyle name="Normal 29 3 3 5" xfId="33706" xr:uid="{00000000-0005-0000-0000-0000C97A0000}"/>
    <cellStyle name="Normal 29 3 4" xfId="14125" xr:uid="{00000000-0005-0000-0000-0000CA7A0000}"/>
    <cellStyle name="Normal 29 3 5" xfId="14731" xr:uid="{00000000-0005-0000-0000-0000CB7A0000}"/>
    <cellStyle name="Normal 29 3 6" xfId="15337" xr:uid="{00000000-0005-0000-0000-0000CC7A0000}"/>
    <cellStyle name="Normal 29 3 7" xfId="17585" xr:uid="{00000000-0005-0000-0000-0000CD7A0000}"/>
    <cellStyle name="Normal 29 3 8" xfId="22060" xr:uid="{00000000-0005-0000-0000-0000CE7A0000}"/>
    <cellStyle name="Normal 29 3 9" xfId="26777" xr:uid="{00000000-0005-0000-0000-0000CF7A0000}"/>
    <cellStyle name="Normal 29 4" xfId="9383" xr:uid="{00000000-0005-0000-0000-0000D07A0000}"/>
    <cellStyle name="Normal 29 4 2" xfId="16908" xr:uid="{00000000-0005-0000-0000-0000D17A0000}"/>
    <cellStyle name="Normal 29 4 2 2" xfId="21370" xr:uid="{00000000-0005-0000-0000-0000D27A0000}"/>
    <cellStyle name="Normal 29 4 2 2 2" xfId="25802" xr:uid="{00000000-0005-0000-0000-0000D37A0000}"/>
    <cellStyle name="Normal 29 4 2 2 3" xfId="30519" xr:uid="{00000000-0005-0000-0000-0000D47A0000}"/>
    <cellStyle name="Normal 29 4 2 2 4" xfId="35232" xr:uid="{00000000-0005-0000-0000-0000D57A0000}"/>
    <cellStyle name="Normal 29 4 2 3" xfId="19111" xr:uid="{00000000-0005-0000-0000-0000D67A0000}"/>
    <cellStyle name="Normal 29 4 2 4" xfId="23586" xr:uid="{00000000-0005-0000-0000-0000D77A0000}"/>
    <cellStyle name="Normal 29 4 2 5" xfId="28303" xr:uid="{00000000-0005-0000-0000-0000D87A0000}"/>
    <cellStyle name="Normal 29 4 2 6" xfId="33016" xr:uid="{00000000-0005-0000-0000-0000D97A0000}"/>
    <cellStyle name="Normal 29 4 3" xfId="15717" xr:uid="{00000000-0005-0000-0000-0000DA7A0000}"/>
    <cellStyle name="Normal 29 4 3 2" xfId="20224" xr:uid="{00000000-0005-0000-0000-0000DB7A0000}"/>
    <cellStyle name="Normal 29 4 3 3" xfId="24656" xr:uid="{00000000-0005-0000-0000-0000DC7A0000}"/>
    <cellStyle name="Normal 29 4 3 4" xfId="29373" xr:uid="{00000000-0005-0000-0000-0000DD7A0000}"/>
    <cellStyle name="Normal 29 4 3 5" xfId="34086" xr:uid="{00000000-0005-0000-0000-0000DE7A0000}"/>
    <cellStyle name="Normal 29 4 4" xfId="17965" xr:uid="{00000000-0005-0000-0000-0000DF7A0000}"/>
    <cellStyle name="Normal 29 4 5" xfId="22440" xr:uid="{00000000-0005-0000-0000-0000E07A0000}"/>
    <cellStyle name="Normal 29 4 6" xfId="27157" xr:uid="{00000000-0005-0000-0000-0000E17A0000}"/>
    <cellStyle name="Normal 29 4 7" xfId="31870" xr:uid="{00000000-0005-0000-0000-0000E27A0000}"/>
    <cellStyle name="Normal 29 5" xfId="9457" xr:uid="{00000000-0005-0000-0000-0000E37A0000}"/>
    <cellStyle name="Normal 29 5 2" xfId="17120" xr:uid="{00000000-0005-0000-0000-0000E47A0000}"/>
    <cellStyle name="Normal 29 5 2 2" xfId="21581" xr:uid="{00000000-0005-0000-0000-0000E57A0000}"/>
    <cellStyle name="Normal 29 5 2 2 2" xfId="26013" xr:uid="{00000000-0005-0000-0000-0000E67A0000}"/>
    <cellStyle name="Normal 29 5 2 2 3" xfId="30730" xr:uid="{00000000-0005-0000-0000-0000E77A0000}"/>
    <cellStyle name="Normal 29 5 2 2 4" xfId="35443" xr:uid="{00000000-0005-0000-0000-0000E87A0000}"/>
    <cellStyle name="Normal 29 5 2 3" xfId="19322" xr:uid="{00000000-0005-0000-0000-0000E97A0000}"/>
    <cellStyle name="Normal 29 5 2 4" xfId="23797" xr:uid="{00000000-0005-0000-0000-0000EA7A0000}"/>
    <cellStyle name="Normal 29 5 2 5" xfId="28514" xr:uid="{00000000-0005-0000-0000-0000EB7A0000}"/>
    <cellStyle name="Normal 29 5 2 6" xfId="33227" xr:uid="{00000000-0005-0000-0000-0000EC7A0000}"/>
    <cellStyle name="Normal 29 5 3" xfId="15930" xr:uid="{00000000-0005-0000-0000-0000ED7A0000}"/>
    <cellStyle name="Normal 29 5 3 2" xfId="20435" xr:uid="{00000000-0005-0000-0000-0000EE7A0000}"/>
    <cellStyle name="Normal 29 5 3 3" xfId="24867" xr:uid="{00000000-0005-0000-0000-0000EF7A0000}"/>
    <cellStyle name="Normal 29 5 3 4" xfId="29584" xr:uid="{00000000-0005-0000-0000-0000F07A0000}"/>
    <cellStyle name="Normal 29 5 3 5" xfId="34297" xr:uid="{00000000-0005-0000-0000-0000F17A0000}"/>
    <cellStyle name="Normal 29 5 4" xfId="18176" xr:uid="{00000000-0005-0000-0000-0000F27A0000}"/>
    <cellStyle name="Normal 29 5 5" xfId="22651" xr:uid="{00000000-0005-0000-0000-0000F37A0000}"/>
    <cellStyle name="Normal 29 5 6" xfId="27368" xr:uid="{00000000-0005-0000-0000-0000F47A0000}"/>
    <cellStyle name="Normal 29 5 7" xfId="32081" xr:uid="{00000000-0005-0000-0000-0000F57A0000}"/>
    <cellStyle name="Normal 29 6" xfId="9528" xr:uid="{00000000-0005-0000-0000-0000F67A0000}"/>
    <cellStyle name="Normal 29 6 2" xfId="16211" xr:uid="{00000000-0005-0000-0000-0000F77A0000}"/>
    <cellStyle name="Normal 29 6 2 2" xfId="20674" xr:uid="{00000000-0005-0000-0000-0000F87A0000}"/>
    <cellStyle name="Normal 29 6 2 3" xfId="25106" xr:uid="{00000000-0005-0000-0000-0000F97A0000}"/>
    <cellStyle name="Normal 29 6 2 4" xfId="29823" xr:uid="{00000000-0005-0000-0000-0000FA7A0000}"/>
    <cellStyle name="Normal 29 6 2 5" xfId="34536" xr:uid="{00000000-0005-0000-0000-0000FB7A0000}"/>
    <cellStyle name="Normal 29 6 3" xfId="18415" xr:uid="{00000000-0005-0000-0000-0000FC7A0000}"/>
    <cellStyle name="Normal 29 6 4" xfId="22890" xr:uid="{00000000-0005-0000-0000-0000FD7A0000}"/>
    <cellStyle name="Normal 29 6 5" xfId="27607" xr:uid="{00000000-0005-0000-0000-0000FE7A0000}"/>
    <cellStyle name="Normal 29 6 6" xfId="32320" xr:uid="{00000000-0005-0000-0000-0000FF7A0000}"/>
    <cellStyle name="Normal 29 7" xfId="9599" xr:uid="{00000000-0005-0000-0000-0000007B0000}"/>
    <cellStyle name="Normal 29 7 2" xfId="19548" xr:uid="{00000000-0005-0000-0000-0000017B0000}"/>
    <cellStyle name="Normal 29 7 3" xfId="23980" xr:uid="{00000000-0005-0000-0000-0000027B0000}"/>
    <cellStyle name="Normal 29 7 4" xfId="28697" xr:uid="{00000000-0005-0000-0000-0000037B0000}"/>
    <cellStyle name="Normal 29 7 5" xfId="33410" xr:uid="{00000000-0005-0000-0000-0000047B0000}"/>
    <cellStyle name="Normal 29 8" xfId="9670" xr:uid="{00000000-0005-0000-0000-0000057B0000}"/>
    <cellStyle name="Normal 29 8 2" xfId="26284" xr:uid="{00000000-0005-0000-0000-0000067B0000}"/>
    <cellStyle name="Normal 29 8 3" xfId="30997" xr:uid="{00000000-0005-0000-0000-0000077B0000}"/>
    <cellStyle name="Normal 29 8 4" xfId="35710" xr:uid="{00000000-0005-0000-0000-0000087B0000}"/>
    <cellStyle name="Normal 29 9" xfId="9748" xr:uid="{00000000-0005-0000-0000-0000097B0000}"/>
    <cellStyle name="Normal 29 9 2" xfId="35977" xr:uid="{00000000-0005-0000-0000-00000A7B0000}"/>
    <cellStyle name="Normal 3" xfId="91" xr:uid="{00000000-0005-0000-0000-00000B7B0000}"/>
    <cellStyle name="Normal 3 10" xfId="922" xr:uid="{00000000-0005-0000-0000-00000C7B0000}"/>
    <cellStyle name="Normal 3 10 2" xfId="36202" xr:uid="{00000000-0005-0000-0000-00000D7B0000}"/>
    <cellStyle name="Normal 3 11" xfId="994" xr:uid="{00000000-0005-0000-0000-00000E7B0000}"/>
    <cellStyle name="Normal 3 12" xfId="1066" xr:uid="{00000000-0005-0000-0000-00000F7B0000}"/>
    <cellStyle name="Normal 3 13" xfId="1138" xr:uid="{00000000-0005-0000-0000-0000107B0000}"/>
    <cellStyle name="Normal 3 14" xfId="1210" xr:uid="{00000000-0005-0000-0000-0000117B0000}"/>
    <cellStyle name="Normal 3 15" xfId="1282" xr:uid="{00000000-0005-0000-0000-0000127B0000}"/>
    <cellStyle name="Normal 3 16" xfId="1354" xr:uid="{00000000-0005-0000-0000-0000137B0000}"/>
    <cellStyle name="Normal 3 17" xfId="1429" xr:uid="{00000000-0005-0000-0000-0000147B0000}"/>
    <cellStyle name="Normal 3 18" xfId="1503" xr:uid="{00000000-0005-0000-0000-0000157B0000}"/>
    <cellStyle name="Normal 3 19" xfId="1578" xr:uid="{00000000-0005-0000-0000-0000167B0000}"/>
    <cellStyle name="Normal 3 2" xfId="119" xr:uid="{00000000-0005-0000-0000-0000177B0000}"/>
    <cellStyle name="Normal 3 2 2" xfId="8868" xr:uid="{00000000-0005-0000-0000-0000187B0000}"/>
    <cellStyle name="Normal 3 20" xfId="1652" xr:uid="{00000000-0005-0000-0000-0000197B0000}"/>
    <cellStyle name="Normal 3 21" xfId="1726" xr:uid="{00000000-0005-0000-0000-00001A7B0000}"/>
    <cellStyle name="Normal 3 22" xfId="1800" xr:uid="{00000000-0005-0000-0000-00001B7B0000}"/>
    <cellStyle name="Normal 3 23" xfId="1875" xr:uid="{00000000-0005-0000-0000-00001C7B0000}"/>
    <cellStyle name="Normal 3 24" xfId="1949" xr:uid="{00000000-0005-0000-0000-00001D7B0000}"/>
    <cellStyle name="Normal 3 25" xfId="2023" xr:uid="{00000000-0005-0000-0000-00001E7B0000}"/>
    <cellStyle name="Normal 3 26" xfId="2097" xr:uid="{00000000-0005-0000-0000-00001F7B0000}"/>
    <cellStyle name="Normal 3 27" xfId="2171" xr:uid="{00000000-0005-0000-0000-0000207B0000}"/>
    <cellStyle name="Normal 3 28" xfId="2245" xr:uid="{00000000-0005-0000-0000-0000217B0000}"/>
    <cellStyle name="Normal 3 29" xfId="2319" xr:uid="{00000000-0005-0000-0000-0000227B0000}"/>
    <cellStyle name="Normal 3 3" xfId="147" xr:uid="{00000000-0005-0000-0000-0000237B0000}"/>
    <cellStyle name="Normal 3 3 2" xfId="10163" xr:uid="{00000000-0005-0000-0000-0000247B0000}"/>
    <cellStyle name="Normal 3 30" xfId="2393" xr:uid="{00000000-0005-0000-0000-0000257B0000}"/>
    <cellStyle name="Normal 3 31" xfId="2467" xr:uid="{00000000-0005-0000-0000-0000267B0000}"/>
    <cellStyle name="Normal 3 32" xfId="2541" xr:uid="{00000000-0005-0000-0000-0000277B0000}"/>
    <cellStyle name="Normal 3 33" xfId="2629" xr:uid="{00000000-0005-0000-0000-0000287B0000}"/>
    <cellStyle name="Normal 3 34" xfId="2717" xr:uid="{00000000-0005-0000-0000-0000297B0000}"/>
    <cellStyle name="Normal 3 35" xfId="2805" xr:uid="{00000000-0005-0000-0000-00002A7B0000}"/>
    <cellStyle name="Normal 3 36" xfId="2893" xr:uid="{00000000-0005-0000-0000-00002B7B0000}"/>
    <cellStyle name="Normal 3 37" xfId="2981" xr:uid="{00000000-0005-0000-0000-00002C7B0000}"/>
    <cellStyle name="Normal 3 38" xfId="3069" xr:uid="{00000000-0005-0000-0000-00002D7B0000}"/>
    <cellStyle name="Normal 3 39" xfId="3157" xr:uid="{00000000-0005-0000-0000-00002E7B0000}"/>
    <cellStyle name="Normal 3 4" xfId="189" xr:uid="{00000000-0005-0000-0000-00002F7B0000}"/>
    <cellStyle name="Normal 3 4 10" xfId="12388" xr:uid="{00000000-0005-0000-0000-0000307B0000}"/>
    <cellStyle name="Normal 3 4 11" xfId="12670" xr:uid="{00000000-0005-0000-0000-0000317B0000}"/>
    <cellStyle name="Normal 3 4 12" xfId="13293" xr:uid="{00000000-0005-0000-0000-0000327B0000}"/>
    <cellStyle name="Normal 3 4 13" xfId="13900" xr:uid="{00000000-0005-0000-0000-0000337B0000}"/>
    <cellStyle name="Normal 3 4 14" xfId="14506" xr:uid="{00000000-0005-0000-0000-0000347B0000}"/>
    <cellStyle name="Normal 3 4 15" xfId="15112" xr:uid="{00000000-0005-0000-0000-0000357B0000}"/>
    <cellStyle name="Normal 3 4 16" xfId="17360" xr:uid="{00000000-0005-0000-0000-0000367B0000}"/>
    <cellStyle name="Normal 3 4 17" xfId="21835" xr:uid="{00000000-0005-0000-0000-0000377B0000}"/>
    <cellStyle name="Normal 3 4 18" xfId="26552" xr:uid="{00000000-0005-0000-0000-0000387B0000}"/>
    <cellStyle name="Normal 3 4 19" xfId="31265" xr:uid="{00000000-0005-0000-0000-0000397B0000}"/>
    <cellStyle name="Normal 3 4 2" xfId="10055" xr:uid="{00000000-0005-0000-0000-00003A7B0000}"/>
    <cellStyle name="Normal 3 4 2 10" xfId="31561" xr:uid="{00000000-0005-0000-0000-00003B7B0000}"/>
    <cellStyle name="Normal 3 4 2 2" xfId="13008" xr:uid="{00000000-0005-0000-0000-00003C7B0000}"/>
    <cellStyle name="Normal 3 4 2 2 2" xfId="16599" xr:uid="{00000000-0005-0000-0000-00003D7B0000}"/>
    <cellStyle name="Normal 3 4 2 2 2 2" xfId="21061" xr:uid="{00000000-0005-0000-0000-00003E7B0000}"/>
    <cellStyle name="Normal 3 4 2 2 2 3" xfId="25493" xr:uid="{00000000-0005-0000-0000-00003F7B0000}"/>
    <cellStyle name="Normal 3 4 2 2 2 4" xfId="30210" xr:uid="{00000000-0005-0000-0000-0000407B0000}"/>
    <cellStyle name="Normal 3 4 2 2 2 5" xfId="34923" xr:uid="{00000000-0005-0000-0000-0000417B0000}"/>
    <cellStyle name="Normal 3 4 2 2 3" xfId="18802" xr:uid="{00000000-0005-0000-0000-0000427B0000}"/>
    <cellStyle name="Normal 3 4 2 2 4" xfId="23277" xr:uid="{00000000-0005-0000-0000-0000437B0000}"/>
    <cellStyle name="Normal 3 4 2 2 5" xfId="27994" xr:uid="{00000000-0005-0000-0000-0000447B0000}"/>
    <cellStyle name="Normal 3 4 2 2 6" xfId="32707" xr:uid="{00000000-0005-0000-0000-0000457B0000}"/>
    <cellStyle name="Normal 3 4 2 3" xfId="13590" xr:uid="{00000000-0005-0000-0000-0000467B0000}"/>
    <cellStyle name="Normal 3 4 2 3 2" xfId="19915" xr:uid="{00000000-0005-0000-0000-0000477B0000}"/>
    <cellStyle name="Normal 3 4 2 3 3" xfId="24347" xr:uid="{00000000-0005-0000-0000-0000487B0000}"/>
    <cellStyle name="Normal 3 4 2 3 4" xfId="29064" xr:uid="{00000000-0005-0000-0000-0000497B0000}"/>
    <cellStyle name="Normal 3 4 2 3 5" xfId="33777" xr:uid="{00000000-0005-0000-0000-00004A7B0000}"/>
    <cellStyle name="Normal 3 4 2 4" xfId="14196" xr:uid="{00000000-0005-0000-0000-00004B7B0000}"/>
    <cellStyle name="Normal 3 4 2 5" xfId="14802" xr:uid="{00000000-0005-0000-0000-00004C7B0000}"/>
    <cellStyle name="Normal 3 4 2 6" xfId="15408" xr:uid="{00000000-0005-0000-0000-00004D7B0000}"/>
    <cellStyle name="Normal 3 4 2 7" xfId="17656" xr:uid="{00000000-0005-0000-0000-00004E7B0000}"/>
    <cellStyle name="Normal 3 4 2 8" xfId="22131" xr:uid="{00000000-0005-0000-0000-00004F7B0000}"/>
    <cellStyle name="Normal 3 4 2 9" xfId="26848" xr:uid="{00000000-0005-0000-0000-0000507B0000}"/>
    <cellStyle name="Normal 3 4 3" xfId="10559" xr:uid="{00000000-0005-0000-0000-0000517B0000}"/>
    <cellStyle name="Normal 3 4 3 2" xfId="16381" xr:uid="{00000000-0005-0000-0000-0000527B0000}"/>
    <cellStyle name="Normal 3 4 3 2 2" xfId="20843" xr:uid="{00000000-0005-0000-0000-0000537B0000}"/>
    <cellStyle name="Normal 3 4 3 2 3" xfId="25275" xr:uid="{00000000-0005-0000-0000-0000547B0000}"/>
    <cellStyle name="Normal 3 4 3 2 4" xfId="29992" xr:uid="{00000000-0005-0000-0000-0000557B0000}"/>
    <cellStyle name="Normal 3 4 3 2 5" xfId="34705" xr:uid="{00000000-0005-0000-0000-0000567B0000}"/>
    <cellStyle name="Normal 3 4 3 3" xfId="18584" xr:uid="{00000000-0005-0000-0000-0000577B0000}"/>
    <cellStyle name="Normal 3 4 3 4" xfId="23059" xr:uid="{00000000-0005-0000-0000-0000587B0000}"/>
    <cellStyle name="Normal 3 4 3 5" xfId="27776" xr:uid="{00000000-0005-0000-0000-0000597B0000}"/>
    <cellStyle name="Normal 3 4 3 6" xfId="32489" xr:uid="{00000000-0005-0000-0000-00005A7B0000}"/>
    <cellStyle name="Normal 3 4 4" xfId="10817" xr:uid="{00000000-0005-0000-0000-00005B7B0000}"/>
    <cellStyle name="Normal 3 4 4 2" xfId="19619" xr:uid="{00000000-0005-0000-0000-00005C7B0000}"/>
    <cellStyle name="Normal 3 4 4 3" xfId="24051" xr:uid="{00000000-0005-0000-0000-00005D7B0000}"/>
    <cellStyle name="Normal 3 4 4 4" xfId="28768" xr:uid="{00000000-0005-0000-0000-00005E7B0000}"/>
    <cellStyle name="Normal 3 4 4 5" xfId="33481" xr:uid="{00000000-0005-0000-0000-00005F7B0000}"/>
    <cellStyle name="Normal 3 4 5" xfId="11071" xr:uid="{00000000-0005-0000-0000-0000607B0000}"/>
    <cellStyle name="Normal 3 4 6" xfId="11325" xr:uid="{00000000-0005-0000-0000-0000617B0000}"/>
    <cellStyle name="Normal 3 4 7" xfId="11585" xr:uid="{00000000-0005-0000-0000-0000627B0000}"/>
    <cellStyle name="Normal 3 4 8" xfId="11846" xr:uid="{00000000-0005-0000-0000-0000637B0000}"/>
    <cellStyle name="Normal 3 4 9" xfId="12117" xr:uid="{00000000-0005-0000-0000-0000647B0000}"/>
    <cellStyle name="Normal 3 40" xfId="3245" xr:uid="{00000000-0005-0000-0000-0000657B0000}"/>
    <cellStyle name="Normal 3 41" xfId="3333" xr:uid="{00000000-0005-0000-0000-0000667B0000}"/>
    <cellStyle name="Normal 3 42" xfId="3421" xr:uid="{00000000-0005-0000-0000-0000677B0000}"/>
    <cellStyle name="Normal 3 43" xfId="3509" xr:uid="{00000000-0005-0000-0000-0000687B0000}"/>
    <cellStyle name="Normal 3 44" xfId="3612" xr:uid="{00000000-0005-0000-0000-0000697B0000}"/>
    <cellStyle name="Normal 3 45" xfId="3731" xr:uid="{00000000-0005-0000-0000-00006A7B0000}"/>
    <cellStyle name="Normal 3 46" xfId="3847" xr:uid="{00000000-0005-0000-0000-00006B7B0000}"/>
    <cellStyle name="Normal 3 47" xfId="3963" xr:uid="{00000000-0005-0000-0000-00006C7B0000}"/>
    <cellStyle name="Normal 3 48" xfId="4079" xr:uid="{00000000-0005-0000-0000-00006D7B0000}"/>
    <cellStyle name="Normal 3 49" xfId="4195" xr:uid="{00000000-0005-0000-0000-00006E7B0000}"/>
    <cellStyle name="Normal 3 5" xfId="562" xr:uid="{00000000-0005-0000-0000-00006F7B0000}"/>
    <cellStyle name="Normal 3 5 2" xfId="16838" xr:uid="{00000000-0005-0000-0000-0000707B0000}"/>
    <cellStyle name="Normal 3 5 2 2" xfId="21300" xr:uid="{00000000-0005-0000-0000-0000717B0000}"/>
    <cellStyle name="Normal 3 5 2 2 2" xfId="25732" xr:uid="{00000000-0005-0000-0000-0000727B0000}"/>
    <cellStyle name="Normal 3 5 2 2 3" xfId="30449" xr:uid="{00000000-0005-0000-0000-0000737B0000}"/>
    <cellStyle name="Normal 3 5 2 2 4" xfId="35162" xr:uid="{00000000-0005-0000-0000-0000747B0000}"/>
    <cellStyle name="Normal 3 5 2 3" xfId="19041" xr:uid="{00000000-0005-0000-0000-0000757B0000}"/>
    <cellStyle name="Normal 3 5 2 4" xfId="23516" xr:uid="{00000000-0005-0000-0000-0000767B0000}"/>
    <cellStyle name="Normal 3 5 2 5" xfId="28233" xr:uid="{00000000-0005-0000-0000-0000777B0000}"/>
    <cellStyle name="Normal 3 5 2 6" xfId="32946" xr:uid="{00000000-0005-0000-0000-0000787B0000}"/>
    <cellStyle name="Normal 3 5 3" xfId="15647" xr:uid="{00000000-0005-0000-0000-0000797B0000}"/>
    <cellStyle name="Normal 3 5 3 2" xfId="20154" xr:uid="{00000000-0005-0000-0000-00007A7B0000}"/>
    <cellStyle name="Normal 3 5 3 3" xfId="24586" xr:uid="{00000000-0005-0000-0000-00007B7B0000}"/>
    <cellStyle name="Normal 3 5 3 4" xfId="29303" xr:uid="{00000000-0005-0000-0000-00007C7B0000}"/>
    <cellStyle name="Normal 3 5 3 5" xfId="34016" xr:uid="{00000000-0005-0000-0000-00007D7B0000}"/>
    <cellStyle name="Normal 3 5 4" xfId="17895" xr:uid="{00000000-0005-0000-0000-00007E7B0000}"/>
    <cellStyle name="Normal 3 5 5" xfId="22370" xr:uid="{00000000-0005-0000-0000-00007F7B0000}"/>
    <cellStyle name="Normal 3 5 6" xfId="27087" xr:uid="{00000000-0005-0000-0000-0000807B0000}"/>
    <cellStyle name="Normal 3 5 7" xfId="31800" xr:uid="{00000000-0005-0000-0000-0000817B0000}"/>
    <cellStyle name="Normal 3 50" xfId="4311" xr:uid="{00000000-0005-0000-0000-0000827B0000}"/>
    <cellStyle name="Normal 3 51" xfId="4427" xr:uid="{00000000-0005-0000-0000-0000837B0000}"/>
    <cellStyle name="Normal 3 52" xfId="4543" xr:uid="{00000000-0005-0000-0000-0000847B0000}"/>
    <cellStyle name="Normal 3 53" xfId="4673" xr:uid="{00000000-0005-0000-0000-0000857B0000}"/>
    <cellStyle name="Normal 3 54" xfId="4803" xr:uid="{00000000-0005-0000-0000-0000867B0000}"/>
    <cellStyle name="Normal 3 55" xfId="4933" xr:uid="{00000000-0005-0000-0000-0000877B0000}"/>
    <cellStyle name="Normal 3 56" xfId="5063" xr:uid="{00000000-0005-0000-0000-0000887B0000}"/>
    <cellStyle name="Normal 3 57" xfId="5193" xr:uid="{00000000-0005-0000-0000-0000897B0000}"/>
    <cellStyle name="Normal 3 58" xfId="5323" xr:uid="{00000000-0005-0000-0000-00008A7B0000}"/>
    <cellStyle name="Normal 3 59" xfId="5453" xr:uid="{00000000-0005-0000-0000-00008B7B0000}"/>
    <cellStyle name="Normal 3 6" xfId="634" xr:uid="{00000000-0005-0000-0000-00008C7B0000}"/>
    <cellStyle name="Normal 3 6 2" xfId="17049" xr:uid="{00000000-0005-0000-0000-00008D7B0000}"/>
    <cellStyle name="Normal 3 6 2 2" xfId="21511" xr:uid="{00000000-0005-0000-0000-00008E7B0000}"/>
    <cellStyle name="Normal 3 6 2 2 2" xfId="25943" xr:uid="{00000000-0005-0000-0000-00008F7B0000}"/>
    <cellStyle name="Normal 3 6 2 2 3" xfId="30660" xr:uid="{00000000-0005-0000-0000-0000907B0000}"/>
    <cellStyle name="Normal 3 6 2 2 4" xfId="35373" xr:uid="{00000000-0005-0000-0000-0000917B0000}"/>
    <cellStyle name="Normal 3 6 2 3" xfId="19252" xr:uid="{00000000-0005-0000-0000-0000927B0000}"/>
    <cellStyle name="Normal 3 6 2 4" xfId="23727" xr:uid="{00000000-0005-0000-0000-0000937B0000}"/>
    <cellStyle name="Normal 3 6 2 5" xfId="28444" xr:uid="{00000000-0005-0000-0000-0000947B0000}"/>
    <cellStyle name="Normal 3 6 2 6" xfId="33157" xr:uid="{00000000-0005-0000-0000-0000957B0000}"/>
    <cellStyle name="Normal 3 6 3" xfId="15859" xr:uid="{00000000-0005-0000-0000-0000967B0000}"/>
    <cellStyle name="Normal 3 6 3 2" xfId="20365" xr:uid="{00000000-0005-0000-0000-0000977B0000}"/>
    <cellStyle name="Normal 3 6 3 3" xfId="24797" xr:uid="{00000000-0005-0000-0000-0000987B0000}"/>
    <cellStyle name="Normal 3 6 3 4" xfId="29514" xr:uid="{00000000-0005-0000-0000-0000997B0000}"/>
    <cellStyle name="Normal 3 6 3 5" xfId="34227" xr:uid="{00000000-0005-0000-0000-00009A7B0000}"/>
    <cellStyle name="Normal 3 6 4" xfId="18106" xr:uid="{00000000-0005-0000-0000-00009B7B0000}"/>
    <cellStyle name="Normal 3 6 5" xfId="22581" xr:uid="{00000000-0005-0000-0000-00009C7B0000}"/>
    <cellStyle name="Normal 3 6 6" xfId="27298" xr:uid="{00000000-0005-0000-0000-00009D7B0000}"/>
    <cellStyle name="Normal 3 6 7" xfId="32011" xr:uid="{00000000-0005-0000-0000-00009E7B0000}"/>
    <cellStyle name="Normal 3 60" xfId="5583" xr:uid="{00000000-0005-0000-0000-00009F7B0000}"/>
    <cellStyle name="Normal 3 61" xfId="5713" xr:uid="{00000000-0005-0000-0000-0000A07B0000}"/>
    <cellStyle name="Normal 3 62" xfId="5843" xr:uid="{00000000-0005-0000-0000-0000A17B0000}"/>
    <cellStyle name="Normal 3 63" xfId="5973" xr:uid="{00000000-0005-0000-0000-0000A27B0000}"/>
    <cellStyle name="Normal 3 64" xfId="6103" xr:uid="{00000000-0005-0000-0000-0000A37B0000}"/>
    <cellStyle name="Normal 3 65" xfId="6233" xr:uid="{00000000-0005-0000-0000-0000A47B0000}"/>
    <cellStyle name="Normal 3 66" xfId="6363" xr:uid="{00000000-0005-0000-0000-0000A57B0000}"/>
    <cellStyle name="Normal 3 67" xfId="6494" xr:uid="{00000000-0005-0000-0000-0000A67B0000}"/>
    <cellStyle name="Normal 3 68" xfId="6624" xr:uid="{00000000-0005-0000-0000-0000A77B0000}"/>
    <cellStyle name="Normal 3 69" xfId="6754" xr:uid="{00000000-0005-0000-0000-0000A87B0000}"/>
    <cellStyle name="Normal 3 7" xfId="706" xr:uid="{00000000-0005-0000-0000-0000A97B0000}"/>
    <cellStyle name="Normal 3 7 2" xfId="16101" xr:uid="{00000000-0005-0000-0000-0000AA7B0000}"/>
    <cellStyle name="Normal 3 7 2 2" xfId="20604" xr:uid="{00000000-0005-0000-0000-0000AB7B0000}"/>
    <cellStyle name="Normal 3 7 2 3" xfId="25036" xr:uid="{00000000-0005-0000-0000-0000AC7B0000}"/>
    <cellStyle name="Normal 3 7 2 4" xfId="29753" xr:uid="{00000000-0005-0000-0000-0000AD7B0000}"/>
    <cellStyle name="Normal 3 7 2 5" xfId="34466" xr:uid="{00000000-0005-0000-0000-0000AE7B0000}"/>
    <cellStyle name="Normal 3 7 3" xfId="18345" xr:uid="{00000000-0005-0000-0000-0000AF7B0000}"/>
    <cellStyle name="Normal 3 7 4" xfId="22820" xr:uid="{00000000-0005-0000-0000-0000B07B0000}"/>
    <cellStyle name="Normal 3 7 5" xfId="27537" xr:uid="{00000000-0005-0000-0000-0000B17B0000}"/>
    <cellStyle name="Normal 3 7 6" xfId="32250" xr:uid="{00000000-0005-0000-0000-0000B27B0000}"/>
    <cellStyle name="Normal 3 70" xfId="6884" xr:uid="{00000000-0005-0000-0000-0000B37B0000}"/>
    <cellStyle name="Normal 3 71" xfId="7014" xr:uid="{00000000-0005-0000-0000-0000B47B0000}"/>
    <cellStyle name="Normal 3 72" xfId="7158" xr:uid="{00000000-0005-0000-0000-0000B57B0000}"/>
    <cellStyle name="Normal 3 73" xfId="7303" xr:uid="{00000000-0005-0000-0000-0000B67B0000}"/>
    <cellStyle name="Normal 3 74" xfId="7447" xr:uid="{00000000-0005-0000-0000-0000B77B0000}"/>
    <cellStyle name="Normal 3 75" xfId="7619" xr:uid="{00000000-0005-0000-0000-0000B87B0000}"/>
    <cellStyle name="Normal 3 76" xfId="7791" xr:uid="{00000000-0005-0000-0000-0000B97B0000}"/>
    <cellStyle name="Normal 3 77" xfId="7963" xr:uid="{00000000-0005-0000-0000-0000BA7B0000}"/>
    <cellStyle name="Normal 3 78" xfId="8135" xr:uid="{00000000-0005-0000-0000-0000BB7B0000}"/>
    <cellStyle name="Normal 3 79" xfId="8307" xr:uid="{00000000-0005-0000-0000-0000BC7B0000}"/>
    <cellStyle name="Normal 3 8" xfId="778" xr:uid="{00000000-0005-0000-0000-0000BD7B0000}"/>
    <cellStyle name="Normal 3 8 2" xfId="26213" xr:uid="{00000000-0005-0000-0000-0000BE7B0000}"/>
    <cellStyle name="Normal 3 8 3" xfId="30927" xr:uid="{00000000-0005-0000-0000-0000BF7B0000}"/>
    <cellStyle name="Normal 3 8 4" xfId="35640" xr:uid="{00000000-0005-0000-0000-0000C07B0000}"/>
    <cellStyle name="Normal 3 80" xfId="8549" xr:uid="{00000000-0005-0000-0000-0000C17B0000}"/>
    <cellStyle name="Normal 3 9" xfId="850" xr:uid="{00000000-0005-0000-0000-0000C27B0000}"/>
    <cellStyle name="Normal 3 9 2" xfId="35907" xr:uid="{00000000-0005-0000-0000-0000C37B0000}"/>
    <cellStyle name="Normal 30" xfId="9179" xr:uid="{00000000-0005-0000-0000-0000C47B0000}"/>
    <cellStyle name="Normal 30 10" xfId="9833" xr:uid="{00000000-0005-0000-0000-0000C57B0000}"/>
    <cellStyle name="Normal 30 10 2" xfId="36286" xr:uid="{00000000-0005-0000-0000-0000C67B0000}"/>
    <cellStyle name="Normal 30 11" xfId="9904" xr:uid="{00000000-0005-0000-0000-0000C77B0000}"/>
    <cellStyle name="Normal 30 12" xfId="9975" xr:uid="{00000000-0005-0000-0000-0000C87B0000}"/>
    <cellStyle name="Normal 30 13" xfId="10502" xr:uid="{00000000-0005-0000-0000-0000C97B0000}"/>
    <cellStyle name="Normal 30 14" xfId="10760" xr:uid="{00000000-0005-0000-0000-0000CA7B0000}"/>
    <cellStyle name="Normal 30 15" xfId="11014" xr:uid="{00000000-0005-0000-0000-0000CB7B0000}"/>
    <cellStyle name="Normal 30 16" xfId="11268" xr:uid="{00000000-0005-0000-0000-0000CC7B0000}"/>
    <cellStyle name="Normal 30 17" xfId="11528" xr:uid="{00000000-0005-0000-0000-0000CD7B0000}"/>
    <cellStyle name="Normal 30 18" xfId="11782" xr:uid="{00000000-0005-0000-0000-0000CE7B0000}"/>
    <cellStyle name="Normal 30 19" xfId="12060" xr:uid="{00000000-0005-0000-0000-0000CF7B0000}"/>
    <cellStyle name="Normal 30 2" xfId="9244" xr:uid="{00000000-0005-0000-0000-0000D07B0000}"/>
    <cellStyle name="Normal 30 2 10" xfId="12472" xr:uid="{00000000-0005-0000-0000-0000D17B0000}"/>
    <cellStyle name="Normal 30 2 11" xfId="12754" xr:uid="{00000000-0005-0000-0000-0000D27B0000}"/>
    <cellStyle name="Normal 30 2 12" xfId="13377" xr:uid="{00000000-0005-0000-0000-0000D37B0000}"/>
    <cellStyle name="Normal 30 2 13" xfId="13984" xr:uid="{00000000-0005-0000-0000-0000D47B0000}"/>
    <cellStyle name="Normal 30 2 14" xfId="14590" xr:uid="{00000000-0005-0000-0000-0000D57B0000}"/>
    <cellStyle name="Normal 30 2 15" xfId="15196" xr:uid="{00000000-0005-0000-0000-0000D67B0000}"/>
    <cellStyle name="Normal 30 2 16" xfId="17444" xr:uid="{00000000-0005-0000-0000-0000D77B0000}"/>
    <cellStyle name="Normal 30 2 17" xfId="21919" xr:uid="{00000000-0005-0000-0000-0000D87B0000}"/>
    <cellStyle name="Normal 30 2 18" xfId="26636" xr:uid="{00000000-0005-0000-0000-0000D97B0000}"/>
    <cellStyle name="Normal 30 2 19" xfId="31349" xr:uid="{00000000-0005-0000-0000-0000DA7B0000}"/>
    <cellStyle name="Normal 30 2 2" xfId="10383" xr:uid="{00000000-0005-0000-0000-0000DB7B0000}"/>
    <cellStyle name="Normal 30 2 2 10" xfId="31645" xr:uid="{00000000-0005-0000-0000-0000DC7B0000}"/>
    <cellStyle name="Normal 30 2 2 2" xfId="13092" xr:uid="{00000000-0005-0000-0000-0000DD7B0000}"/>
    <cellStyle name="Normal 30 2 2 2 2" xfId="16683" xr:uid="{00000000-0005-0000-0000-0000DE7B0000}"/>
    <cellStyle name="Normal 30 2 2 2 2 2" xfId="21145" xr:uid="{00000000-0005-0000-0000-0000DF7B0000}"/>
    <cellStyle name="Normal 30 2 2 2 2 3" xfId="25577" xr:uid="{00000000-0005-0000-0000-0000E07B0000}"/>
    <cellStyle name="Normal 30 2 2 2 2 4" xfId="30294" xr:uid="{00000000-0005-0000-0000-0000E17B0000}"/>
    <cellStyle name="Normal 30 2 2 2 2 5" xfId="35007" xr:uid="{00000000-0005-0000-0000-0000E27B0000}"/>
    <cellStyle name="Normal 30 2 2 2 3" xfId="18886" xr:uid="{00000000-0005-0000-0000-0000E37B0000}"/>
    <cellStyle name="Normal 30 2 2 2 4" xfId="23361" xr:uid="{00000000-0005-0000-0000-0000E47B0000}"/>
    <cellStyle name="Normal 30 2 2 2 5" xfId="28078" xr:uid="{00000000-0005-0000-0000-0000E57B0000}"/>
    <cellStyle name="Normal 30 2 2 2 6" xfId="32791" xr:uid="{00000000-0005-0000-0000-0000E67B0000}"/>
    <cellStyle name="Normal 30 2 2 3" xfId="13674" xr:uid="{00000000-0005-0000-0000-0000E77B0000}"/>
    <cellStyle name="Normal 30 2 2 3 2" xfId="19999" xr:uid="{00000000-0005-0000-0000-0000E87B0000}"/>
    <cellStyle name="Normal 30 2 2 3 3" xfId="24431" xr:uid="{00000000-0005-0000-0000-0000E97B0000}"/>
    <cellStyle name="Normal 30 2 2 3 4" xfId="29148" xr:uid="{00000000-0005-0000-0000-0000EA7B0000}"/>
    <cellStyle name="Normal 30 2 2 3 5" xfId="33861" xr:uid="{00000000-0005-0000-0000-0000EB7B0000}"/>
    <cellStyle name="Normal 30 2 2 4" xfId="14280" xr:uid="{00000000-0005-0000-0000-0000EC7B0000}"/>
    <cellStyle name="Normal 30 2 2 5" xfId="14886" xr:uid="{00000000-0005-0000-0000-0000ED7B0000}"/>
    <cellStyle name="Normal 30 2 2 6" xfId="15492" xr:uid="{00000000-0005-0000-0000-0000EE7B0000}"/>
    <cellStyle name="Normal 30 2 2 7" xfId="17740" xr:uid="{00000000-0005-0000-0000-0000EF7B0000}"/>
    <cellStyle name="Normal 30 2 2 8" xfId="22215" xr:uid="{00000000-0005-0000-0000-0000F07B0000}"/>
    <cellStyle name="Normal 30 2 2 9" xfId="26932" xr:uid="{00000000-0005-0000-0000-0000F17B0000}"/>
    <cellStyle name="Normal 30 2 3" xfId="10643" xr:uid="{00000000-0005-0000-0000-0000F27B0000}"/>
    <cellStyle name="Normal 30 2 3 2" xfId="16465" xr:uid="{00000000-0005-0000-0000-0000F37B0000}"/>
    <cellStyle name="Normal 30 2 3 2 2" xfId="20927" xr:uid="{00000000-0005-0000-0000-0000F47B0000}"/>
    <cellStyle name="Normal 30 2 3 2 3" xfId="25359" xr:uid="{00000000-0005-0000-0000-0000F57B0000}"/>
    <cellStyle name="Normal 30 2 3 2 4" xfId="30076" xr:uid="{00000000-0005-0000-0000-0000F67B0000}"/>
    <cellStyle name="Normal 30 2 3 2 5" xfId="34789" xr:uid="{00000000-0005-0000-0000-0000F77B0000}"/>
    <cellStyle name="Normal 30 2 3 3" xfId="18668" xr:uid="{00000000-0005-0000-0000-0000F87B0000}"/>
    <cellStyle name="Normal 30 2 3 4" xfId="23143" xr:uid="{00000000-0005-0000-0000-0000F97B0000}"/>
    <cellStyle name="Normal 30 2 3 5" xfId="27860" xr:uid="{00000000-0005-0000-0000-0000FA7B0000}"/>
    <cellStyle name="Normal 30 2 3 6" xfId="32573" xr:uid="{00000000-0005-0000-0000-0000FB7B0000}"/>
    <cellStyle name="Normal 30 2 4" xfId="10901" xr:uid="{00000000-0005-0000-0000-0000FC7B0000}"/>
    <cellStyle name="Normal 30 2 4 2" xfId="19703" xr:uid="{00000000-0005-0000-0000-0000FD7B0000}"/>
    <cellStyle name="Normal 30 2 4 3" xfId="24135" xr:uid="{00000000-0005-0000-0000-0000FE7B0000}"/>
    <cellStyle name="Normal 30 2 4 4" xfId="28852" xr:uid="{00000000-0005-0000-0000-0000FF7B0000}"/>
    <cellStyle name="Normal 30 2 4 5" xfId="33565" xr:uid="{00000000-0005-0000-0000-0000007C0000}"/>
    <cellStyle name="Normal 30 2 5" xfId="11155" xr:uid="{00000000-0005-0000-0000-0000017C0000}"/>
    <cellStyle name="Normal 30 2 6" xfId="11409" xr:uid="{00000000-0005-0000-0000-0000027C0000}"/>
    <cellStyle name="Normal 30 2 7" xfId="11669" xr:uid="{00000000-0005-0000-0000-0000037C0000}"/>
    <cellStyle name="Normal 30 2 8" xfId="11931" xr:uid="{00000000-0005-0000-0000-0000047C0000}"/>
    <cellStyle name="Normal 30 2 9" xfId="12201" xr:uid="{00000000-0005-0000-0000-0000057C0000}"/>
    <cellStyle name="Normal 30 20" xfId="12331" xr:uid="{00000000-0005-0000-0000-0000067C0000}"/>
    <cellStyle name="Normal 30 21" xfId="12613" xr:uid="{00000000-0005-0000-0000-0000077C0000}"/>
    <cellStyle name="Normal 30 22" xfId="13236" xr:uid="{00000000-0005-0000-0000-0000087C0000}"/>
    <cellStyle name="Normal 30 23" xfId="13843" xr:uid="{00000000-0005-0000-0000-0000097C0000}"/>
    <cellStyle name="Normal 30 24" xfId="14449" xr:uid="{00000000-0005-0000-0000-00000A7C0000}"/>
    <cellStyle name="Normal 30 25" xfId="15055" xr:uid="{00000000-0005-0000-0000-00000B7C0000}"/>
    <cellStyle name="Normal 30 26" xfId="17303" xr:uid="{00000000-0005-0000-0000-00000C7C0000}"/>
    <cellStyle name="Normal 30 27" xfId="21778" xr:uid="{00000000-0005-0000-0000-00000D7C0000}"/>
    <cellStyle name="Normal 30 28" xfId="26495" xr:uid="{00000000-0005-0000-0000-00000E7C0000}"/>
    <cellStyle name="Normal 30 29" xfId="31208" xr:uid="{00000000-0005-0000-0000-00000F7C0000}"/>
    <cellStyle name="Normal 30 3" xfId="9326" xr:uid="{00000000-0005-0000-0000-0000107C0000}"/>
    <cellStyle name="Normal 30 3 10" xfId="31504" xr:uid="{00000000-0005-0000-0000-0000117C0000}"/>
    <cellStyle name="Normal 30 3 2" xfId="12951" xr:uid="{00000000-0005-0000-0000-0000127C0000}"/>
    <cellStyle name="Normal 30 3 2 2" xfId="16542" xr:uid="{00000000-0005-0000-0000-0000137C0000}"/>
    <cellStyle name="Normal 30 3 2 2 2" xfId="21004" xr:uid="{00000000-0005-0000-0000-0000147C0000}"/>
    <cellStyle name="Normal 30 3 2 2 3" xfId="25436" xr:uid="{00000000-0005-0000-0000-0000157C0000}"/>
    <cellStyle name="Normal 30 3 2 2 4" xfId="30153" xr:uid="{00000000-0005-0000-0000-0000167C0000}"/>
    <cellStyle name="Normal 30 3 2 2 5" xfId="34866" xr:uid="{00000000-0005-0000-0000-0000177C0000}"/>
    <cellStyle name="Normal 30 3 2 3" xfId="18745" xr:uid="{00000000-0005-0000-0000-0000187C0000}"/>
    <cellStyle name="Normal 30 3 2 4" xfId="23220" xr:uid="{00000000-0005-0000-0000-0000197C0000}"/>
    <cellStyle name="Normal 30 3 2 5" xfId="27937" xr:uid="{00000000-0005-0000-0000-00001A7C0000}"/>
    <cellStyle name="Normal 30 3 2 6" xfId="32650" xr:uid="{00000000-0005-0000-0000-00001B7C0000}"/>
    <cellStyle name="Normal 30 3 3" xfId="13533" xr:uid="{00000000-0005-0000-0000-00001C7C0000}"/>
    <cellStyle name="Normal 30 3 3 2" xfId="19858" xr:uid="{00000000-0005-0000-0000-00001D7C0000}"/>
    <cellStyle name="Normal 30 3 3 3" xfId="24290" xr:uid="{00000000-0005-0000-0000-00001E7C0000}"/>
    <cellStyle name="Normal 30 3 3 4" xfId="29007" xr:uid="{00000000-0005-0000-0000-00001F7C0000}"/>
    <cellStyle name="Normal 30 3 3 5" xfId="33720" xr:uid="{00000000-0005-0000-0000-0000207C0000}"/>
    <cellStyle name="Normal 30 3 4" xfId="14139" xr:uid="{00000000-0005-0000-0000-0000217C0000}"/>
    <cellStyle name="Normal 30 3 5" xfId="14745" xr:uid="{00000000-0005-0000-0000-0000227C0000}"/>
    <cellStyle name="Normal 30 3 6" xfId="15351" xr:uid="{00000000-0005-0000-0000-0000237C0000}"/>
    <cellStyle name="Normal 30 3 7" xfId="17599" xr:uid="{00000000-0005-0000-0000-0000247C0000}"/>
    <cellStyle name="Normal 30 3 8" xfId="22074" xr:uid="{00000000-0005-0000-0000-0000257C0000}"/>
    <cellStyle name="Normal 30 3 9" xfId="26791" xr:uid="{00000000-0005-0000-0000-0000267C0000}"/>
    <cellStyle name="Normal 30 4" xfId="9397" xr:uid="{00000000-0005-0000-0000-0000277C0000}"/>
    <cellStyle name="Normal 30 4 2" xfId="16922" xr:uid="{00000000-0005-0000-0000-0000287C0000}"/>
    <cellStyle name="Normal 30 4 2 2" xfId="21384" xr:uid="{00000000-0005-0000-0000-0000297C0000}"/>
    <cellStyle name="Normal 30 4 2 2 2" xfId="25816" xr:uid="{00000000-0005-0000-0000-00002A7C0000}"/>
    <cellStyle name="Normal 30 4 2 2 3" xfId="30533" xr:uid="{00000000-0005-0000-0000-00002B7C0000}"/>
    <cellStyle name="Normal 30 4 2 2 4" xfId="35246" xr:uid="{00000000-0005-0000-0000-00002C7C0000}"/>
    <cellStyle name="Normal 30 4 2 3" xfId="19125" xr:uid="{00000000-0005-0000-0000-00002D7C0000}"/>
    <cellStyle name="Normal 30 4 2 4" xfId="23600" xr:uid="{00000000-0005-0000-0000-00002E7C0000}"/>
    <cellStyle name="Normal 30 4 2 5" xfId="28317" xr:uid="{00000000-0005-0000-0000-00002F7C0000}"/>
    <cellStyle name="Normal 30 4 2 6" xfId="33030" xr:uid="{00000000-0005-0000-0000-0000307C0000}"/>
    <cellStyle name="Normal 30 4 3" xfId="15731" xr:uid="{00000000-0005-0000-0000-0000317C0000}"/>
    <cellStyle name="Normal 30 4 3 2" xfId="20238" xr:uid="{00000000-0005-0000-0000-0000327C0000}"/>
    <cellStyle name="Normal 30 4 3 3" xfId="24670" xr:uid="{00000000-0005-0000-0000-0000337C0000}"/>
    <cellStyle name="Normal 30 4 3 4" xfId="29387" xr:uid="{00000000-0005-0000-0000-0000347C0000}"/>
    <cellStyle name="Normal 30 4 3 5" xfId="34100" xr:uid="{00000000-0005-0000-0000-0000357C0000}"/>
    <cellStyle name="Normal 30 4 4" xfId="17979" xr:uid="{00000000-0005-0000-0000-0000367C0000}"/>
    <cellStyle name="Normal 30 4 5" xfId="22454" xr:uid="{00000000-0005-0000-0000-0000377C0000}"/>
    <cellStyle name="Normal 30 4 6" xfId="27171" xr:uid="{00000000-0005-0000-0000-0000387C0000}"/>
    <cellStyle name="Normal 30 4 7" xfId="31884" xr:uid="{00000000-0005-0000-0000-0000397C0000}"/>
    <cellStyle name="Normal 30 5" xfId="9471" xr:uid="{00000000-0005-0000-0000-00003A7C0000}"/>
    <cellStyle name="Normal 30 5 2" xfId="17134" xr:uid="{00000000-0005-0000-0000-00003B7C0000}"/>
    <cellStyle name="Normal 30 5 2 2" xfId="21595" xr:uid="{00000000-0005-0000-0000-00003C7C0000}"/>
    <cellStyle name="Normal 30 5 2 2 2" xfId="26027" xr:uid="{00000000-0005-0000-0000-00003D7C0000}"/>
    <cellStyle name="Normal 30 5 2 2 3" xfId="30744" xr:uid="{00000000-0005-0000-0000-00003E7C0000}"/>
    <cellStyle name="Normal 30 5 2 2 4" xfId="35457" xr:uid="{00000000-0005-0000-0000-00003F7C0000}"/>
    <cellStyle name="Normal 30 5 2 3" xfId="19336" xr:uid="{00000000-0005-0000-0000-0000407C0000}"/>
    <cellStyle name="Normal 30 5 2 4" xfId="23811" xr:uid="{00000000-0005-0000-0000-0000417C0000}"/>
    <cellStyle name="Normal 30 5 2 5" xfId="28528" xr:uid="{00000000-0005-0000-0000-0000427C0000}"/>
    <cellStyle name="Normal 30 5 2 6" xfId="33241" xr:uid="{00000000-0005-0000-0000-0000437C0000}"/>
    <cellStyle name="Normal 30 5 3" xfId="15944" xr:uid="{00000000-0005-0000-0000-0000447C0000}"/>
    <cellStyle name="Normal 30 5 3 2" xfId="20449" xr:uid="{00000000-0005-0000-0000-0000457C0000}"/>
    <cellStyle name="Normal 30 5 3 3" xfId="24881" xr:uid="{00000000-0005-0000-0000-0000467C0000}"/>
    <cellStyle name="Normal 30 5 3 4" xfId="29598" xr:uid="{00000000-0005-0000-0000-0000477C0000}"/>
    <cellStyle name="Normal 30 5 3 5" xfId="34311" xr:uid="{00000000-0005-0000-0000-0000487C0000}"/>
    <cellStyle name="Normal 30 5 4" xfId="18190" xr:uid="{00000000-0005-0000-0000-0000497C0000}"/>
    <cellStyle name="Normal 30 5 5" xfId="22665" xr:uid="{00000000-0005-0000-0000-00004A7C0000}"/>
    <cellStyle name="Normal 30 5 6" xfId="27382" xr:uid="{00000000-0005-0000-0000-00004B7C0000}"/>
    <cellStyle name="Normal 30 5 7" xfId="32095" xr:uid="{00000000-0005-0000-0000-00004C7C0000}"/>
    <cellStyle name="Normal 30 6" xfId="9542" xr:uid="{00000000-0005-0000-0000-00004D7C0000}"/>
    <cellStyle name="Normal 30 6 2" xfId="16225" xr:uid="{00000000-0005-0000-0000-00004E7C0000}"/>
    <cellStyle name="Normal 30 6 2 2" xfId="20688" xr:uid="{00000000-0005-0000-0000-00004F7C0000}"/>
    <cellStyle name="Normal 30 6 2 3" xfId="25120" xr:uid="{00000000-0005-0000-0000-0000507C0000}"/>
    <cellStyle name="Normal 30 6 2 4" xfId="29837" xr:uid="{00000000-0005-0000-0000-0000517C0000}"/>
    <cellStyle name="Normal 30 6 2 5" xfId="34550" xr:uid="{00000000-0005-0000-0000-0000527C0000}"/>
    <cellStyle name="Normal 30 6 3" xfId="18429" xr:uid="{00000000-0005-0000-0000-0000537C0000}"/>
    <cellStyle name="Normal 30 6 4" xfId="22904" xr:uid="{00000000-0005-0000-0000-0000547C0000}"/>
    <cellStyle name="Normal 30 6 5" xfId="27621" xr:uid="{00000000-0005-0000-0000-0000557C0000}"/>
    <cellStyle name="Normal 30 6 6" xfId="32334" xr:uid="{00000000-0005-0000-0000-0000567C0000}"/>
    <cellStyle name="Normal 30 7" xfId="9613" xr:uid="{00000000-0005-0000-0000-0000577C0000}"/>
    <cellStyle name="Normal 30 7 2" xfId="19562" xr:uid="{00000000-0005-0000-0000-0000587C0000}"/>
    <cellStyle name="Normal 30 7 3" xfId="23994" xr:uid="{00000000-0005-0000-0000-0000597C0000}"/>
    <cellStyle name="Normal 30 7 4" xfId="28711" xr:uid="{00000000-0005-0000-0000-00005A7C0000}"/>
    <cellStyle name="Normal 30 7 5" xfId="33424" xr:uid="{00000000-0005-0000-0000-00005B7C0000}"/>
    <cellStyle name="Normal 30 8" xfId="9684" xr:uid="{00000000-0005-0000-0000-00005C7C0000}"/>
    <cellStyle name="Normal 30 8 2" xfId="26298" xr:uid="{00000000-0005-0000-0000-00005D7C0000}"/>
    <cellStyle name="Normal 30 8 3" xfId="31011" xr:uid="{00000000-0005-0000-0000-00005E7C0000}"/>
    <cellStyle name="Normal 30 8 4" xfId="35724" xr:uid="{00000000-0005-0000-0000-00005F7C0000}"/>
    <cellStyle name="Normal 30 9" xfId="9762" xr:uid="{00000000-0005-0000-0000-0000607C0000}"/>
    <cellStyle name="Normal 30 9 2" xfId="35991" xr:uid="{00000000-0005-0000-0000-0000617C0000}"/>
    <cellStyle name="Normal 31" xfId="9193" xr:uid="{00000000-0005-0000-0000-0000627C0000}"/>
    <cellStyle name="Normal 31 2" xfId="9258" xr:uid="{00000000-0005-0000-0000-0000637C0000}"/>
    <cellStyle name="Normal 32" xfId="9194" xr:uid="{00000000-0005-0000-0000-0000647C0000}"/>
    <cellStyle name="Normal 32 2" xfId="9259" xr:uid="{00000000-0005-0000-0000-0000657C0000}"/>
    <cellStyle name="Normal 33" xfId="9195" xr:uid="{00000000-0005-0000-0000-0000667C0000}"/>
    <cellStyle name="Normal 33 2" xfId="9260" xr:uid="{00000000-0005-0000-0000-0000677C0000}"/>
    <cellStyle name="Normal 34" xfId="9196" xr:uid="{00000000-0005-0000-0000-0000687C0000}"/>
    <cellStyle name="Normal 34 2" xfId="9261" xr:uid="{00000000-0005-0000-0000-0000697C0000}"/>
    <cellStyle name="Normal 35" xfId="9197" xr:uid="{00000000-0005-0000-0000-00006A7C0000}"/>
    <cellStyle name="Normal 35 10" xfId="9847" xr:uid="{00000000-0005-0000-0000-00006B7C0000}"/>
    <cellStyle name="Normal 35 10 2" xfId="36300" xr:uid="{00000000-0005-0000-0000-00006C7C0000}"/>
    <cellStyle name="Normal 35 11" xfId="9918" xr:uid="{00000000-0005-0000-0000-00006D7C0000}"/>
    <cellStyle name="Normal 35 12" xfId="9989" xr:uid="{00000000-0005-0000-0000-00006E7C0000}"/>
    <cellStyle name="Normal 35 13" xfId="10516" xr:uid="{00000000-0005-0000-0000-00006F7C0000}"/>
    <cellStyle name="Normal 35 14" xfId="10774" xr:uid="{00000000-0005-0000-0000-0000707C0000}"/>
    <cellStyle name="Normal 35 15" xfId="11028" xr:uid="{00000000-0005-0000-0000-0000717C0000}"/>
    <cellStyle name="Normal 35 16" xfId="11282" xr:uid="{00000000-0005-0000-0000-0000727C0000}"/>
    <cellStyle name="Normal 35 17" xfId="11542" xr:uid="{00000000-0005-0000-0000-0000737C0000}"/>
    <cellStyle name="Normal 35 18" xfId="11796" xr:uid="{00000000-0005-0000-0000-0000747C0000}"/>
    <cellStyle name="Normal 35 19" xfId="12074" xr:uid="{00000000-0005-0000-0000-0000757C0000}"/>
    <cellStyle name="Normal 35 2" xfId="9262" xr:uid="{00000000-0005-0000-0000-0000767C0000}"/>
    <cellStyle name="Normal 35 2 10" xfId="12486" xr:uid="{00000000-0005-0000-0000-0000777C0000}"/>
    <cellStyle name="Normal 35 2 11" xfId="12768" xr:uid="{00000000-0005-0000-0000-0000787C0000}"/>
    <cellStyle name="Normal 35 2 12" xfId="13391" xr:uid="{00000000-0005-0000-0000-0000797C0000}"/>
    <cellStyle name="Normal 35 2 13" xfId="13998" xr:uid="{00000000-0005-0000-0000-00007A7C0000}"/>
    <cellStyle name="Normal 35 2 14" xfId="14604" xr:uid="{00000000-0005-0000-0000-00007B7C0000}"/>
    <cellStyle name="Normal 35 2 15" xfId="15210" xr:uid="{00000000-0005-0000-0000-00007C7C0000}"/>
    <cellStyle name="Normal 35 2 16" xfId="17458" xr:uid="{00000000-0005-0000-0000-00007D7C0000}"/>
    <cellStyle name="Normal 35 2 17" xfId="21933" xr:uid="{00000000-0005-0000-0000-00007E7C0000}"/>
    <cellStyle name="Normal 35 2 18" xfId="26650" xr:uid="{00000000-0005-0000-0000-00007F7C0000}"/>
    <cellStyle name="Normal 35 2 19" xfId="31363" xr:uid="{00000000-0005-0000-0000-0000807C0000}"/>
    <cellStyle name="Normal 35 2 2" xfId="10397" xr:uid="{00000000-0005-0000-0000-0000817C0000}"/>
    <cellStyle name="Normal 35 2 2 10" xfId="31659" xr:uid="{00000000-0005-0000-0000-0000827C0000}"/>
    <cellStyle name="Normal 35 2 2 2" xfId="13106" xr:uid="{00000000-0005-0000-0000-0000837C0000}"/>
    <cellStyle name="Normal 35 2 2 2 2" xfId="16697" xr:uid="{00000000-0005-0000-0000-0000847C0000}"/>
    <cellStyle name="Normal 35 2 2 2 2 2" xfId="21159" xr:uid="{00000000-0005-0000-0000-0000857C0000}"/>
    <cellStyle name="Normal 35 2 2 2 2 3" xfId="25591" xr:uid="{00000000-0005-0000-0000-0000867C0000}"/>
    <cellStyle name="Normal 35 2 2 2 2 4" xfId="30308" xr:uid="{00000000-0005-0000-0000-0000877C0000}"/>
    <cellStyle name="Normal 35 2 2 2 2 5" xfId="35021" xr:uid="{00000000-0005-0000-0000-0000887C0000}"/>
    <cellStyle name="Normal 35 2 2 2 3" xfId="18900" xr:uid="{00000000-0005-0000-0000-0000897C0000}"/>
    <cellStyle name="Normal 35 2 2 2 4" xfId="23375" xr:uid="{00000000-0005-0000-0000-00008A7C0000}"/>
    <cellStyle name="Normal 35 2 2 2 5" xfId="28092" xr:uid="{00000000-0005-0000-0000-00008B7C0000}"/>
    <cellStyle name="Normal 35 2 2 2 6" xfId="32805" xr:uid="{00000000-0005-0000-0000-00008C7C0000}"/>
    <cellStyle name="Normal 35 2 2 3" xfId="13688" xr:uid="{00000000-0005-0000-0000-00008D7C0000}"/>
    <cellStyle name="Normal 35 2 2 3 2" xfId="20013" xr:uid="{00000000-0005-0000-0000-00008E7C0000}"/>
    <cellStyle name="Normal 35 2 2 3 3" xfId="24445" xr:uid="{00000000-0005-0000-0000-00008F7C0000}"/>
    <cellStyle name="Normal 35 2 2 3 4" xfId="29162" xr:uid="{00000000-0005-0000-0000-0000907C0000}"/>
    <cellStyle name="Normal 35 2 2 3 5" xfId="33875" xr:uid="{00000000-0005-0000-0000-0000917C0000}"/>
    <cellStyle name="Normal 35 2 2 4" xfId="14294" xr:uid="{00000000-0005-0000-0000-0000927C0000}"/>
    <cellStyle name="Normal 35 2 2 5" xfId="14900" xr:uid="{00000000-0005-0000-0000-0000937C0000}"/>
    <cellStyle name="Normal 35 2 2 6" xfId="15506" xr:uid="{00000000-0005-0000-0000-0000947C0000}"/>
    <cellStyle name="Normal 35 2 2 7" xfId="17754" xr:uid="{00000000-0005-0000-0000-0000957C0000}"/>
    <cellStyle name="Normal 35 2 2 8" xfId="22229" xr:uid="{00000000-0005-0000-0000-0000967C0000}"/>
    <cellStyle name="Normal 35 2 2 9" xfId="26946" xr:uid="{00000000-0005-0000-0000-0000977C0000}"/>
    <cellStyle name="Normal 35 2 3" xfId="10657" xr:uid="{00000000-0005-0000-0000-0000987C0000}"/>
    <cellStyle name="Normal 35 2 3 2" xfId="16479" xr:uid="{00000000-0005-0000-0000-0000997C0000}"/>
    <cellStyle name="Normal 35 2 3 2 2" xfId="20941" xr:uid="{00000000-0005-0000-0000-00009A7C0000}"/>
    <cellStyle name="Normal 35 2 3 2 3" xfId="25373" xr:uid="{00000000-0005-0000-0000-00009B7C0000}"/>
    <cellStyle name="Normal 35 2 3 2 4" xfId="30090" xr:uid="{00000000-0005-0000-0000-00009C7C0000}"/>
    <cellStyle name="Normal 35 2 3 2 5" xfId="34803" xr:uid="{00000000-0005-0000-0000-00009D7C0000}"/>
    <cellStyle name="Normal 35 2 3 3" xfId="18682" xr:uid="{00000000-0005-0000-0000-00009E7C0000}"/>
    <cellStyle name="Normal 35 2 3 4" xfId="23157" xr:uid="{00000000-0005-0000-0000-00009F7C0000}"/>
    <cellStyle name="Normal 35 2 3 5" xfId="27874" xr:uid="{00000000-0005-0000-0000-0000A07C0000}"/>
    <cellStyle name="Normal 35 2 3 6" xfId="32587" xr:uid="{00000000-0005-0000-0000-0000A17C0000}"/>
    <cellStyle name="Normal 35 2 4" xfId="10915" xr:uid="{00000000-0005-0000-0000-0000A27C0000}"/>
    <cellStyle name="Normal 35 2 4 2" xfId="19717" xr:uid="{00000000-0005-0000-0000-0000A37C0000}"/>
    <cellStyle name="Normal 35 2 4 3" xfId="24149" xr:uid="{00000000-0005-0000-0000-0000A47C0000}"/>
    <cellStyle name="Normal 35 2 4 4" xfId="28866" xr:uid="{00000000-0005-0000-0000-0000A57C0000}"/>
    <cellStyle name="Normal 35 2 4 5" xfId="33579" xr:uid="{00000000-0005-0000-0000-0000A67C0000}"/>
    <cellStyle name="Normal 35 2 5" xfId="11169" xr:uid="{00000000-0005-0000-0000-0000A77C0000}"/>
    <cellStyle name="Normal 35 2 6" xfId="11423" xr:uid="{00000000-0005-0000-0000-0000A87C0000}"/>
    <cellStyle name="Normal 35 2 7" xfId="11683" xr:uid="{00000000-0005-0000-0000-0000A97C0000}"/>
    <cellStyle name="Normal 35 2 8" xfId="11945" xr:uid="{00000000-0005-0000-0000-0000AA7C0000}"/>
    <cellStyle name="Normal 35 2 9" xfId="12215" xr:uid="{00000000-0005-0000-0000-0000AB7C0000}"/>
    <cellStyle name="Normal 35 20" xfId="12345" xr:uid="{00000000-0005-0000-0000-0000AC7C0000}"/>
    <cellStyle name="Normal 35 21" xfId="12627" xr:uid="{00000000-0005-0000-0000-0000AD7C0000}"/>
    <cellStyle name="Normal 35 22" xfId="13250" xr:uid="{00000000-0005-0000-0000-0000AE7C0000}"/>
    <cellStyle name="Normal 35 23" xfId="13857" xr:uid="{00000000-0005-0000-0000-0000AF7C0000}"/>
    <cellStyle name="Normal 35 24" xfId="14463" xr:uid="{00000000-0005-0000-0000-0000B07C0000}"/>
    <cellStyle name="Normal 35 25" xfId="15069" xr:uid="{00000000-0005-0000-0000-0000B17C0000}"/>
    <cellStyle name="Normal 35 26" xfId="17317" xr:uid="{00000000-0005-0000-0000-0000B27C0000}"/>
    <cellStyle name="Normal 35 27" xfId="21792" xr:uid="{00000000-0005-0000-0000-0000B37C0000}"/>
    <cellStyle name="Normal 35 28" xfId="26509" xr:uid="{00000000-0005-0000-0000-0000B47C0000}"/>
    <cellStyle name="Normal 35 29" xfId="31222" xr:uid="{00000000-0005-0000-0000-0000B57C0000}"/>
    <cellStyle name="Normal 35 3" xfId="9340" xr:uid="{00000000-0005-0000-0000-0000B67C0000}"/>
    <cellStyle name="Normal 35 3 10" xfId="31518" xr:uid="{00000000-0005-0000-0000-0000B77C0000}"/>
    <cellStyle name="Normal 35 3 2" xfId="12965" xr:uid="{00000000-0005-0000-0000-0000B87C0000}"/>
    <cellStyle name="Normal 35 3 2 2" xfId="16556" xr:uid="{00000000-0005-0000-0000-0000B97C0000}"/>
    <cellStyle name="Normal 35 3 2 2 2" xfId="21018" xr:uid="{00000000-0005-0000-0000-0000BA7C0000}"/>
    <cellStyle name="Normal 35 3 2 2 3" xfId="25450" xr:uid="{00000000-0005-0000-0000-0000BB7C0000}"/>
    <cellStyle name="Normal 35 3 2 2 4" xfId="30167" xr:uid="{00000000-0005-0000-0000-0000BC7C0000}"/>
    <cellStyle name="Normal 35 3 2 2 5" xfId="34880" xr:uid="{00000000-0005-0000-0000-0000BD7C0000}"/>
    <cellStyle name="Normal 35 3 2 3" xfId="18759" xr:uid="{00000000-0005-0000-0000-0000BE7C0000}"/>
    <cellStyle name="Normal 35 3 2 4" xfId="23234" xr:uid="{00000000-0005-0000-0000-0000BF7C0000}"/>
    <cellStyle name="Normal 35 3 2 5" xfId="27951" xr:uid="{00000000-0005-0000-0000-0000C07C0000}"/>
    <cellStyle name="Normal 35 3 2 6" xfId="32664" xr:uid="{00000000-0005-0000-0000-0000C17C0000}"/>
    <cellStyle name="Normal 35 3 3" xfId="13547" xr:uid="{00000000-0005-0000-0000-0000C27C0000}"/>
    <cellStyle name="Normal 35 3 3 2" xfId="19872" xr:uid="{00000000-0005-0000-0000-0000C37C0000}"/>
    <cellStyle name="Normal 35 3 3 3" xfId="24304" xr:uid="{00000000-0005-0000-0000-0000C47C0000}"/>
    <cellStyle name="Normal 35 3 3 4" xfId="29021" xr:uid="{00000000-0005-0000-0000-0000C57C0000}"/>
    <cellStyle name="Normal 35 3 3 5" xfId="33734" xr:uid="{00000000-0005-0000-0000-0000C67C0000}"/>
    <cellStyle name="Normal 35 3 4" xfId="14153" xr:uid="{00000000-0005-0000-0000-0000C77C0000}"/>
    <cellStyle name="Normal 35 3 5" xfId="14759" xr:uid="{00000000-0005-0000-0000-0000C87C0000}"/>
    <cellStyle name="Normal 35 3 6" xfId="15365" xr:uid="{00000000-0005-0000-0000-0000C97C0000}"/>
    <cellStyle name="Normal 35 3 7" xfId="17613" xr:uid="{00000000-0005-0000-0000-0000CA7C0000}"/>
    <cellStyle name="Normal 35 3 8" xfId="22088" xr:uid="{00000000-0005-0000-0000-0000CB7C0000}"/>
    <cellStyle name="Normal 35 3 9" xfId="26805" xr:uid="{00000000-0005-0000-0000-0000CC7C0000}"/>
    <cellStyle name="Normal 35 4" xfId="9411" xr:uid="{00000000-0005-0000-0000-0000CD7C0000}"/>
    <cellStyle name="Normal 35 4 2" xfId="16936" xr:uid="{00000000-0005-0000-0000-0000CE7C0000}"/>
    <cellStyle name="Normal 35 4 2 2" xfId="21398" xr:uid="{00000000-0005-0000-0000-0000CF7C0000}"/>
    <cellStyle name="Normal 35 4 2 2 2" xfId="25830" xr:uid="{00000000-0005-0000-0000-0000D07C0000}"/>
    <cellStyle name="Normal 35 4 2 2 3" xfId="30547" xr:uid="{00000000-0005-0000-0000-0000D17C0000}"/>
    <cellStyle name="Normal 35 4 2 2 4" xfId="35260" xr:uid="{00000000-0005-0000-0000-0000D27C0000}"/>
    <cellStyle name="Normal 35 4 2 3" xfId="19139" xr:uid="{00000000-0005-0000-0000-0000D37C0000}"/>
    <cellStyle name="Normal 35 4 2 4" xfId="23614" xr:uid="{00000000-0005-0000-0000-0000D47C0000}"/>
    <cellStyle name="Normal 35 4 2 5" xfId="28331" xr:uid="{00000000-0005-0000-0000-0000D57C0000}"/>
    <cellStyle name="Normal 35 4 2 6" xfId="33044" xr:uid="{00000000-0005-0000-0000-0000D67C0000}"/>
    <cellStyle name="Normal 35 4 3" xfId="15745" xr:uid="{00000000-0005-0000-0000-0000D77C0000}"/>
    <cellStyle name="Normal 35 4 3 2" xfId="20252" xr:uid="{00000000-0005-0000-0000-0000D87C0000}"/>
    <cellStyle name="Normal 35 4 3 3" xfId="24684" xr:uid="{00000000-0005-0000-0000-0000D97C0000}"/>
    <cellStyle name="Normal 35 4 3 4" xfId="29401" xr:uid="{00000000-0005-0000-0000-0000DA7C0000}"/>
    <cellStyle name="Normal 35 4 3 5" xfId="34114" xr:uid="{00000000-0005-0000-0000-0000DB7C0000}"/>
    <cellStyle name="Normal 35 4 4" xfId="17993" xr:uid="{00000000-0005-0000-0000-0000DC7C0000}"/>
    <cellStyle name="Normal 35 4 5" xfId="22468" xr:uid="{00000000-0005-0000-0000-0000DD7C0000}"/>
    <cellStyle name="Normal 35 4 6" xfId="27185" xr:uid="{00000000-0005-0000-0000-0000DE7C0000}"/>
    <cellStyle name="Normal 35 4 7" xfId="31898" xr:uid="{00000000-0005-0000-0000-0000DF7C0000}"/>
    <cellStyle name="Normal 35 5" xfId="9485" xr:uid="{00000000-0005-0000-0000-0000E07C0000}"/>
    <cellStyle name="Normal 35 5 2" xfId="17148" xr:uid="{00000000-0005-0000-0000-0000E17C0000}"/>
    <cellStyle name="Normal 35 5 2 2" xfId="21609" xr:uid="{00000000-0005-0000-0000-0000E27C0000}"/>
    <cellStyle name="Normal 35 5 2 2 2" xfId="26041" xr:uid="{00000000-0005-0000-0000-0000E37C0000}"/>
    <cellStyle name="Normal 35 5 2 2 3" xfId="30758" xr:uid="{00000000-0005-0000-0000-0000E47C0000}"/>
    <cellStyle name="Normal 35 5 2 2 4" xfId="35471" xr:uid="{00000000-0005-0000-0000-0000E57C0000}"/>
    <cellStyle name="Normal 35 5 2 3" xfId="19350" xr:uid="{00000000-0005-0000-0000-0000E67C0000}"/>
    <cellStyle name="Normal 35 5 2 4" xfId="23825" xr:uid="{00000000-0005-0000-0000-0000E77C0000}"/>
    <cellStyle name="Normal 35 5 2 5" xfId="28542" xr:uid="{00000000-0005-0000-0000-0000E87C0000}"/>
    <cellStyle name="Normal 35 5 2 6" xfId="33255" xr:uid="{00000000-0005-0000-0000-0000E97C0000}"/>
    <cellStyle name="Normal 35 5 3" xfId="15958" xr:uid="{00000000-0005-0000-0000-0000EA7C0000}"/>
    <cellStyle name="Normal 35 5 3 2" xfId="20463" xr:uid="{00000000-0005-0000-0000-0000EB7C0000}"/>
    <cellStyle name="Normal 35 5 3 3" xfId="24895" xr:uid="{00000000-0005-0000-0000-0000EC7C0000}"/>
    <cellStyle name="Normal 35 5 3 4" xfId="29612" xr:uid="{00000000-0005-0000-0000-0000ED7C0000}"/>
    <cellStyle name="Normal 35 5 3 5" xfId="34325" xr:uid="{00000000-0005-0000-0000-0000EE7C0000}"/>
    <cellStyle name="Normal 35 5 4" xfId="18204" xr:uid="{00000000-0005-0000-0000-0000EF7C0000}"/>
    <cellStyle name="Normal 35 5 5" xfId="22679" xr:uid="{00000000-0005-0000-0000-0000F07C0000}"/>
    <cellStyle name="Normal 35 5 6" xfId="27396" xr:uid="{00000000-0005-0000-0000-0000F17C0000}"/>
    <cellStyle name="Normal 35 5 7" xfId="32109" xr:uid="{00000000-0005-0000-0000-0000F27C0000}"/>
    <cellStyle name="Normal 35 6" xfId="9556" xr:uid="{00000000-0005-0000-0000-0000F37C0000}"/>
    <cellStyle name="Normal 35 6 2" xfId="16239" xr:uid="{00000000-0005-0000-0000-0000F47C0000}"/>
    <cellStyle name="Normal 35 6 2 2" xfId="20702" xr:uid="{00000000-0005-0000-0000-0000F57C0000}"/>
    <cellStyle name="Normal 35 6 2 3" xfId="25134" xr:uid="{00000000-0005-0000-0000-0000F67C0000}"/>
    <cellStyle name="Normal 35 6 2 4" xfId="29851" xr:uid="{00000000-0005-0000-0000-0000F77C0000}"/>
    <cellStyle name="Normal 35 6 2 5" xfId="34564" xr:uid="{00000000-0005-0000-0000-0000F87C0000}"/>
    <cellStyle name="Normal 35 6 3" xfId="18443" xr:uid="{00000000-0005-0000-0000-0000F97C0000}"/>
    <cellStyle name="Normal 35 6 4" xfId="22918" xr:uid="{00000000-0005-0000-0000-0000FA7C0000}"/>
    <cellStyle name="Normal 35 6 5" xfId="27635" xr:uid="{00000000-0005-0000-0000-0000FB7C0000}"/>
    <cellStyle name="Normal 35 6 6" xfId="32348" xr:uid="{00000000-0005-0000-0000-0000FC7C0000}"/>
    <cellStyle name="Normal 35 7" xfId="9627" xr:uid="{00000000-0005-0000-0000-0000FD7C0000}"/>
    <cellStyle name="Normal 35 7 2" xfId="19576" xr:uid="{00000000-0005-0000-0000-0000FE7C0000}"/>
    <cellStyle name="Normal 35 7 3" xfId="24008" xr:uid="{00000000-0005-0000-0000-0000FF7C0000}"/>
    <cellStyle name="Normal 35 7 4" xfId="28725" xr:uid="{00000000-0005-0000-0000-0000007D0000}"/>
    <cellStyle name="Normal 35 7 5" xfId="33438" xr:uid="{00000000-0005-0000-0000-0000017D0000}"/>
    <cellStyle name="Normal 35 8" xfId="9698" xr:uid="{00000000-0005-0000-0000-0000027D0000}"/>
    <cellStyle name="Normal 35 8 2" xfId="26312" xr:uid="{00000000-0005-0000-0000-0000037D0000}"/>
    <cellStyle name="Normal 35 8 3" xfId="31025" xr:uid="{00000000-0005-0000-0000-0000047D0000}"/>
    <cellStyle name="Normal 35 8 4" xfId="35738" xr:uid="{00000000-0005-0000-0000-0000057D0000}"/>
    <cellStyle name="Normal 35 9" xfId="9776" xr:uid="{00000000-0005-0000-0000-0000067D0000}"/>
    <cellStyle name="Normal 35 9 2" xfId="36005" xr:uid="{00000000-0005-0000-0000-0000077D0000}"/>
    <cellStyle name="Normal 36" xfId="9211" xr:uid="{00000000-0005-0000-0000-0000087D0000}"/>
    <cellStyle name="Normal 36 10" xfId="9861" xr:uid="{00000000-0005-0000-0000-0000097D0000}"/>
    <cellStyle name="Normal 36 10 2" xfId="36314" xr:uid="{00000000-0005-0000-0000-00000A7D0000}"/>
    <cellStyle name="Normal 36 11" xfId="9932" xr:uid="{00000000-0005-0000-0000-00000B7D0000}"/>
    <cellStyle name="Normal 36 12" xfId="10003" xr:uid="{00000000-0005-0000-0000-00000C7D0000}"/>
    <cellStyle name="Normal 36 13" xfId="10530" xr:uid="{00000000-0005-0000-0000-00000D7D0000}"/>
    <cellStyle name="Normal 36 14" xfId="10788" xr:uid="{00000000-0005-0000-0000-00000E7D0000}"/>
    <cellStyle name="Normal 36 15" xfId="11042" xr:uid="{00000000-0005-0000-0000-00000F7D0000}"/>
    <cellStyle name="Normal 36 16" xfId="11296" xr:uid="{00000000-0005-0000-0000-0000107D0000}"/>
    <cellStyle name="Normal 36 17" xfId="11556" xr:uid="{00000000-0005-0000-0000-0000117D0000}"/>
    <cellStyle name="Normal 36 18" xfId="11810" xr:uid="{00000000-0005-0000-0000-0000127D0000}"/>
    <cellStyle name="Normal 36 19" xfId="12088" xr:uid="{00000000-0005-0000-0000-0000137D0000}"/>
    <cellStyle name="Normal 36 2" xfId="9276" xr:uid="{00000000-0005-0000-0000-0000147D0000}"/>
    <cellStyle name="Normal 36 2 10" xfId="12500" xr:uid="{00000000-0005-0000-0000-0000157D0000}"/>
    <cellStyle name="Normal 36 2 11" xfId="12782" xr:uid="{00000000-0005-0000-0000-0000167D0000}"/>
    <cellStyle name="Normal 36 2 12" xfId="13405" xr:uid="{00000000-0005-0000-0000-0000177D0000}"/>
    <cellStyle name="Normal 36 2 13" xfId="14012" xr:uid="{00000000-0005-0000-0000-0000187D0000}"/>
    <cellStyle name="Normal 36 2 14" xfId="14618" xr:uid="{00000000-0005-0000-0000-0000197D0000}"/>
    <cellStyle name="Normal 36 2 15" xfId="15224" xr:uid="{00000000-0005-0000-0000-00001A7D0000}"/>
    <cellStyle name="Normal 36 2 16" xfId="17472" xr:uid="{00000000-0005-0000-0000-00001B7D0000}"/>
    <cellStyle name="Normal 36 2 17" xfId="21947" xr:uid="{00000000-0005-0000-0000-00001C7D0000}"/>
    <cellStyle name="Normal 36 2 18" xfId="26664" xr:uid="{00000000-0005-0000-0000-00001D7D0000}"/>
    <cellStyle name="Normal 36 2 19" xfId="31377" xr:uid="{00000000-0005-0000-0000-00001E7D0000}"/>
    <cellStyle name="Normal 36 2 2" xfId="10411" xr:uid="{00000000-0005-0000-0000-00001F7D0000}"/>
    <cellStyle name="Normal 36 2 2 10" xfId="31673" xr:uid="{00000000-0005-0000-0000-0000207D0000}"/>
    <cellStyle name="Normal 36 2 2 2" xfId="13120" xr:uid="{00000000-0005-0000-0000-0000217D0000}"/>
    <cellStyle name="Normal 36 2 2 2 2" xfId="16711" xr:uid="{00000000-0005-0000-0000-0000227D0000}"/>
    <cellStyle name="Normal 36 2 2 2 2 2" xfId="21173" xr:uid="{00000000-0005-0000-0000-0000237D0000}"/>
    <cellStyle name="Normal 36 2 2 2 2 3" xfId="25605" xr:uid="{00000000-0005-0000-0000-0000247D0000}"/>
    <cellStyle name="Normal 36 2 2 2 2 4" xfId="30322" xr:uid="{00000000-0005-0000-0000-0000257D0000}"/>
    <cellStyle name="Normal 36 2 2 2 2 5" xfId="35035" xr:uid="{00000000-0005-0000-0000-0000267D0000}"/>
    <cellStyle name="Normal 36 2 2 2 3" xfId="18914" xr:uid="{00000000-0005-0000-0000-0000277D0000}"/>
    <cellStyle name="Normal 36 2 2 2 4" xfId="23389" xr:uid="{00000000-0005-0000-0000-0000287D0000}"/>
    <cellStyle name="Normal 36 2 2 2 5" xfId="28106" xr:uid="{00000000-0005-0000-0000-0000297D0000}"/>
    <cellStyle name="Normal 36 2 2 2 6" xfId="32819" xr:uid="{00000000-0005-0000-0000-00002A7D0000}"/>
    <cellStyle name="Normal 36 2 2 3" xfId="13702" xr:uid="{00000000-0005-0000-0000-00002B7D0000}"/>
    <cellStyle name="Normal 36 2 2 3 2" xfId="20027" xr:uid="{00000000-0005-0000-0000-00002C7D0000}"/>
    <cellStyle name="Normal 36 2 2 3 3" xfId="24459" xr:uid="{00000000-0005-0000-0000-00002D7D0000}"/>
    <cellStyle name="Normal 36 2 2 3 4" xfId="29176" xr:uid="{00000000-0005-0000-0000-00002E7D0000}"/>
    <cellStyle name="Normal 36 2 2 3 5" xfId="33889" xr:uid="{00000000-0005-0000-0000-00002F7D0000}"/>
    <cellStyle name="Normal 36 2 2 4" xfId="14308" xr:uid="{00000000-0005-0000-0000-0000307D0000}"/>
    <cellStyle name="Normal 36 2 2 5" xfId="14914" xr:uid="{00000000-0005-0000-0000-0000317D0000}"/>
    <cellStyle name="Normal 36 2 2 6" xfId="15520" xr:uid="{00000000-0005-0000-0000-0000327D0000}"/>
    <cellStyle name="Normal 36 2 2 7" xfId="17768" xr:uid="{00000000-0005-0000-0000-0000337D0000}"/>
    <cellStyle name="Normal 36 2 2 8" xfId="22243" xr:uid="{00000000-0005-0000-0000-0000347D0000}"/>
    <cellStyle name="Normal 36 2 2 9" xfId="26960" xr:uid="{00000000-0005-0000-0000-0000357D0000}"/>
    <cellStyle name="Normal 36 2 3" xfId="10671" xr:uid="{00000000-0005-0000-0000-0000367D0000}"/>
    <cellStyle name="Normal 36 2 3 2" xfId="16493" xr:uid="{00000000-0005-0000-0000-0000377D0000}"/>
    <cellStyle name="Normal 36 2 3 2 2" xfId="20955" xr:uid="{00000000-0005-0000-0000-0000387D0000}"/>
    <cellStyle name="Normal 36 2 3 2 3" xfId="25387" xr:uid="{00000000-0005-0000-0000-0000397D0000}"/>
    <cellStyle name="Normal 36 2 3 2 4" xfId="30104" xr:uid="{00000000-0005-0000-0000-00003A7D0000}"/>
    <cellStyle name="Normal 36 2 3 2 5" xfId="34817" xr:uid="{00000000-0005-0000-0000-00003B7D0000}"/>
    <cellStyle name="Normal 36 2 3 3" xfId="18696" xr:uid="{00000000-0005-0000-0000-00003C7D0000}"/>
    <cellStyle name="Normal 36 2 3 4" xfId="23171" xr:uid="{00000000-0005-0000-0000-00003D7D0000}"/>
    <cellStyle name="Normal 36 2 3 5" xfId="27888" xr:uid="{00000000-0005-0000-0000-00003E7D0000}"/>
    <cellStyle name="Normal 36 2 3 6" xfId="32601" xr:uid="{00000000-0005-0000-0000-00003F7D0000}"/>
    <cellStyle name="Normal 36 2 4" xfId="10929" xr:uid="{00000000-0005-0000-0000-0000407D0000}"/>
    <cellStyle name="Normal 36 2 4 2" xfId="19731" xr:uid="{00000000-0005-0000-0000-0000417D0000}"/>
    <cellStyle name="Normal 36 2 4 3" xfId="24163" xr:uid="{00000000-0005-0000-0000-0000427D0000}"/>
    <cellStyle name="Normal 36 2 4 4" xfId="28880" xr:uid="{00000000-0005-0000-0000-0000437D0000}"/>
    <cellStyle name="Normal 36 2 4 5" xfId="33593" xr:uid="{00000000-0005-0000-0000-0000447D0000}"/>
    <cellStyle name="Normal 36 2 5" xfId="11183" xr:uid="{00000000-0005-0000-0000-0000457D0000}"/>
    <cellStyle name="Normal 36 2 6" xfId="11437" xr:uid="{00000000-0005-0000-0000-0000467D0000}"/>
    <cellStyle name="Normal 36 2 7" xfId="11697" xr:uid="{00000000-0005-0000-0000-0000477D0000}"/>
    <cellStyle name="Normal 36 2 8" xfId="11959" xr:uid="{00000000-0005-0000-0000-0000487D0000}"/>
    <cellStyle name="Normal 36 2 9" xfId="12229" xr:uid="{00000000-0005-0000-0000-0000497D0000}"/>
    <cellStyle name="Normal 36 20" xfId="12359" xr:uid="{00000000-0005-0000-0000-00004A7D0000}"/>
    <cellStyle name="Normal 36 21" xfId="12641" xr:uid="{00000000-0005-0000-0000-00004B7D0000}"/>
    <cellStyle name="Normal 36 22" xfId="13264" xr:uid="{00000000-0005-0000-0000-00004C7D0000}"/>
    <cellStyle name="Normal 36 23" xfId="13871" xr:uid="{00000000-0005-0000-0000-00004D7D0000}"/>
    <cellStyle name="Normal 36 24" xfId="14477" xr:uid="{00000000-0005-0000-0000-00004E7D0000}"/>
    <cellStyle name="Normal 36 25" xfId="15083" xr:uid="{00000000-0005-0000-0000-00004F7D0000}"/>
    <cellStyle name="Normal 36 26" xfId="17331" xr:uid="{00000000-0005-0000-0000-0000507D0000}"/>
    <cellStyle name="Normal 36 27" xfId="21806" xr:uid="{00000000-0005-0000-0000-0000517D0000}"/>
    <cellStyle name="Normal 36 28" xfId="26523" xr:uid="{00000000-0005-0000-0000-0000527D0000}"/>
    <cellStyle name="Normal 36 29" xfId="31236" xr:uid="{00000000-0005-0000-0000-0000537D0000}"/>
    <cellStyle name="Normal 36 3" xfId="9354" xr:uid="{00000000-0005-0000-0000-0000547D0000}"/>
    <cellStyle name="Normal 36 3 10" xfId="31532" xr:uid="{00000000-0005-0000-0000-0000557D0000}"/>
    <cellStyle name="Normal 36 3 2" xfId="12979" xr:uid="{00000000-0005-0000-0000-0000567D0000}"/>
    <cellStyle name="Normal 36 3 2 2" xfId="16570" xr:uid="{00000000-0005-0000-0000-0000577D0000}"/>
    <cellStyle name="Normal 36 3 2 2 2" xfId="21032" xr:uid="{00000000-0005-0000-0000-0000587D0000}"/>
    <cellStyle name="Normal 36 3 2 2 3" xfId="25464" xr:uid="{00000000-0005-0000-0000-0000597D0000}"/>
    <cellStyle name="Normal 36 3 2 2 4" xfId="30181" xr:uid="{00000000-0005-0000-0000-00005A7D0000}"/>
    <cellStyle name="Normal 36 3 2 2 5" xfId="34894" xr:uid="{00000000-0005-0000-0000-00005B7D0000}"/>
    <cellStyle name="Normal 36 3 2 3" xfId="18773" xr:uid="{00000000-0005-0000-0000-00005C7D0000}"/>
    <cellStyle name="Normal 36 3 2 4" xfId="23248" xr:uid="{00000000-0005-0000-0000-00005D7D0000}"/>
    <cellStyle name="Normal 36 3 2 5" xfId="27965" xr:uid="{00000000-0005-0000-0000-00005E7D0000}"/>
    <cellStyle name="Normal 36 3 2 6" xfId="32678" xr:uid="{00000000-0005-0000-0000-00005F7D0000}"/>
    <cellStyle name="Normal 36 3 3" xfId="13561" xr:uid="{00000000-0005-0000-0000-0000607D0000}"/>
    <cellStyle name="Normal 36 3 3 2" xfId="19886" xr:uid="{00000000-0005-0000-0000-0000617D0000}"/>
    <cellStyle name="Normal 36 3 3 3" xfId="24318" xr:uid="{00000000-0005-0000-0000-0000627D0000}"/>
    <cellStyle name="Normal 36 3 3 4" xfId="29035" xr:uid="{00000000-0005-0000-0000-0000637D0000}"/>
    <cellStyle name="Normal 36 3 3 5" xfId="33748" xr:uid="{00000000-0005-0000-0000-0000647D0000}"/>
    <cellStyle name="Normal 36 3 4" xfId="14167" xr:uid="{00000000-0005-0000-0000-0000657D0000}"/>
    <cellStyle name="Normal 36 3 5" xfId="14773" xr:uid="{00000000-0005-0000-0000-0000667D0000}"/>
    <cellStyle name="Normal 36 3 6" xfId="15379" xr:uid="{00000000-0005-0000-0000-0000677D0000}"/>
    <cellStyle name="Normal 36 3 7" xfId="17627" xr:uid="{00000000-0005-0000-0000-0000687D0000}"/>
    <cellStyle name="Normal 36 3 8" xfId="22102" xr:uid="{00000000-0005-0000-0000-0000697D0000}"/>
    <cellStyle name="Normal 36 3 9" xfId="26819" xr:uid="{00000000-0005-0000-0000-00006A7D0000}"/>
    <cellStyle name="Normal 36 4" xfId="9425" xr:uid="{00000000-0005-0000-0000-00006B7D0000}"/>
    <cellStyle name="Normal 36 4 2" xfId="16950" xr:uid="{00000000-0005-0000-0000-00006C7D0000}"/>
    <cellStyle name="Normal 36 4 2 2" xfId="21412" xr:uid="{00000000-0005-0000-0000-00006D7D0000}"/>
    <cellStyle name="Normal 36 4 2 2 2" xfId="25844" xr:uid="{00000000-0005-0000-0000-00006E7D0000}"/>
    <cellStyle name="Normal 36 4 2 2 3" xfId="30561" xr:uid="{00000000-0005-0000-0000-00006F7D0000}"/>
    <cellStyle name="Normal 36 4 2 2 4" xfId="35274" xr:uid="{00000000-0005-0000-0000-0000707D0000}"/>
    <cellStyle name="Normal 36 4 2 3" xfId="19153" xr:uid="{00000000-0005-0000-0000-0000717D0000}"/>
    <cellStyle name="Normal 36 4 2 4" xfId="23628" xr:uid="{00000000-0005-0000-0000-0000727D0000}"/>
    <cellStyle name="Normal 36 4 2 5" xfId="28345" xr:uid="{00000000-0005-0000-0000-0000737D0000}"/>
    <cellStyle name="Normal 36 4 2 6" xfId="33058" xr:uid="{00000000-0005-0000-0000-0000747D0000}"/>
    <cellStyle name="Normal 36 4 3" xfId="15759" xr:uid="{00000000-0005-0000-0000-0000757D0000}"/>
    <cellStyle name="Normal 36 4 3 2" xfId="20266" xr:uid="{00000000-0005-0000-0000-0000767D0000}"/>
    <cellStyle name="Normal 36 4 3 3" xfId="24698" xr:uid="{00000000-0005-0000-0000-0000777D0000}"/>
    <cellStyle name="Normal 36 4 3 4" xfId="29415" xr:uid="{00000000-0005-0000-0000-0000787D0000}"/>
    <cellStyle name="Normal 36 4 3 5" xfId="34128" xr:uid="{00000000-0005-0000-0000-0000797D0000}"/>
    <cellStyle name="Normal 36 4 4" xfId="18007" xr:uid="{00000000-0005-0000-0000-00007A7D0000}"/>
    <cellStyle name="Normal 36 4 5" xfId="22482" xr:uid="{00000000-0005-0000-0000-00007B7D0000}"/>
    <cellStyle name="Normal 36 4 6" xfId="27199" xr:uid="{00000000-0005-0000-0000-00007C7D0000}"/>
    <cellStyle name="Normal 36 4 7" xfId="31912" xr:uid="{00000000-0005-0000-0000-00007D7D0000}"/>
    <cellStyle name="Normal 36 5" xfId="9499" xr:uid="{00000000-0005-0000-0000-00007E7D0000}"/>
    <cellStyle name="Normal 36 5 2" xfId="17162" xr:uid="{00000000-0005-0000-0000-00007F7D0000}"/>
    <cellStyle name="Normal 36 5 2 2" xfId="21623" xr:uid="{00000000-0005-0000-0000-0000807D0000}"/>
    <cellStyle name="Normal 36 5 2 2 2" xfId="26055" xr:uid="{00000000-0005-0000-0000-0000817D0000}"/>
    <cellStyle name="Normal 36 5 2 2 3" xfId="30772" xr:uid="{00000000-0005-0000-0000-0000827D0000}"/>
    <cellStyle name="Normal 36 5 2 2 4" xfId="35485" xr:uid="{00000000-0005-0000-0000-0000837D0000}"/>
    <cellStyle name="Normal 36 5 2 3" xfId="19364" xr:uid="{00000000-0005-0000-0000-0000847D0000}"/>
    <cellStyle name="Normal 36 5 2 4" xfId="23839" xr:uid="{00000000-0005-0000-0000-0000857D0000}"/>
    <cellStyle name="Normal 36 5 2 5" xfId="28556" xr:uid="{00000000-0005-0000-0000-0000867D0000}"/>
    <cellStyle name="Normal 36 5 2 6" xfId="33269" xr:uid="{00000000-0005-0000-0000-0000877D0000}"/>
    <cellStyle name="Normal 36 5 3" xfId="15972" xr:uid="{00000000-0005-0000-0000-0000887D0000}"/>
    <cellStyle name="Normal 36 5 3 2" xfId="20477" xr:uid="{00000000-0005-0000-0000-0000897D0000}"/>
    <cellStyle name="Normal 36 5 3 3" xfId="24909" xr:uid="{00000000-0005-0000-0000-00008A7D0000}"/>
    <cellStyle name="Normal 36 5 3 4" xfId="29626" xr:uid="{00000000-0005-0000-0000-00008B7D0000}"/>
    <cellStyle name="Normal 36 5 3 5" xfId="34339" xr:uid="{00000000-0005-0000-0000-00008C7D0000}"/>
    <cellStyle name="Normal 36 5 4" xfId="18218" xr:uid="{00000000-0005-0000-0000-00008D7D0000}"/>
    <cellStyle name="Normal 36 5 5" xfId="22693" xr:uid="{00000000-0005-0000-0000-00008E7D0000}"/>
    <cellStyle name="Normal 36 5 6" xfId="27410" xr:uid="{00000000-0005-0000-0000-00008F7D0000}"/>
    <cellStyle name="Normal 36 5 7" xfId="32123" xr:uid="{00000000-0005-0000-0000-0000907D0000}"/>
    <cellStyle name="Normal 36 6" xfId="9570" xr:uid="{00000000-0005-0000-0000-0000917D0000}"/>
    <cellStyle name="Normal 36 6 2" xfId="16253" xr:uid="{00000000-0005-0000-0000-0000927D0000}"/>
    <cellStyle name="Normal 36 6 2 2" xfId="20716" xr:uid="{00000000-0005-0000-0000-0000937D0000}"/>
    <cellStyle name="Normal 36 6 2 3" xfId="25148" xr:uid="{00000000-0005-0000-0000-0000947D0000}"/>
    <cellStyle name="Normal 36 6 2 4" xfId="29865" xr:uid="{00000000-0005-0000-0000-0000957D0000}"/>
    <cellStyle name="Normal 36 6 2 5" xfId="34578" xr:uid="{00000000-0005-0000-0000-0000967D0000}"/>
    <cellStyle name="Normal 36 6 3" xfId="18457" xr:uid="{00000000-0005-0000-0000-0000977D0000}"/>
    <cellStyle name="Normal 36 6 4" xfId="22932" xr:uid="{00000000-0005-0000-0000-0000987D0000}"/>
    <cellStyle name="Normal 36 6 5" xfId="27649" xr:uid="{00000000-0005-0000-0000-0000997D0000}"/>
    <cellStyle name="Normal 36 6 6" xfId="32362" xr:uid="{00000000-0005-0000-0000-00009A7D0000}"/>
    <cellStyle name="Normal 36 7" xfId="9641" xr:uid="{00000000-0005-0000-0000-00009B7D0000}"/>
    <cellStyle name="Normal 36 7 2" xfId="19590" xr:uid="{00000000-0005-0000-0000-00009C7D0000}"/>
    <cellStyle name="Normal 36 7 3" xfId="24022" xr:uid="{00000000-0005-0000-0000-00009D7D0000}"/>
    <cellStyle name="Normal 36 7 4" xfId="28739" xr:uid="{00000000-0005-0000-0000-00009E7D0000}"/>
    <cellStyle name="Normal 36 7 5" xfId="33452" xr:uid="{00000000-0005-0000-0000-00009F7D0000}"/>
    <cellStyle name="Normal 36 8" xfId="9712" xr:uid="{00000000-0005-0000-0000-0000A07D0000}"/>
    <cellStyle name="Normal 36 8 2" xfId="26326" xr:uid="{00000000-0005-0000-0000-0000A17D0000}"/>
    <cellStyle name="Normal 36 8 3" xfId="31039" xr:uid="{00000000-0005-0000-0000-0000A27D0000}"/>
    <cellStyle name="Normal 36 8 4" xfId="35752" xr:uid="{00000000-0005-0000-0000-0000A37D0000}"/>
    <cellStyle name="Normal 36 9" xfId="9790" xr:uid="{00000000-0005-0000-0000-0000A47D0000}"/>
    <cellStyle name="Normal 36 9 2" xfId="36019" xr:uid="{00000000-0005-0000-0000-0000A57D0000}"/>
    <cellStyle name="Normal 37" xfId="9212" xr:uid="{00000000-0005-0000-0000-0000A67D0000}"/>
    <cellStyle name="Normal 37 2" xfId="9277" xr:uid="{00000000-0005-0000-0000-0000A77D0000}"/>
    <cellStyle name="Normal 38" xfId="9213" xr:uid="{00000000-0005-0000-0000-0000A87D0000}"/>
    <cellStyle name="Normal 38 2" xfId="9278" xr:uid="{00000000-0005-0000-0000-0000A97D0000}"/>
    <cellStyle name="Normal 39" xfId="9214" xr:uid="{00000000-0005-0000-0000-0000AA7D0000}"/>
    <cellStyle name="Normal 39 2" xfId="9279" xr:uid="{00000000-0005-0000-0000-0000AB7D0000}"/>
    <cellStyle name="Normal 4" xfId="47" xr:uid="{00000000-0005-0000-0000-0000AC7D0000}"/>
    <cellStyle name="Normal 4 10" xfId="1008" xr:uid="{00000000-0005-0000-0000-0000AD7D0000}"/>
    <cellStyle name="Normal 4 10 2" xfId="36216" xr:uid="{00000000-0005-0000-0000-0000AE7D0000}"/>
    <cellStyle name="Normal 4 11" xfId="1080" xr:uid="{00000000-0005-0000-0000-0000AF7D0000}"/>
    <cellStyle name="Normal 4 12" xfId="1152" xr:uid="{00000000-0005-0000-0000-0000B07D0000}"/>
    <cellStyle name="Normal 4 13" xfId="1224" xr:uid="{00000000-0005-0000-0000-0000B17D0000}"/>
    <cellStyle name="Normal 4 14" xfId="1296" xr:uid="{00000000-0005-0000-0000-0000B27D0000}"/>
    <cellStyle name="Normal 4 15" xfId="1368" xr:uid="{00000000-0005-0000-0000-0000B37D0000}"/>
    <cellStyle name="Normal 4 16" xfId="1443" xr:uid="{00000000-0005-0000-0000-0000B47D0000}"/>
    <cellStyle name="Normal 4 17" xfId="1517" xr:uid="{00000000-0005-0000-0000-0000B57D0000}"/>
    <cellStyle name="Normal 4 18" xfId="1592" xr:uid="{00000000-0005-0000-0000-0000B67D0000}"/>
    <cellStyle name="Normal 4 19" xfId="1666" xr:uid="{00000000-0005-0000-0000-0000B77D0000}"/>
    <cellStyle name="Normal 4 2" xfId="161" xr:uid="{00000000-0005-0000-0000-0000B87D0000}"/>
    <cellStyle name="Normal 4 2 2" xfId="8882" xr:uid="{00000000-0005-0000-0000-0000B97D0000}"/>
    <cellStyle name="Normal 4 20" xfId="1740" xr:uid="{00000000-0005-0000-0000-0000BA7D0000}"/>
    <cellStyle name="Normal 4 21" xfId="1814" xr:uid="{00000000-0005-0000-0000-0000BB7D0000}"/>
    <cellStyle name="Normal 4 22" xfId="1889" xr:uid="{00000000-0005-0000-0000-0000BC7D0000}"/>
    <cellStyle name="Normal 4 23" xfId="1963" xr:uid="{00000000-0005-0000-0000-0000BD7D0000}"/>
    <cellStyle name="Normal 4 24" xfId="2037" xr:uid="{00000000-0005-0000-0000-0000BE7D0000}"/>
    <cellStyle name="Normal 4 25" xfId="2111" xr:uid="{00000000-0005-0000-0000-0000BF7D0000}"/>
    <cellStyle name="Normal 4 26" xfId="2185" xr:uid="{00000000-0005-0000-0000-0000C07D0000}"/>
    <cellStyle name="Normal 4 27" xfId="2259" xr:uid="{00000000-0005-0000-0000-0000C17D0000}"/>
    <cellStyle name="Normal 4 28" xfId="2333" xr:uid="{00000000-0005-0000-0000-0000C27D0000}"/>
    <cellStyle name="Normal 4 29" xfId="2407" xr:uid="{00000000-0005-0000-0000-0000C37D0000}"/>
    <cellStyle name="Normal 4 3" xfId="203" xr:uid="{00000000-0005-0000-0000-0000C47D0000}"/>
    <cellStyle name="Normal 4 3 2" xfId="10177" xr:uid="{00000000-0005-0000-0000-0000C57D0000}"/>
    <cellStyle name="Normal 4 30" xfId="2481" xr:uid="{00000000-0005-0000-0000-0000C67D0000}"/>
    <cellStyle name="Normal 4 31" xfId="2555" xr:uid="{00000000-0005-0000-0000-0000C77D0000}"/>
    <cellStyle name="Normal 4 32" xfId="2643" xr:uid="{00000000-0005-0000-0000-0000C87D0000}"/>
    <cellStyle name="Normal 4 33" xfId="2731" xr:uid="{00000000-0005-0000-0000-0000C97D0000}"/>
    <cellStyle name="Normal 4 34" xfId="2819" xr:uid="{00000000-0005-0000-0000-0000CA7D0000}"/>
    <cellStyle name="Normal 4 35" xfId="2907" xr:uid="{00000000-0005-0000-0000-0000CB7D0000}"/>
    <cellStyle name="Normal 4 36" xfId="2995" xr:uid="{00000000-0005-0000-0000-0000CC7D0000}"/>
    <cellStyle name="Normal 4 37" xfId="3083" xr:uid="{00000000-0005-0000-0000-0000CD7D0000}"/>
    <cellStyle name="Normal 4 38" xfId="3171" xr:uid="{00000000-0005-0000-0000-0000CE7D0000}"/>
    <cellStyle name="Normal 4 39" xfId="3259" xr:uid="{00000000-0005-0000-0000-0000CF7D0000}"/>
    <cellStyle name="Normal 4 4" xfId="576" xr:uid="{00000000-0005-0000-0000-0000D07D0000}"/>
    <cellStyle name="Normal 4 4 10" xfId="12402" xr:uid="{00000000-0005-0000-0000-0000D17D0000}"/>
    <cellStyle name="Normal 4 4 11" xfId="12684" xr:uid="{00000000-0005-0000-0000-0000D27D0000}"/>
    <cellStyle name="Normal 4 4 12" xfId="13307" xr:uid="{00000000-0005-0000-0000-0000D37D0000}"/>
    <cellStyle name="Normal 4 4 13" xfId="13914" xr:uid="{00000000-0005-0000-0000-0000D47D0000}"/>
    <cellStyle name="Normal 4 4 14" xfId="14520" xr:uid="{00000000-0005-0000-0000-0000D57D0000}"/>
    <cellStyle name="Normal 4 4 15" xfId="15126" xr:uid="{00000000-0005-0000-0000-0000D67D0000}"/>
    <cellStyle name="Normal 4 4 16" xfId="17374" xr:uid="{00000000-0005-0000-0000-0000D77D0000}"/>
    <cellStyle name="Normal 4 4 17" xfId="21849" xr:uid="{00000000-0005-0000-0000-0000D87D0000}"/>
    <cellStyle name="Normal 4 4 18" xfId="26566" xr:uid="{00000000-0005-0000-0000-0000D97D0000}"/>
    <cellStyle name="Normal 4 4 19" xfId="31279" xr:uid="{00000000-0005-0000-0000-0000DA7D0000}"/>
    <cellStyle name="Normal 4 4 2" xfId="10069" xr:uid="{00000000-0005-0000-0000-0000DB7D0000}"/>
    <cellStyle name="Normal 4 4 2 10" xfId="31575" xr:uid="{00000000-0005-0000-0000-0000DC7D0000}"/>
    <cellStyle name="Normal 4 4 2 2" xfId="13022" xr:uid="{00000000-0005-0000-0000-0000DD7D0000}"/>
    <cellStyle name="Normal 4 4 2 2 2" xfId="16613" xr:uid="{00000000-0005-0000-0000-0000DE7D0000}"/>
    <cellStyle name="Normal 4 4 2 2 2 2" xfId="21075" xr:uid="{00000000-0005-0000-0000-0000DF7D0000}"/>
    <cellStyle name="Normal 4 4 2 2 2 3" xfId="25507" xr:uid="{00000000-0005-0000-0000-0000E07D0000}"/>
    <cellStyle name="Normal 4 4 2 2 2 4" xfId="30224" xr:uid="{00000000-0005-0000-0000-0000E17D0000}"/>
    <cellStyle name="Normal 4 4 2 2 2 5" xfId="34937" xr:uid="{00000000-0005-0000-0000-0000E27D0000}"/>
    <cellStyle name="Normal 4 4 2 2 3" xfId="18816" xr:uid="{00000000-0005-0000-0000-0000E37D0000}"/>
    <cellStyle name="Normal 4 4 2 2 4" xfId="23291" xr:uid="{00000000-0005-0000-0000-0000E47D0000}"/>
    <cellStyle name="Normal 4 4 2 2 5" xfId="28008" xr:uid="{00000000-0005-0000-0000-0000E57D0000}"/>
    <cellStyle name="Normal 4 4 2 2 6" xfId="32721" xr:uid="{00000000-0005-0000-0000-0000E67D0000}"/>
    <cellStyle name="Normal 4 4 2 3" xfId="13604" xr:uid="{00000000-0005-0000-0000-0000E77D0000}"/>
    <cellStyle name="Normal 4 4 2 3 2" xfId="19929" xr:uid="{00000000-0005-0000-0000-0000E87D0000}"/>
    <cellStyle name="Normal 4 4 2 3 3" xfId="24361" xr:uid="{00000000-0005-0000-0000-0000E97D0000}"/>
    <cellStyle name="Normal 4 4 2 3 4" xfId="29078" xr:uid="{00000000-0005-0000-0000-0000EA7D0000}"/>
    <cellStyle name="Normal 4 4 2 3 5" xfId="33791" xr:uid="{00000000-0005-0000-0000-0000EB7D0000}"/>
    <cellStyle name="Normal 4 4 2 4" xfId="14210" xr:uid="{00000000-0005-0000-0000-0000EC7D0000}"/>
    <cellStyle name="Normal 4 4 2 5" xfId="14816" xr:uid="{00000000-0005-0000-0000-0000ED7D0000}"/>
    <cellStyle name="Normal 4 4 2 6" xfId="15422" xr:uid="{00000000-0005-0000-0000-0000EE7D0000}"/>
    <cellStyle name="Normal 4 4 2 7" xfId="17670" xr:uid="{00000000-0005-0000-0000-0000EF7D0000}"/>
    <cellStyle name="Normal 4 4 2 8" xfId="22145" xr:uid="{00000000-0005-0000-0000-0000F07D0000}"/>
    <cellStyle name="Normal 4 4 2 9" xfId="26862" xr:uid="{00000000-0005-0000-0000-0000F17D0000}"/>
    <cellStyle name="Normal 4 4 3" xfId="10573" xr:uid="{00000000-0005-0000-0000-0000F27D0000}"/>
    <cellStyle name="Normal 4 4 3 2" xfId="16395" xr:uid="{00000000-0005-0000-0000-0000F37D0000}"/>
    <cellStyle name="Normal 4 4 3 2 2" xfId="20857" xr:uid="{00000000-0005-0000-0000-0000F47D0000}"/>
    <cellStyle name="Normal 4 4 3 2 3" xfId="25289" xr:uid="{00000000-0005-0000-0000-0000F57D0000}"/>
    <cellStyle name="Normal 4 4 3 2 4" xfId="30006" xr:uid="{00000000-0005-0000-0000-0000F67D0000}"/>
    <cellStyle name="Normal 4 4 3 2 5" xfId="34719" xr:uid="{00000000-0005-0000-0000-0000F77D0000}"/>
    <cellStyle name="Normal 4 4 3 3" xfId="18598" xr:uid="{00000000-0005-0000-0000-0000F87D0000}"/>
    <cellStyle name="Normal 4 4 3 4" xfId="23073" xr:uid="{00000000-0005-0000-0000-0000F97D0000}"/>
    <cellStyle name="Normal 4 4 3 5" xfId="27790" xr:uid="{00000000-0005-0000-0000-0000FA7D0000}"/>
    <cellStyle name="Normal 4 4 3 6" xfId="32503" xr:uid="{00000000-0005-0000-0000-0000FB7D0000}"/>
    <cellStyle name="Normal 4 4 4" xfId="10831" xr:uid="{00000000-0005-0000-0000-0000FC7D0000}"/>
    <cellStyle name="Normal 4 4 4 2" xfId="19633" xr:uid="{00000000-0005-0000-0000-0000FD7D0000}"/>
    <cellStyle name="Normal 4 4 4 3" xfId="24065" xr:uid="{00000000-0005-0000-0000-0000FE7D0000}"/>
    <cellStyle name="Normal 4 4 4 4" xfId="28782" xr:uid="{00000000-0005-0000-0000-0000FF7D0000}"/>
    <cellStyle name="Normal 4 4 4 5" xfId="33495" xr:uid="{00000000-0005-0000-0000-0000007E0000}"/>
    <cellStyle name="Normal 4 4 5" xfId="11085" xr:uid="{00000000-0005-0000-0000-0000017E0000}"/>
    <cellStyle name="Normal 4 4 6" xfId="11339" xr:uid="{00000000-0005-0000-0000-0000027E0000}"/>
    <cellStyle name="Normal 4 4 7" xfId="11599" xr:uid="{00000000-0005-0000-0000-0000037E0000}"/>
    <cellStyle name="Normal 4 4 8" xfId="11860" xr:uid="{00000000-0005-0000-0000-0000047E0000}"/>
    <cellStyle name="Normal 4 4 9" xfId="12131" xr:uid="{00000000-0005-0000-0000-0000057E0000}"/>
    <cellStyle name="Normal 4 40" xfId="3347" xr:uid="{00000000-0005-0000-0000-0000067E0000}"/>
    <cellStyle name="Normal 4 41" xfId="3435" xr:uid="{00000000-0005-0000-0000-0000077E0000}"/>
    <cellStyle name="Normal 4 42" xfId="3523" xr:uid="{00000000-0005-0000-0000-0000087E0000}"/>
    <cellStyle name="Normal 4 43" xfId="3626" xr:uid="{00000000-0005-0000-0000-0000097E0000}"/>
    <cellStyle name="Normal 4 44" xfId="3745" xr:uid="{00000000-0005-0000-0000-00000A7E0000}"/>
    <cellStyle name="Normal 4 45" xfId="3861" xr:uid="{00000000-0005-0000-0000-00000B7E0000}"/>
    <cellStyle name="Normal 4 46" xfId="3977" xr:uid="{00000000-0005-0000-0000-00000C7E0000}"/>
    <cellStyle name="Normal 4 47" xfId="4093" xr:uid="{00000000-0005-0000-0000-00000D7E0000}"/>
    <cellStyle name="Normal 4 48" xfId="4209" xr:uid="{00000000-0005-0000-0000-00000E7E0000}"/>
    <cellStyle name="Normal 4 49" xfId="4325" xr:uid="{00000000-0005-0000-0000-00000F7E0000}"/>
    <cellStyle name="Normal 4 5" xfId="648" xr:uid="{00000000-0005-0000-0000-0000107E0000}"/>
    <cellStyle name="Normal 4 5 2" xfId="16852" xr:uid="{00000000-0005-0000-0000-0000117E0000}"/>
    <cellStyle name="Normal 4 5 2 2" xfId="21314" xr:uid="{00000000-0005-0000-0000-0000127E0000}"/>
    <cellStyle name="Normal 4 5 2 2 2" xfId="25746" xr:uid="{00000000-0005-0000-0000-0000137E0000}"/>
    <cellStyle name="Normal 4 5 2 2 3" xfId="30463" xr:uid="{00000000-0005-0000-0000-0000147E0000}"/>
    <cellStyle name="Normal 4 5 2 2 4" xfId="35176" xr:uid="{00000000-0005-0000-0000-0000157E0000}"/>
    <cellStyle name="Normal 4 5 2 3" xfId="19055" xr:uid="{00000000-0005-0000-0000-0000167E0000}"/>
    <cellStyle name="Normal 4 5 2 4" xfId="23530" xr:uid="{00000000-0005-0000-0000-0000177E0000}"/>
    <cellStyle name="Normal 4 5 2 5" xfId="28247" xr:uid="{00000000-0005-0000-0000-0000187E0000}"/>
    <cellStyle name="Normal 4 5 2 6" xfId="32960" xr:uid="{00000000-0005-0000-0000-0000197E0000}"/>
    <cellStyle name="Normal 4 5 3" xfId="15661" xr:uid="{00000000-0005-0000-0000-00001A7E0000}"/>
    <cellStyle name="Normal 4 5 3 2" xfId="20168" xr:uid="{00000000-0005-0000-0000-00001B7E0000}"/>
    <cellStyle name="Normal 4 5 3 3" xfId="24600" xr:uid="{00000000-0005-0000-0000-00001C7E0000}"/>
    <cellStyle name="Normal 4 5 3 4" xfId="29317" xr:uid="{00000000-0005-0000-0000-00001D7E0000}"/>
    <cellStyle name="Normal 4 5 3 5" xfId="34030" xr:uid="{00000000-0005-0000-0000-00001E7E0000}"/>
    <cellStyle name="Normal 4 5 4" xfId="17909" xr:uid="{00000000-0005-0000-0000-00001F7E0000}"/>
    <cellStyle name="Normal 4 5 5" xfId="22384" xr:uid="{00000000-0005-0000-0000-0000207E0000}"/>
    <cellStyle name="Normal 4 5 6" xfId="27101" xr:uid="{00000000-0005-0000-0000-0000217E0000}"/>
    <cellStyle name="Normal 4 5 7" xfId="31814" xr:uid="{00000000-0005-0000-0000-0000227E0000}"/>
    <cellStyle name="Normal 4 50" xfId="4441" xr:uid="{00000000-0005-0000-0000-0000237E0000}"/>
    <cellStyle name="Normal 4 51" xfId="4557" xr:uid="{00000000-0005-0000-0000-0000247E0000}"/>
    <cellStyle name="Normal 4 52" xfId="4687" xr:uid="{00000000-0005-0000-0000-0000257E0000}"/>
    <cellStyle name="Normal 4 53" xfId="4817" xr:uid="{00000000-0005-0000-0000-0000267E0000}"/>
    <cellStyle name="Normal 4 54" xfId="4947" xr:uid="{00000000-0005-0000-0000-0000277E0000}"/>
    <cellStyle name="Normal 4 55" xfId="5077" xr:uid="{00000000-0005-0000-0000-0000287E0000}"/>
    <cellStyle name="Normal 4 56" xfId="5207" xr:uid="{00000000-0005-0000-0000-0000297E0000}"/>
    <cellStyle name="Normal 4 57" xfId="5337" xr:uid="{00000000-0005-0000-0000-00002A7E0000}"/>
    <cellStyle name="Normal 4 58" xfId="5467" xr:uid="{00000000-0005-0000-0000-00002B7E0000}"/>
    <cellStyle name="Normal 4 59" xfId="5597" xr:uid="{00000000-0005-0000-0000-00002C7E0000}"/>
    <cellStyle name="Normal 4 6" xfId="720" xr:uid="{00000000-0005-0000-0000-00002D7E0000}"/>
    <cellStyle name="Normal 4 6 2" xfId="17063" xr:uid="{00000000-0005-0000-0000-00002E7E0000}"/>
    <cellStyle name="Normal 4 6 2 2" xfId="21525" xr:uid="{00000000-0005-0000-0000-00002F7E0000}"/>
    <cellStyle name="Normal 4 6 2 2 2" xfId="25957" xr:uid="{00000000-0005-0000-0000-0000307E0000}"/>
    <cellStyle name="Normal 4 6 2 2 3" xfId="30674" xr:uid="{00000000-0005-0000-0000-0000317E0000}"/>
    <cellStyle name="Normal 4 6 2 2 4" xfId="35387" xr:uid="{00000000-0005-0000-0000-0000327E0000}"/>
    <cellStyle name="Normal 4 6 2 3" xfId="19266" xr:uid="{00000000-0005-0000-0000-0000337E0000}"/>
    <cellStyle name="Normal 4 6 2 4" xfId="23741" xr:uid="{00000000-0005-0000-0000-0000347E0000}"/>
    <cellStyle name="Normal 4 6 2 5" xfId="28458" xr:uid="{00000000-0005-0000-0000-0000357E0000}"/>
    <cellStyle name="Normal 4 6 2 6" xfId="33171" xr:uid="{00000000-0005-0000-0000-0000367E0000}"/>
    <cellStyle name="Normal 4 6 3" xfId="15873" xr:uid="{00000000-0005-0000-0000-0000377E0000}"/>
    <cellStyle name="Normal 4 6 3 2" xfId="20379" xr:uid="{00000000-0005-0000-0000-0000387E0000}"/>
    <cellStyle name="Normal 4 6 3 3" xfId="24811" xr:uid="{00000000-0005-0000-0000-0000397E0000}"/>
    <cellStyle name="Normal 4 6 3 4" xfId="29528" xr:uid="{00000000-0005-0000-0000-00003A7E0000}"/>
    <cellStyle name="Normal 4 6 3 5" xfId="34241" xr:uid="{00000000-0005-0000-0000-00003B7E0000}"/>
    <cellStyle name="Normal 4 6 4" xfId="18120" xr:uid="{00000000-0005-0000-0000-00003C7E0000}"/>
    <cellStyle name="Normal 4 6 5" xfId="22595" xr:uid="{00000000-0005-0000-0000-00003D7E0000}"/>
    <cellStyle name="Normal 4 6 6" xfId="27312" xr:uid="{00000000-0005-0000-0000-00003E7E0000}"/>
    <cellStyle name="Normal 4 6 7" xfId="32025" xr:uid="{00000000-0005-0000-0000-00003F7E0000}"/>
    <cellStyle name="Normal 4 60" xfId="5727" xr:uid="{00000000-0005-0000-0000-0000407E0000}"/>
    <cellStyle name="Normal 4 61" xfId="5857" xr:uid="{00000000-0005-0000-0000-0000417E0000}"/>
    <cellStyle name="Normal 4 62" xfId="5987" xr:uid="{00000000-0005-0000-0000-0000427E0000}"/>
    <cellStyle name="Normal 4 63" xfId="6117" xr:uid="{00000000-0005-0000-0000-0000437E0000}"/>
    <cellStyle name="Normal 4 64" xfId="6247" xr:uid="{00000000-0005-0000-0000-0000447E0000}"/>
    <cellStyle name="Normal 4 65" xfId="6377" xr:uid="{00000000-0005-0000-0000-0000457E0000}"/>
    <cellStyle name="Normal 4 66" xfId="6508" xr:uid="{00000000-0005-0000-0000-0000467E0000}"/>
    <cellStyle name="Normal 4 67" xfId="6638" xr:uid="{00000000-0005-0000-0000-0000477E0000}"/>
    <cellStyle name="Normal 4 68" xfId="6768" xr:uid="{00000000-0005-0000-0000-0000487E0000}"/>
    <cellStyle name="Normal 4 69" xfId="6898" xr:uid="{00000000-0005-0000-0000-0000497E0000}"/>
    <cellStyle name="Normal 4 7" xfId="792" xr:uid="{00000000-0005-0000-0000-00004A7E0000}"/>
    <cellStyle name="Normal 4 7 2" xfId="16115" xr:uid="{00000000-0005-0000-0000-00004B7E0000}"/>
    <cellStyle name="Normal 4 7 2 2" xfId="20618" xr:uid="{00000000-0005-0000-0000-00004C7E0000}"/>
    <cellStyle name="Normal 4 7 2 3" xfId="25050" xr:uid="{00000000-0005-0000-0000-00004D7E0000}"/>
    <cellStyle name="Normal 4 7 2 4" xfId="29767" xr:uid="{00000000-0005-0000-0000-00004E7E0000}"/>
    <cellStyle name="Normal 4 7 2 5" xfId="34480" xr:uid="{00000000-0005-0000-0000-00004F7E0000}"/>
    <cellStyle name="Normal 4 7 3" xfId="18359" xr:uid="{00000000-0005-0000-0000-0000507E0000}"/>
    <cellStyle name="Normal 4 7 4" xfId="22834" xr:uid="{00000000-0005-0000-0000-0000517E0000}"/>
    <cellStyle name="Normal 4 7 5" xfId="27551" xr:uid="{00000000-0005-0000-0000-0000527E0000}"/>
    <cellStyle name="Normal 4 7 6" xfId="32264" xr:uid="{00000000-0005-0000-0000-0000537E0000}"/>
    <cellStyle name="Normal 4 70" xfId="7028" xr:uid="{00000000-0005-0000-0000-0000547E0000}"/>
    <cellStyle name="Normal 4 71" xfId="7172" xr:uid="{00000000-0005-0000-0000-0000557E0000}"/>
    <cellStyle name="Normal 4 72" xfId="7317" xr:uid="{00000000-0005-0000-0000-0000567E0000}"/>
    <cellStyle name="Normal 4 73" xfId="7461" xr:uid="{00000000-0005-0000-0000-0000577E0000}"/>
    <cellStyle name="Normal 4 74" xfId="7633" xr:uid="{00000000-0005-0000-0000-0000587E0000}"/>
    <cellStyle name="Normal 4 75" xfId="7805" xr:uid="{00000000-0005-0000-0000-0000597E0000}"/>
    <cellStyle name="Normal 4 76" xfId="7977" xr:uid="{00000000-0005-0000-0000-00005A7E0000}"/>
    <cellStyle name="Normal 4 77" xfId="8149" xr:uid="{00000000-0005-0000-0000-00005B7E0000}"/>
    <cellStyle name="Normal 4 78" xfId="8321" xr:uid="{00000000-0005-0000-0000-00005C7E0000}"/>
    <cellStyle name="Normal 4 79" xfId="8563" xr:uid="{00000000-0005-0000-0000-00005D7E0000}"/>
    <cellStyle name="Normal 4 8" xfId="864" xr:uid="{00000000-0005-0000-0000-00005E7E0000}"/>
    <cellStyle name="Normal 4 8 2" xfId="26227" xr:uid="{00000000-0005-0000-0000-00005F7E0000}"/>
    <cellStyle name="Normal 4 8 3" xfId="30941" xr:uid="{00000000-0005-0000-0000-0000607E0000}"/>
    <cellStyle name="Normal 4 8 4" xfId="35654" xr:uid="{00000000-0005-0000-0000-0000617E0000}"/>
    <cellStyle name="Normal 4 9" xfId="936" xr:uid="{00000000-0005-0000-0000-0000627E0000}"/>
    <cellStyle name="Normal 4 9 2" xfId="35921" xr:uid="{00000000-0005-0000-0000-0000637E0000}"/>
    <cellStyle name="Normal 40" xfId="9215" xr:uid="{00000000-0005-0000-0000-0000647E0000}"/>
    <cellStyle name="Normal 40 2" xfId="9280" xr:uid="{00000000-0005-0000-0000-0000657E0000}"/>
    <cellStyle name="Normal 41" xfId="9281" xr:uid="{00000000-0005-0000-0000-0000667E0000}"/>
    <cellStyle name="Normal 41 2" xfId="9426" xr:uid="{00000000-0005-0000-0000-0000677E0000}"/>
    <cellStyle name="Normal 42" xfId="9282" xr:uid="{00000000-0005-0000-0000-0000687E0000}"/>
    <cellStyle name="Normal 42 2" xfId="9427" xr:uid="{00000000-0005-0000-0000-0000697E0000}"/>
    <cellStyle name="Normal 43" xfId="9283" xr:uid="{00000000-0005-0000-0000-00006A7E0000}"/>
    <cellStyle name="Normal 43 2" xfId="9428" xr:uid="{00000000-0005-0000-0000-00006B7E0000}"/>
    <cellStyle name="Normal 44" xfId="9284" xr:uid="{00000000-0005-0000-0000-00006C7E0000}"/>
    <cellStyle name="Normal 44 10" xfId="9933" xr:uid="{00000000-0005-0000-0000-00006D7E0000}"/>
    <cellStyle name="Normal 44 10 2" xfId="36315" xr:uid="{00000000-0005-0000-0000-00006E7E0000}"/>
    <cellStyle name="Normal 44 11" xfId="10004" xr:uid="{00000000-0005-0000-0000-00006F7E0000}"/>
    <cellStyle name="Normal 44 12" xfId="10531" xr:uid="{00000000-0005-0000-0000-0000707E0000}"/>
    <cellStyle name="Normal 44 13" xfId="10789" xr:uid="{00000000-0005-0000-0000-0000717E0000}"/>
    <cellStyle name="Normal 44 14" xfId="11043" xr:uid="{00000000-0005-0000-0000-0000727E0000}"/>
    <cellStyle name="Normal 44 15" xfId="11297" xr:uid="{00000000-0005-0000-0000-0000737E0000}"/>
    <cellStyle name="Normal 44 16" xfId="11557" xr:uid="{00000000-0005-0000-0000-0000747E0000}"/>
    <cellStyle name="Normal 44 17" xfId="11811" xr:uid="{00000000-0005-0000-0000-0000757E0000}"/>
    <cellStyle name="Normal 44 18" xfId="12089" xr:uid="{00000000-0005-0000-0000-0000767E0000}"/>
    <cellStyle name="Normal 44 19" xfId="12360" xr:uid="{00000000-0005-0000-0000-0000777E0000}"/>
    <cellStyle name="Normal 44 2" xfId="9355" xr:uid="{00000000-0005-0000-0000-0000787E0000}"/>
    <cellStyle name="Normal 44 2 10" xfId="12501" xr:uid="{00000000-0005-0000-0000-0000797E0000}"/>
    <cellStyle name="Normal 44 2 11" xfId="12783" xr:uid="{00000000-0005-0000-0000-00007A7E0000}"/>
    <cellStyle name="Normal 44 2 12" xfId="13406" xr:uid="{00000000-0005-0000-0000-00007B7E0000}"/>
    <cellStyle name="Normal 44 2 13" xfId="14013" xr:uid="{00000000-0005-0000-0000-00007C7E0000}"/>
    <cellStyle name="Normal 44 2 14" xfId="14619" xr:uid="{00000000-0005-0000-0000-00007D7E0000}"/>
    <cellStyle name="Normal 44 2 15" xfId="15225" xr:uid="{00000000-0005-0000-0000-00007E7E0000}"/>
    <cellStyle name="Normal 44 2 16" xfId="17473" xr:uid="{00000000-0005-0000-0000-00007F7E0000}"/>
    <cellStyle name="Normal 44 2 17" xfId="21948" xr:uid="{00000000-0005-0000-0000-0000807E0000}"/>
    <cellStyle name="Normal 44 2 18" xfId="26665" xr:uid="{00000000-0005-0000-0000-0000817E0000}"/>
    <cellStyle name="Normal 44 2 19" xfId="31378" xr:uid="{00000000-0005-0000-0000-0000827E0000}"/>
    <cellStyle name="Normal 44 2 2" xfId="10412" xr:uid="{00000000-0005-0000-0000-0000837E0000}"/>
    <cellStyle name="Normal 44 2 2 10" xfId="31674" xr:uid="{00000000-0005-0000-0000-0000847E0000}"/>
    <cellStyle name="Normal 44 2 2 2" xfId="13121" xr:uid="{00000000-0005-0000-0000-0000857E0000}"/>
    <cellStyle name="Normal 44 2 2 2 2" xfId="16712" xr:uid="{00000000-0005-0000-0000-0000867E0000}"/>
    <cellStyle name="Normal 44 2 2 2 2 2" xfId="21174" xr:uid="{00000000-0005-0000-0000-0000877E0000}"/>
    <cellStyle name="Normal 44 2 2 2 2 3" xfId="25606" xr:uid="{00000000-0005-0000-0000-0000887E0000}"/>
    <cellStyle name="Normal 44 2 2 2 2 4" xfId="30323" xr:uid="{00000000-0005-0000-0000-0000897E0000}"/>
    <cellStyle name="Normal 44 2 2 2 2 5" xfId="35036" xr:uid="{00000000-0005-0000-0000-00008A7E0000}"/>
    <cellStyle name="Normal 44 2 2 2 3" xfId="18915" xr:uid="{00000000-0005-0000-0000-00008B7E0000}"/>
    <cellStyle name="Normal 44 2 2 2 4" xfId="23390" xr:uid="{00000000-0005-0000-0000-00008C7E0000}"/>
    <cellStyle name="Normal 44 2 2 2 5" xfId="28107" xr:uid="{00000000-0005-0000-0000-00008D7E0000}"/>
    <cellStyle name="Normal 44 2 2 2 6" xfId="32820" xr:uid="{00000000-0005-0000-0000-00008E7E0000}"/>
    <cellStyle name="Normal 44 2 2 3" xfId="13703" xr:uid="{00000000-0005-0000-0000-00008F7E0000}"/>
    <cellStyle name="Normal 44 2 2 3 2" xfId="20028" xr:uid="{00000000-0005-0000-0000-0000907E0000}"/>
    <cellStyle name="Normal 44 2 2 3 3" xfId="24460" xr:uid="{00000000-0005-0000-0000-0000917E0000}"/>
    <cellStyle name="Normal 44 2 2 3 4" xfId="29177" xr:uid="{00000000-0005-0000-0000-0000927E0000}"/>
    <cellStyle name="Normal 44 2 2 3 5" xfId="33890" xr:uid="{00000000-0005-0000-0000-0000937E0000}"/>
    <cellStyle name="Normal 44 2 2 4" xfId="14309" xr:uid="{00000000-0005-0000-0000-0000947E0000}"/>
    <cellStyle name="Normal 44 2 2 5" xfId="14915" xr:uid="{00000000-0005-0000-0000-0000957E0000}"/>
    <cellStyle name="Normal 44 2 2 6" xfId="15521" xr:uid="{00000000-0005-0000-0000-0000967E0000}"/>
    <cellStyle name="Normal 44 2 2 7" xfId="17769" xr:uid="{00000000-0005-0000-0000-0000977E0000}"/>
    <cellStyle name="Normal 44 2 2 8" xfId="22244" xr:uid="{00000000-0005-0000-0000-0000987E0000}"/>
    <cellStyle name="Normal 44 2 2 9" xfId="26961" xr:uid="{00000000-0005-0000-0000-0000997E0000}"/>
    <cellStyle name="Normal 44 2 3" xfId="10672" xr:uid="{00000000-0005-0000-0000-00009A7E0000}"/>
    <cellStyle name="Normal 44 2 3 2" xfId="16494" xr:uid="{00000000-0005-0000-0000-00009B7E0000}"/>
    <cellStyle name="Normal 44 2 3 2 2" xfId="20956" xr:uid="{00000000-0005-0000-0000-00009C7E0000}"/>
    <cellStyle name="Normal 44 2 3 2 3" xfId="25388" xr:uid="{00000000-0005-0000-0000-00009D7E0000}"/>
    <cellStyle name="Normal 44 2 3 2 4" xfId="30105" xr:uid="{00000000-0005-0000-0000-00009E7E0000}"/>
    <cellStyle name="Normal 44 2 3 2 5" xfId="34818" xr:uid="{00000000-0005-0000-0000-00009F7E0000}"/>
    <cellStyle name="Normal 44 2 3 3" xfId="18697" xr:uid="{00000000-0005-0000-0000-0000A07E0000}"/>
    <cellStyle name="Normal 44 2 3 4" xfId="23172" xr:uid="{00000000-0005-0000-0000-0000A17E0000}"/>
    <cellStyle name="Normal 44 2 3 5" xfId="27889" xr:uid="{00000000-0005-0000-0000-0000A27E0000}"/>
    <cellStyle name="Normal 44 2 3 6" xfId="32602" xr:uid="{00000000-0005-0000-0000-0000A37E0000}"/>
    <cellStyle name="Normal 44 2 4" xfId="10930" xr:uid="{00000000-0005-0000-0000-0000A47E0000}"/>
    <cellStyle name="Normal 44 2 4 2" xfId="19732" xr:uid="{00000000-0005-0000-0000-0000A57E0000}"/>
    <cellStyle name="Normal 44 2 4 3" xfId="24164" xr:uid="{00000000-0005-0000-0000-0000A67E0000}"/>
    <cellStyle name="Normal 44 2 4 4" xfId="28881" xr:uid="{00000000-0005-0000-0000-0000A77E0000}"/>
    <cellStyle name="Normal 44 2 4 5" xfId="33594" xr:uid="{00000000-0005-0000-0000-0000A87E0000}"/>
    <cellStyle name="Normal 44 2 5" xfId="11184" xr:uid="{00000000-0005-0000-0000-0000A97E0000}"/>
    <cellStyle name="Normal 44 2 6" xfId="11438" xr:uid="{00000000-0005-0000-0000-0000AA7E0000}"/>
    <cellStyle name="Normal 44 2 7" xfId="11698" xr:uid="{00000000-0005-0000-0000-0000AB7E0000}"/>
    <cellStyle name="Normal 44 2 8" xfId="11960" xr:uid="{00000000-0005-0000-0000-0000AC7E0000}"/>
    <cellStyle name="Normal 44 2 9" xfId="12230" xr:uid="{00000000-0005-0000-0000-0000AD7E0000}"/>
    <cellStyle name="Normal 44 20" xfId="12642" xr:uid="{00000000-0005-0000-0000-0000AE7E0000}"/>
    <cellStyle name="Normal 44 21" xfId="13265" xr:uid="{00000000-0005-0000-0000-0000AF7E0000}"/>
    <cellStyle name="Normal 44 22" xfId="13872" xr:uid="{00000000-0005-0000-0000-0000B07E0000}"/>
    <cellStyle name="Normal 44 23" xfId="14478" xr:uid="{00000000-0005-0000-0000-0000B17E0000}"/>
    <cellStyle name="Normal 44 24" xfId="15084" xr:uid="{00000000-0005-0000-0000-0000B27E0000}"/>
    <cellStyle name="Normal 44 25" xfId="17332" xr:uid="{00000000-0005-0000-0000-0000B37E0000}"/>
    <cellStyle name="Normal 44 26" xfId="21807" xr:uid="{00000000-0005-0000-0000-0000B47E0000}"/>
    <cellStyle name="Normal 44 27" xfId="26524" xr:uid="{00000000-0005-0000-0000-0000B57E0000}"/>
    <cellStyle name="Normal 44 28" xfId="31237" xr:uid="{00000000-0005-0000-0000-0000B67E0000}"/>
    <cellStyle name="Normal 44 3" xfId="9429" xr:uid="{00000000-0005-0000-0000-0000B77E0000}"/>
    <cellStyle name="Normal 44 3 10" xfId="31533" xr:uid="{00000000-0005-0000-0000-0000B87E0000}"/>
    <cellStyle name="Normal 44 3 2" xfId="12980" xr:uid="{00000000-0005-0000-0000-0000B97E0000}"/>
    <cellStyle name="Normal 44 3 2 2" xfId="16571" xr:uid="{00000000-0005-0000-0000-0000BA7E0000}"/>
    <cellStyle name="Normal 44 3 2 2 2" xfId="21033" xr:uid="{00000000-0005-0000-0000-0000BB7E0000}"/>
    <cellStyle name="Normal 44 3 2 2 3" xfId="25465" xr:uid="{00000000-0005-0000-0000-0000BC7E0000}"/>
    <cellStyle name="Normal 44 3 2 2 4" xfId="30182" xr:uid="{00000000-0005-0000-0000-0000BD7E0000}"/>
    <cellStyle name="Normal 44 3 2 2 5" xfId="34895" xr:uid="{00000000-0005-0000-0000-0000BE7E0000}"/>
    <cellStyle name="Normal 44 3 2 3" xfId="18774" xr:uid="{00000000-0005-0000-0000-0000BF7E0000}"/>
    <cellStyle name="Normal 44 3 2 4" xfId="23249" xr:uid="{00000000-0005-0000-0000-0000C07E0000}"/>
    <cellStyle name="Normal 44 3 2 5" xfId="27966" xr:uid="{00000000-0005-0000-0000-0000C17E0000}"/>
    <cellStyle name="Normal 44 3 2 6" xfId="32679" xr:uid="{00000000-0005-0000-0000-0000C27E0000}"/>
    <cellStyle name="Normal 44 3 3" xfId="13562" xr:uid="{00000000-0005-0000-0000-0000C37E0000}"/>
    <cellStyle name="Normal 44 3 3 2" xfId="19887" xr:uid="{00000000-0005-0000-0000-0000C47E0000}"/>
    <cellStyle name="Normal 44 3 3 3" xfId="24319" xr:uid="{00000000-0005-0000-0000-0000C57E0000}"/>
    <cellStyle name="Normal 44 3 3 4" xfId="29036" xr:uid="{00000000-0005-0000-0000-0000C67E0000}"/>
    <cellStyle name="Normal 44 3 3 5" xfId="33749" xr:uid="{00000000-0005-0000-0000-0000C77E0000}"/>
    <cellStyle name="Normal 44 3 4" xfId="14168" xr:uid="{00000000-0005-0000-0000-0000C87E0000}"/>
    <cellStyle name="Normal 44 3 5" xfId="14774" xr:uid="{00000000-0005-0000-0000-0000C97E0000}"/>
    <cellStyle name="Normal 44 3 6" xfId="15380" xr:uid="{00000000-0005-0000-0000-0000CA7E0000}"/>
    <cellStyle name="Normal 44 3 7" xfId="17628" xr:uid="{00000000-0005-0000-0000-0000CB7E0000}"/>
    <cellStyle name="Normal 44 3 8" xfId="22103" xr:uid="{00000000-0005-0000-0000-0000CC7E0000}"/>
    <cellStyle name="Normal 44 3 9" xfId="26820" xr:uid="{00000000-0005-0000-0000-0000CD7E0000}"/>
    <cellStyle name="Normal 44 4" xfId="9500" xr:uid="{00000000-0005-0000-0000-0000CE7E0000}"/>
    <cellStyle name="Normal 44 4 2" xfId="16951" xr:uid="{00000000-0005-0000-0000-0000CF7E0000}"/>
    <cellStyle name="Normal 44 4 2 2" xfId="21413" xr:uid="{00000000-0005-0000-0000-0000D07E0000}"/>
    <cellStyle name="Normal 44 4 2 2 2" xfId="25845" xr:uid="{00000000-0005-0000-0000-0000D17E0000}"/>
    <cellStyle name="Normal 44 4 2 2 3" xfId="30562" xr:uid="{00000000-0005-0000-0000-0000D27E0000}"/>
    <cellStyle name="Normal 44 4 2 2 4" xfId="35275" xr:uid="{00000000-0005-0000-0000-0000D37E0000}"/>
    <cellStyle name="Normal 44 4 2 3" xfId="19154" xr:uid="{00000000-0005-0000-0000-0000D47E0000}"/>
    <cellStyle name="Normal 44 4 2 4" xfId="23629" xr:uid="{00000000-0005-0000-0000-0000D57E0000}"/>
    <cellStyle name="Normal 44 4 2 5" xfId="28346" xr:uid="{00000000-0005-0000-0000-0000D67E0000}"/>
    <cellStyle name="Normal 44 4 2 6" xfId="33059" xr:uid="{00000000-0005-0000-0000-0000D77E0000}"/>
    <cellStyle name="Normal 44 4 3" xfId="15760" xr:uid="{00000000-0005-0000-0000-0000D87E0000}"/>
    <cellStyle name="Normal 44 4 3 2" xfId="20267" xr:uid="{00000000-0005-0000-0000-0000D97E0000}"/>
    <cellStyle name="Normal 44 4 3 3" xfId="24699" xr:uid="{00000000-0005-0000-0000-0000DA7E0000}"/>
    <cellStyle name="Normal 44 4 3 4" xfId="29416" xr:uid="{00000000-0005-0000-0000-0000DB7E0000}"/>
    <cellStyle name="Normal 44 4 3 5" xfId="34129" xr:uid="{00000000-0005-0000-0000-0000DC7E0000}"/>
    <cellStyle name="Normal 44 4 4" xfId="18008" xr:uid="{00000000-0005-0000-0000-0000DD7E0000}"/>
    <cellStyle name="Normal 44 4 5" xfId="22483" xr:uid="{00000000-0005-0000-0000-0000DE7E0000}"/>
    <cellStyle name="Normal 44 4 6" xfId="27200" xr:uid="{00000000-0005-0000-0000-0000DF7E0000}"/>
    <cellStyle name="Normal 44 4 7" xfId="31913" xr:uid="{00000000-0005-0000-0000-0000E07E0000}"/>
    <cellStyle name="Normal 44 5" xfId="9571" xr:uid="{00000000-0005-0000-0000-0000E17E0000}"/>
    <cellStyle name="Normal 44 5 2" xfId="17163" xr:uid="{00000000-0005-0000-0000-0000E27E0000}"/>
    <cellStyle name="Normal 44 5 2 2" xfId="21624" xr:uid="{00000000-0005-0000-0000-0000E37E0000}"/>
    <cellStyle name="Normal 44 5 2 2 2" xfId="26056" xr:uid="{00000000-0005-0000-0000-0000E47E0000}"/>
    <cellStyle name="Normal 44 5 2 2 3" xfId="30773" xr:uid="{00000000-0005-0000-0000-0000E57E0000}"/>
    <cellStyle name="Normal 44 5 2 2 4" xfId="35486" xr:uid="{00000000-0005-0000-0000-0000E67E0000}"/>
    <cellStyle name="Normal 44 5 2 3" xfId="19365" xr:uid="{00000000-0005-0000-0000-0000E77E0000}"/>
    <cellStyle name="Normal 44 5 2 4" xfId="23840" xr:uid="{00000000-0005-0000-0000-0000E87E0000}"/>
    <cellStyle name="Normal 44 5 2 5" xfId="28557" xr:uid="{00000000-0005-0000-0000-0000E97E0000}"/>
    <cellStyle name="Normal 44 5 2 6" xfId="33270" xr:uid="{00000000-0005-0000-0000-0000EA7E0000}"/>
    <cellStyle name="Normal 44 5 3" xfId="15973" xr:uid="{00000000-0005-0000-0000-0000EB7E0000}"/>
    <cellStyle name="Normal 44 5 3 2" xfId="20478" xr:uid="{00000000-0005-0000-0000-0000EC7E0000}"/>
    <cellStyle name="Normal 44 5 3 3" xfId="24910" xr:uid="{00000000-0005-0000-0000-0000ED7E0000}"/>
    <cellStyle name="Normal 44 5 3 4" xfId="29627" xr:uid="{00000000-0005-0000-0000-0000EE7E0000}"/>
    <cellStyle name="Normal 44 5 3 5" xfId="34340" xr:uid="{00000000-0005-0000-0000-0000EF7E0000}"/>
    <cellStyle name="Normal 44 5 4" xfId="18219" xr:uid="{00000000-0005-0000-0000-0000F07E0000}"/>
    <cellStyle name="Normal 44 5 5" xfId="22694" xr:uid="{00000000-0005-0000-0000-0000F17E0000}"/>
    <cellStyle name="Normal 44 5 6" xfId="27411" xr:uid="{00000000-0005-0000-0000-0000F27E0000}"/>
    <cellStyle name="Normal 44 5 7" xfId="32124" xr:uid="{00000000-0005-0000-0000-0000F37E0000}"/>
    <cellStyle name="Normal 44 6" xfId="9642" xr:uid="{00000000-0005-0000-0000-0000F47E0000}"/>
    <cellStyle name="Normal 44 6 2" xfId="16254" xr:uid="{00000000-0005-0000-0000-0000F57E0000}"/>
    <cellStyle name="Normal 44 6 2 2" xfId="20717" xr:uid="{00000000-0005-0000-0000-0000F67E0000}"/>
    <cellStyle name="Normal 44 6 2 3" xfId="25149" xr:uid="{00000000-0005-0000-0000-0000F77E0000}"/>
    <cellStyle name="Normal 44 6 2 4" xfId="29866" xr:uid="{00000000-0005-0000-0000-0000F87E0000}"/>
    <cellStyle name="Normal 44 6 2 5" xfId="34579" xr:uid="{00000000-0005-0000-0000-0000F97E0000}"/>
    <cellStyle name="Normal 44 6 3" xfId="18458" xr:uid="{00000000-0005-0000-0000-0000FA7E0000}"/>
    <cellStyle name="Normal 44 6 4" xfId="22933" xr:uid="{00000000-0005-0000-0000-0000FB7E0000}"/>
    <cellStyle name="Normal 44 6 5" xfId="27650" xr:uid="{00000000-0005-0000-0000-0000FC7E0000}"/>
    <cellStyle name="Normal 44 6 6" xfId="32363" xr:uid="{00000000-0005-0000-0000-0000FD7E0000}"/>
    <cellStyle name="Normal 44 7" xfId="9713" xr:uid="{00000000-0005-0000-0000-0000FE7E0000}"/>
    <cellStyle name="Normal 44 7 2" xfId="19591" xr:uid="{00000000-0005-0000-0000-0000FF7E0000}"/>
    <cellStyle name="Normal 44 7 3" xfId="24023" xr:uid="{00000000-0005-0000-0000-0000007F0000}"/>
    <cellStyle name="Normal 44 7 4" xfId="28740" xr:uid="{00000000-0005-0000-0000-0000017F0000}"/>
    <cellStyle name="Normal 44 7 5" xfId="33453" xr:uid="{00000000-0005-0000-0000-0000027F0000}"/>
    <cellStyle name="Normal 44 8" xfId="9791" xr:uid="{00000000-0005-0000-0000-0000037F0000}"/>
    <cellStyle name="Normal 44 8 2" xfId="26327" xr:uid="{00000000-0005-0000-0000-0000047F0000}"/>
    <cellStyle name="Normal 44 8 3" xfId="31040" xr:uid="{00000000-0005-0000-0000-0000057F0000}"/>
    <cellStyle name="Normal 44 8 4" xfId="35753" xr:uid="{00000000-0005-0000-0000-0000067F0000}"/>
    <cellStyle name="Normal 44 9" xfId="9862" xr:uid="{00000000-0005-0000-0000-0000077F0000}"/>
    <cellStyle name="Normal 44 9 2" xfId="36020" xr:uid="{00000000-0005-0000-0000-0000087F0000}"/>
    <cellStyle name="Normal 45" xfId="9727" xr:uid="{00000000-0005-0000-0000-0000097F0000}"/>
    <cellStyle name="Normal 45 2" xfId="10111" xr:uid="{00000000-0005-0000-0000-00000A7F0000}"/>
    <cellStyle name="Normal 45 2 2" xfId="11889" xr:uid="{00000000-0005-0000-0000-00000B7F0000}"/>
    <cellStyle name="Normal 45 3" xfId="11825" xr:uid="{00000000-0005-0000-0000-00000C7F0000}"/>
    <cellStyle name="Normal 45 4" xfId="15902" xr:uid="{00000000-0005-0000-0000-00000D7F0000}"/>
    <cellStyle name="Normal 45 4 2" xfId="17092" xr:uid="{00000000-0005-0000-0000-00000E7F0000}"/>
    <cellStyle name="Normal 45 5" xfId="26256" xr:uid="{00000000-0005-0000-0000-00000F7F0000}"/>
    <cellStyle name="Normal 46" xfId="9728" xr:uid="{00000000-0005-0000-0000-0000107F0000}"/>
    <cellStyle name="Normal 46 2" xfId="10426" xr:uid="{00000000-0005-0000-0000-0000117F0000}"/>
    <cellStyle name="Normal 46 2 10" xfId="12797" xr:uid="{00000000-0005-0000-0000-0000127F0000}"/>
    <cellStyle name="Normal 46 2 11" xfId="13420" xr:uid="{00000000-0005-0000-0000-0000137F0000}"/>
    <cellStyle name="Normal 46 2 12" xfId="14027" xr:uid="{00000000-0005-0000-0000-0000147F0000}"/>
    <cellStyle name="Normal 46 2 13" xfId="14633" xr:uid="{00000000-0005-0000-0000-0000157F0000}"/>
    <cellStyle name="Normal 46 2 14" xfId="15239" xr:uid="{00000000-0005-0000-0000-0000167F0000}"/>
    <cellStyle name="Normal 46 2 15" xfId="17487" xr:uid="{00000000-0005-0000-0000-0000177F0000}"/>
    <cellStyle name="Normal 46 2 16" xfId="21962" xr:uid="{00000000-0005-0000-0000-0000187F0000}"/>
    <cellStyle name="Normal 46 2 17" xfId="26679" xr:uid="{00000000-0005-0000-0000-0000197F0000}"/>
    <cellStyle name="Normal 46 2 18" xfId="31392" xr:uid="{00000000-0005-0000-0000-00001A7F0000}"/>
    <cellStyle name="Normal 46 2 2" xfId="10686" xr:uid="{00000000-0005-0000-0000-00001B7F0000}"/>
    <cellStyle name="Normal 46 2 2 10" xfId="31688" xr:uid="{00000000-0005-0000-0000-00001C7F0000}"/>
    <cellStyle name="Normal 46 2 2 2" xfId="13135" xr:uid="{00000000-0005-0000-0000-00001D7F0000}"/>
    <cellStyle name="Normal 46 2 2 2 2" xfId="16726" xr:uid="{00000000-0005-0000-0000-00001E7F0000}"/>
    <cellStyle name="Normal 46 2 2 2 2 2" xfId="21188" xr:uid="{00000000-0005-0000-0000-00001F7F0000}"/>
    <cellStyle name="Normal 46 2 2 2 2 3" xfId="25620" xr:uid="{00000000-0005-0000-0000-0000207F0000}"/>
    <cellStyle name="Normal 46 2 2 2 2 4" xfId="30337" xr:uid="{00000000-0005-0000-0000-0000217F0000}"/>
    <cellStyle name="Normal 46 2 2 2 2 5" xfId="35050" xr:uid="{00000000-0005-0000-0000-0000227F0000}"/>
    <cellStyle name="Normal 46 2 2 2 3" xfId="18929" xr:uid="{00000000-0005-0000-0000-0000237F0000}"/>
    <cellStyle name="Normal 46 2 2 2 4" xfId="23404" xr:uid="{00000000-0005-0000-0000-0000247F0000}"/>
    <cellStyle name="Normal 46 2 2 2 5" xfId="28121" xr:uid="{00000000-0005-0000-0000-0000257F0000}"/>
    <cellStyle name="Normal 46 2 2 2 6" xfId="32834" xr:uid="{00000000-0005-0000-0000-0000267F0000}"/>
    <cellStyle name="Normal 46 2 2 3" xfId="13717" xr:uid="{00000000-0005-0000-0000-0000277F0000}"/>
    <cellStyle name="Normal 46 2 2 3 2" xfId="20042" xr:uid="{00000000-0005-0000-0000-0000287F0000}"/>
    <cellStyle name="Normal 46 2 2 3 3" xfId="24474" xr:uid="{00000000-0005-0000-0000-0000297F0000}"/>
    <cellStyle name="Normal 46 2 2 3 4" xfId="29191" xr:uid="{00000000-0005-0000-0000-00002A7F0000}"/>
    <cellStyle name="Normal 46 2 2 3 5" xfId="33904" xr:uid="{00000000-0005-0000-0000-00002B7F0000}"/>
    <cellStyle name="Normal 46 2 2 4" xfId="14323" xr:uid="{00000000-0005-0000-0000-00002C7F0000}"/>
    <cellStyle name="Normal 46 2 2 5" xfId="14929" xr:uid="{00000000-0005-0000-0000-00002D7F0000}"/>
    <cellStyle name="Normal 46 2 2 6" xfId="15535" xr:uid="{00000000-0005-0000-0000-00002E7F0000}"/>
    <cellStyle name="Normal 46 2 2 7" xfId="17783" xr:uid="{00000000-0005-0000-0000-00002F7F0000}"/>
    <cellStyle name="Normal 46 2 2 8" xfId="22258" xr:uid="{00000000-0005-0000-0000-0000307F0000}"/>
    <cellStyle name="Normal 46 2 2 9" xfId="26975" xr:uid="{00000000-0005-0000-0000-0000317F0000}"/>
    <cellStyle name="Normal 46 2 3" xfId="10944" xr:uid="{00000000-0005-0000-0000-0000327F0000}"/>
    <cellStyle name="Normal 46 2 3 2" xfId="16508" xr:uid="{00000000-0005-0000-0000-0000337F0000}"/>
    <cellStyle name="Normal 46 2 3 2 2" xfId="20970" xr:uid="{00000000-0005-0000-0000-0000347F0000}"/>
    <cellStyle name="Normal 46 2 3 2 3" xfId="25402" xr:uid="{00000000-0005-0000-0000-0000357F0000}"/>
    <cellStyle name="Normal 46 2 3 2 4" xfId="30119" xr:uid="{00000000-0005-0000-0000-0000367F0000}"/>
    <cellStyle name="Normal 46 2 3 2 5" xfId="34832" xr:uid="{00000000-0005-0000-0000-0000377F0000}"/>
    <cellStyle name="Normal 46 2 3 3" xfId="18711" xr:uid="{00000000-0005-0000-0000-0000387F0000}"/>
    <cellStyle name="Normal 46 2 3 4" xfId="23186" xr:uid="{00000000-0005-0000-0000-0000397F0000}"/>
    <cellStyle name="Normal 46 2 3 5" xfId="27903" xr:uid="{00000000-0005-0000-0000-00003A7F0000}"/>
    <cellStyle name="Normal 46 2 3 6" xfId="32616" xr:uid="{00000000-0005-0000-0000-00003B7F0000}"/>
    <cellStyle name="Normal 46 2 4" xfId="11198" xr:uid="{00000000-0005-0000-0000-00003C7F0000}"/>
    <cellStyle name="Normal 46 2 4 2" xfId="19746" xr:uid="{00000000-0005-0000-0000-00003D7F0000}"/>
    <cellStyle name="Normal 46 2 4 3" xfId="24178" xr:uid="{00000000-0005-0000-0000-00003E7F0000}"/>
    <cellStyle name="Normal 46 2 4 4" xfId="28895" xr:uid="{00000000-0005-0000-0000-00003F7F0000}"/>
    <cellStyle name="Normal 46 2 4 5" xfId="33608" xr:uid="{00000000-0005-0000-0000-0000407F0000}"/>
    <cellStyle name="Normal 46 2 5" xfId="11452" xr:uid="{00000000-0005-0000-0000-0000417F0000}"/>
    <cellStyle name="Normal 46 2 6" xfId="11712" xr:uid="{00000000-0005-0000-0000-0000427F0000}"/>
    <cellStyle name="Normal 46 2 7" xfId="11974" xr:uid="{00000000-0005-0000-0000-0000437F0000}"/>
    <cellStyle name="Normal 46 2 8" xfId="12244" xr:uid="{00000000-0005-0000-0000-0000447F0000}"/>
    <cellStyle name="Normal 46 2 9" xfId="12515" xr:uid="{00000000-0005-0000-0000-0000457F0000}"/>
    <cellStyle name="Normal 46 3" xfId="11826" xr:uid="{00000000-0005-0000-0000-0000467F0000}"/>
    <cellStyle name="Normal 46 4" xfId="15774" xr:uid="{00000000-0005-0000-0000-0000477F0000}"/>
    <cellStyle name="Normal 46 4 2" xfId="16965" xr:uid="{00000000-0005-0000-0000-0000487F0000}"/>
    <cellStyle name="Normal 46 4 2 2" xfId="21427" xr:uid="{00000000-0005-0000-0000-0000497F0000}"/>
    <cellStyle name="Normal 46 4 2 2 2" xfId="25859" xr:uid="{00000000-0005-0000-0000-00004A7F0000}"/>
    <cellStyle name="Normal 46 4 2 2 3" xfId="30576" xr:uid="{00000000-0005-0000-0000-00004B7F0000}"/>
    <cellStyle name="Normal 46 4 2 2 4" xfId="35289" xr:uid="{00000000-0005-0000-0000-00004C7F0000}"/>
    <cellStyle name="Normal 46 4 2 3" xfId="19168" xr:uid="{00000000-0005-0000-0000-00004D7F0000}"/>
    <cellStyle name="Normal 46 4 2 4" xfId="23643" xr:uid="{00000000-0005-0000-0000-00004E7F0000}"/>
    <cellStyle name="Normal 46 4 2 5" xfId="28360" xr:uid="{00000000-0005-0000-0000-00004F7F0000}"/>
    <cellStyle name="Normal 46 4 2 6" xfId="33073" xr:uid="{00000000-0005-0000-0000-0000507F0000}"/>
    <cellStyle name="Normal 46 4 3" xfId="20281" xr:uid="{00000000-0005-0000-0000-0000517F0000}"/>
    <cellStyle name="Normal 46 4 3 2" xfId="24713" xr:uid="{00000000-0005-0000-0000-0000527F0000}"/>
    <cellStyle name="Normal 46 4 3 3" xfId="29430" xr:uid="{00000000-0005-0000-0000-0000537F0000}"/>
    <cellStyle name="Normal 46 4 3 4" xfId="34143" xr:uid="{00000000-0005-0000-0000-0000547F0000}"/>
    <cellStyle name="Normal 46 4 4" xfId="18022" xr:uid="{00000000-0005-0000-0000-0000557F0000}"/>
    <cellStyle name="Normal 46 4 5" xfId="22497" xr:uid="{00000000-0005-0000-0000-0000567F0000}"/>
    <cellStyle name="Normal 46 4 6" xfId="27214" xr:uid="{00000000-0005-0000-0000-0000577F0000}"/>
    <cellStyle name="Normal 46 4 7" xfId="31927" xr:uid="{00000000-0005-0000-0000-0000587F0000}"/>
    <cellStyle name="Normal 46 5" xfId="15987" xr:uid="{00000000-0005-0000-0000-0000597F0000}"/>
    <cellStyle name="Normal 46 5 2" xfId="17177" xr:uid="{00000000-0005-0000-0000-00005A7F0000}"/>
    <cellStyle name="Normal 46 5 2 2" xfId="21638" xr:uid="{00000000-0005-0000-0000-00005B7F0000}"/>
    <cellStyle name="Normal 46 5 2 2 2" xfId="26070" xr:uid="{00000000-0005-0000-0000-00005C7F0000}"/>
    <cellStyle name="Normal 46 5 2 2 3" xfId="30787" xr:uid="{00000000-0005-0000-0000-00005D7F0000}"/>
    <cellStyle name="Normal 46 5 2 2 4" xfId="35500" xr:uid="{00000000-0005-0000-0000-00005E7F0000}"/>
    <cellStyle name="Normal 46 5 2 3" xfId="19379" xr:uid="{00000000-0005-0000-0000-00005F7F0000}"/>
    <cellStyle name="Normal 46 5 2 4" xfId="23854" xr:uid="{00000000-0005-0000-0000-0000607F0000}"/>
    <cellStyle name="Normal 46 5 2 5" xfId="28571" xr:uid="{00000000-0005-0000-0000-0000617F0000}"/>
    <cellStyle name="Normal 46 5 2 6" xfId="33284" xr:uid="{00000000-0005-0000-0000-0000627F0000}"/>
    <cellStyle name="Normal 46 5 3" xfId="20492" xr:uid="{00000000-0005-0000-0000-0000637F0000}"/>
    <cellStyle name="Normal 46 5 3 2" xfId="24924" xr:uid="{00000000-0005-0000-0000-0000647F0000}"/>
    <cellStyle name="Normal 46 5 3 3" xfId="29641" xr:uid="{00000000-0005-0000-0000-0000657F0000}"/>
    <cellStyle name="Normal 46 5 3 4" xfId="34354" xr:uid="{00000000-0005-0000-0000-0000667F0000}"/>
    <cellStyle name="Normal 46 5 4" xfId="18233" xr:uid="{00000000-0005-0000-0000-0000677F0000}"/>
    <cellStyle name="Normal 46 5 5" xfId="22708" xr:uid="{00000000-0005-0000-0000-0000687F0000}"/>
    <cellStyle name="Normal 46 5 6" xfId="27425" xr:uid="{00000000-0005-0000-0000-0000697F0000}"/>
    <cellStyle name="Normal 46 5 7" xfId="32138" xr:uid="{00000000-0005-0000-0000-00006A7F0000}"/>
    <cellStyle name="Normal 46 6" xfId="16268" xr:uid="{00000000-0005-0000-0000-00006B7F0000}"/>
    <cellStyle name="Normal 46 6 2" xfId="20731" xr:uid="{00000000-0005-0000-0000-00006C7F0000}"/>
    <cellStyle name="Normal 46 6 2 2" xfId="25163" xr:uid="{00000000-0005-0000-0000-00006D7F0000}"/>
    <cellStyle name="Normal 46 6 2 3" xfId="29880" xr:uid="{00000000-0005-0000-0000-00006E7F0000}"/>
    <cellStyle name="Normal 46 6 2 4" xfId="34593" xr:uid="{00000000-0005-0000-0000-00006F7F0000}"/>
    <cellStyle name="Normal 46 6 3" xfId="18472" xr:uid="{00000000-0005-0000-0000-0000707F0000}"/>
    <cellStyle name="Normal 46 6 4" xfId="22947" xr:uid="{00000000-0005-0000-0000-0000717F0000}"/>
    <cellStyle name="Normal 46 6 5" xfId="27664" xr:uid="{00000000-0005-0000-0000-0000727F0000}"/>
    <cellStyle name="Normal 46 6 6" xfId="32377" xr:uid="{00000000-0005-0000-0000-0000737F0000}"/>
    <cellStyle name="Normal 46 7" xfId="26341" xr:uid="{00000000-0005-0000-0000-0000747F0000}"/>
    <cellStyle name="Normal 46 7 2" xfId="31054" xr:uid="{00000000-0005-0000-0000-0000757F0000}"/>
    <cellStyle name="Normal 46 7 3" xfId="35767" xr:uid="{00000000-0005-0000-0000-0000767F0000}"/>
    <cellStyle name="Normal 46 8" xfId="36034" xr:uid="{00000000-0005-0000-0000-0000777F0000}"/>
    <cellStyle name="Normal 46 9" xfId="36329" xr:uid="{00000000-0005-0000-0000-0000787F0000}"/>
    <cellStyle name="Normal 47" xfId="9729" xr:uid="{00000000-0005-0000-0000-0000797F0000}"/>
    <cellStyle name="Normal 47 2" xfId="10440" xr:uid="{00000000-0005-0000-0000-00007A7F0000}"/>
    <cellStyle name="Normal 47 2 10" xfId="12811" xr:uid="{00000000-0005-0000-0000-00007B7F0000}"/>
    <cellStyle name="Normal 47 2 11" xfId="13434" xr:uid="{00000000-0005-0000-0000-00007C7F0000}"/>
    <cellStyle name="Normal 47 2 12" xfId="14041" xr:uid="{00000000-0005-0000-0000-00007D7F0000}"/>
    <cellStyle name="Normal 47 2 13" xfId="14647" xr:uid="{00000000-0005-0000-0000-00007E7F0000}"/>
    <cellStyle name="Normal 47 2 14" xfId="15253" xr:uid="{00000000-0005-0000-0000-00007F7F0000}"/>
    <cellStyle name="Normal 47 2 15" xfId="17501" xr:uid="{00000000-0005-0000-0000-0000807F0000}"/>
    <cellStyle name="Normal 47 2 16" xfId="21976" xr:uid="{00000000-0005-0000-0000-0000817F0000}"/>
    <cellStyle name="Normal 47 2 17" xfId="26693" xr:uid="{00000000-0005-0000-0000-0000827F0000}"/>
    <cellStyle name="Normal 47 2 18" xfId="31406" xr:uid="{00000000-0005-0000-0000-0000837F0000}"/>
    <cellStyle name="Normal 47 2 2" xfId="10700" xr:uid="{00000000-0005-0000-0000-0000847F0000}"/>
    <cellStyle name="Normal 47 2 2 10" xfId="31702" xr:uid="{00000000-0005-0000-0000-0000857F0000}"/>
    <cellStyle name="Normal 47 2 2 2" xfId="13149" xr:uid="{00000000-0005-0000-0000-0000867F0000}"/>
    <cellStyle name="Normal 47 2 2 2 2" xfId="16740" xr:uid="{00000000-0005-0000-0000-0000877F0000}"/>
    <cellStyle name="Normal 47 2 2 2 2 2" xfId="21202" xr:uid="{00000000-0005-0000-0000-0000887F0000}"/>
    <cellStyle name="Normal 47 2 2 2 2 3" xfId="25634" xr:uid="{00000000-0005-0000-0000-0000897F0000}"/>
    <cellStyle name="Normal 47 2 2 2 2 4" xfId="30351" xr:uid="{00000000-0005-0000-0000-00008A7F0000}"/>
    <cellStyle name="Normal 47 2 2 2 2 5" xfId="35064" xr:uid="{00000000-0005-0000-0000-00008B7F0000}"/>
    <cellStyle name="Normal 47 2 2 2 3" xfId="18943" xr:uid="{00000000-0005-0000-0000-00008C7F0000}"/>
    <cellStyle name="Normal 47 2 2 2 4" xfId="23418" xr:uid="{00000000-0005-0000-0000-00008D7F0000}"/>
    <cellStyle name="Normal 47 2 2 2 5" xfId="28135" xr:uid="{00000000-0005-0000-0000-00008E7F0000}"/>
    <cellStyle name="Normal 47 2 2 2 6" xfId="32848" xr:uid="{00000000-0005-0000-0000-00008F7F0000}"/>
    <cellStyle name="Normal 47 2 2 3" xfId="13731" xr:uid="{00000000-0005-0000-0000-0000907F0000}"/>
    <cellStyle name="Normal 47 2 2 3 2" xfId="20056" xr:uid="{00000000-0005-0000-0000-0000917F0000}"/>
    <cellStyle name="Normal 47 2 2 3 3" xfId="24488" xr:uid="{00000000-0005-0000-0000-0000927F0000}"/>
    <cellStyle name="Normal 47 2 2 3 4" xfId="29205" xr:uid="{00000000-0005-0000-0000-0000937F0000}"/>
    <cellStyle name="Normal 47 2 2 3 5" xfId="33918" xr:uid="{00000000-0005-0000-0000-0000947F0000}"/>
    <cellStyle name="Normal 47 2 2 4" xfId="14337" xr:uid="{00000000-0005-0000-0000-0000957F0000}"/>
    <cellStyle name="Normal 47 2 2 5" xfId="14943" xr:uid="{00000000-0005-0000-0000-0000967F0000}"/>
    <cellStyle name="Normal 47 2 2 6" xfId="15549" xr:uid="{00000000-0005-0000-0000-0000977F0000}"/>
    <cellStyle name="Normal 47 2 2 7" xfId="17797" xr:uid="{00000000-0005-0000-0000-0000987F0000}"/>
    <cellStyle name="Normal 47 2 2 8" xfId="22272" xr:uid="{00000000-0005-0000-0000-0000997F0000}"/>
    <cellStyle name="Normal 47 2 2 9" xfId="26989" xr:uid="{00000000-0005-0000-0000-00009A7F0000}"/>
    <cellStyle name="Normal 47 2 3" xfId="10958" xr:uid="{00000000-0005-0000-0000-00009B7F0000}"/>
    <cellStyle name="Normal 47 2 3 2" xfId="16509" xr:uid="{00000000-0005-0000-0000-00009C7F0000}"/>
    <cellStyle name="Normal 47 2 3 2 2" xfId="20971" xr:uid="{00000000-0005-0000-0000-00009D7F0000}"/>
    <cellStyle name="Normal 47 2 3 2 3" xfId="25403" xr:uid="{00000000-0005-0000-0000-00009E7F0000}"/>
    <cellStyle name="Normal 47 2 3 2 4" xfId="30120" xr:uid="{00000000-0005-0000-0000-00009F7F0000}"/>
    <cellStyle name="Normal 47 2 3 2 5" xfId="34833" xr:uid="{00000000-0005-0000-0000-0000A07F0000}"/>
    <cellStyle name="Normal 47 2 3 3" xfId="18712" xr:uid="{00000000-0005-0000-0000-0000A17F0000}"/>
    <cellStyle name="Normal 47 2 3 4" xfId="23187" xr:uid="{00000000-0005-0000-0000-0000A27F0000}"/>
    <cellStyle name="Normal 47 2 3 5" xfId="27904" xr:uid="{00000000-0005-0000-0000-0000A37F0000}"/>
    <cellStyle name="Normal 47 2 3 6" xfId="32617" xr:uid="{00000000-0005-0000-0000-0000A47F0000}"/>
    <cellStyle name="Normal 47 2 4" xfId="11212" xr:uid="{00000000-0005-0000-0000-0000A57F0000}"/>
    <cellStyle name="Normal 47 2 4 2" xfId="19760" xr:uid="{00000000-0005-0000-0000-0000A67F0000}"/>
    <cellStyle name="Normal 47 2 4 3" xfId="24192" xr:uid="{00000000-0005-0000-0000-0000A77F0000}"/>
    <cellStyle name="Normal 47 2 4 4" xfId="28909" xr:uid="{00000000-0005-0000-0000-0000A87F0000}"/>
    <cellStyle name="Normal 47 2 4 5" xfId="33622" xr:uid="{00000000-0005-0000-0000-0000A97F0000}"/>
    <cellStyle name="Normal 47 2 5" xfId="11466" xr:uid="{00000000-0005-0000-0000-0000AA7F0000}"/>
    <cellStyle name="Normal 47 2 6" xfId="11726" xr:uid="{00000000-0005-0000-0000-0000AB7F0000}"/>
    <cellStyle name="Normal 47 2 7" xfId="11988" xr:uid="{00000000-0005-0000-0000-0000AC7F0000}"/>
    <cellStyle name="Normal 47 2 8" xfId="12258" xr:uid="{00000000-0005-0000-0000-0000AD7F0000}"/>
    <cellStyle name="Normal 47 2 9" xfId="12529" xr:uid="{00000000-0005-0000-0000-0000AE7F0000}"/>
    <cellStyle name="Normal 47 3" xfId="11827" xr:uid="{00000000-0005-0000-0000-0000AF7F0000}"/>
    <cellStyle name="Normal 47 4" xfId="15788" xr:uid="{00000000-0005-0000-0000-0000B07F0000}"/>
    <cellStyle name="Normal 47 4 2" xfId="16979" xr:uid="{00000000-0005-0000-0000-0000B17F0000}"/>
    <cellStyle name="Normal 47 4 2 2" xfId="21441" xr:uid="{00000000-0005-0000-0000-0000B27F0000}"/>
    <cellStyle name="Normal 47 4 2 2 2" xfId="25873" xr:uid="{00000000-0005-0000-0000-0000B37F0000}"/>
    <cellStyle name="Normal 47 4 2 2 3" xfId="30590" xr:uid="{00000000-0005-0000-0000-0000B47F0000}"/>
    <cellStyle name="Normal 47 4 2 2 4" xfId="35303" xr:uid="{00000000-0005-0000-0000-0000B57F0000}"/>
    <cellStyle name="Normal 47 4 2 3" xfId="19182" xr:uid="{00000000-0005-0000-0000-0000B67F0000}"/>
    <cellStyle name="Normal 47 4 2 4" xfId="23657" xr:uid="{00000000-0005-0000-0000-0000B77F0000}"/>
    <cellStyle name="Normal 47 4 2 5" xfId="28374" xr:uid="{00000000-0005-0000-0000-0000B87F0000}"/>
    <cellStyle name="Normal 47 4 2 6" xfId="33087" xr:uid="{00000000-0005-0000-0000-0000B97F0000}"/>
    <cellStyle name="Normal 47 4 3" xfId="20295" xr:uid="{00000000-0005-0000-0000-0000BA7F0000}"/>
    <cellStyle name="Normal 47 4 3 2" xfId="24727" xr:uid="{00000000-0005-0000-0000-0000BB7F0000}"/>
    <cellStyle name="Normal 47 4 3 3" xfId="29444" xr:uid="{00000000-0005-0000-0000-0000BC7F0000}"/>
    <cellStyle name="Normal 47 4 3 4" xfId="34157" xr:uid="{00000000-0005-0000-0000-0000BD7F0000}"/>
    <cellStyle name="Normal 47 4 4" xfId="18036" xr:uid="{00000000-0005-0000-0000-0000BE7F0000}"/>
    <cellStyle name="Normal 47 4 5" xfId="22511" xr:uid="{00000000-0005-0000-0000-0000BF7F0000}"/>
    <cellStyle name="Normal 47 4 6" xfId="27228" xr:uid="{00000000-0005-0000-0000-0000C07F0000}"/>
    <cellStyle name="Normal 47 4 7" xfId="31941" xr:uid="{00000000-0005-0000-0000-0000C17F0000}"/>
    <cellStyle name="Normal 47 5" xfId="16001" xr:uid="{00000000-0005-0000-0000-0000C27F0000}"/>
    <cellStyle name="Normal 47 5 2" xfId="17191" xr:uid="{00000000-0005-0000-0000-0000C37F0000}"/>
    <cellStyle name="Normal 47 5 2 2" xfId="21652" xr:uid="{00000000-0005-0000-0000-0000C47F0000}"/>
    <cellStyle name="Normal 47 5 2 2 2" xfId="26084" xr:uid="{00000000-0005-0000-0000-0000C57F0000}"/>
    <cellStyle name="Normal 47 5 2 2 3" xfId="30801" xr:uid="{00000000-0005-0000-0000-0000C67F0000}"/>
    <cellStyle name="Normal 47 5 2 2 4" xfId="35514" xr:uid="{00000000-0005-0000-0000-0000C77F0000}"/>
    <cellStyle name="Normal 47 5 2 3" xfId="19393" xr:uid="{00000000-0005-0000-0000-0000C87F0000}"/>
    <cellStyle name="Normal 47 5 2 4" xfId="23868" xr:uid="{00000000-0005-0000-0000-0000C97F0000}"/>
    <cellStyle name="Normal 47 5 2 5" xfId="28585" xr:uid="{00000000-0005-0000-0000-0000CA7F0000}"/>
    <cellStyle name="Normal 47 5 2 6" xfId="33298" xr:uid="{00000000-0005-0000-0000-0000CB7F0000}"/>
    <cellStyle name="Normal 47 5 3" xfId="20506" xr:uid="{00000000-0005-0000-0000-0000CC7F0000}"/>
    <cellStyle name="Normal 47 5 3 2" xfId="24938" xr:uid="{00000000-0005-0000-0000-0000CD7F0000}"/>
    <cellStyle name="Normal 47 5 3 3" xfId="29655" xr:uid="{00000000-0005-0000-0000-0000CE7F0000}"/>
    <cellStyle name="Normal 47 5 3 4" xfId="34368" xr:uid="{00000000-0005-0000-0000-0000CF7F0000}"/>
    <cellStyle name="Normal 47 5 4" xfId="18247" xr:uid="{00000000-0005-0000-0000-0000D07F0000}"/>
    <cellStyle name="Normal 47 5 5" xfId="22722" xr:uid="{00000000-0005-0000-0000-0000D17F0000}"/>
    <cellStyle name="Normal 47 5 6" xfId="27439" xr:uid="{00000000-0005-0000-0000-0000D27F0000}"/>
    <cellStyle name="Normal 47 5 7" xfId="32152" xr:uid="{00000000-0005-0000-0000-0000D37F0000}"/>
    <cellStyle name="Normal 47 6" xfId="16282" xr:uid="{00000000-0005-0000-0000-0000D47F0000}"/>
    <cellStyle name="Normal 47 6 2" xfId="20745" xr:uid="{00000000-0005-0000-0000-0000D57F0000}"/>
    <cellStyle name="Normal 47 6 2 2" xfId="25177" xr:uid="{00000000-0005-0000-0000-0000D67F0000}"/>
    <cellStyle name="Normal 47 6 2 3" xfId="29894" xr:uid="{00000000-0005-0000-0000-0000D77F0000}"/>
    <cellStyle name="Normal 47 6 2 4" xfId="34607" xr:uid="{00000000-0005-0000-0000-0000D87F0000}"/>
    <cellStyle name="Normal 47 6 3" xfId="18486" xr:uid="{00000000-0005-0000-0000-0000D97F0000}"/>
    <cellStyle name="Normal 47 6 4" xfId="22961" xr:uid="{00000000-0005-0000-0000-0000DA7F0000}"/>
    <cellStyle name="Normal 47 6 5" xfId="27678" xr:uid="{00000000-0005-0000-0000-0000DB7F0000}"/>
    <cellStyle name="Normal 47 6 6" xfId="32391" xr:uid="{00000000-0005-0000-0000-0000DC7F0000}"/>
    <cellStyle name="Normal 47 7" xfId="26355" xr:uid="{00000000-0005-0000-0000-0000DD7F0000}"/>
    <cellStyle name="Normal 47 7 2" xfId="31068" xr:uid="{00000000-0005-0000-0000-0000DE7F0000}"/>
    <cellStyle name="Normal 47 7 3" xfId="35781" xr:uid="{00000000-0005-0000-0000-0000DF7F0000}"/>
    <cellStyle name="Normal 47 8" xfId="36048" xr:uid="{00000000-0005-0000-0000-0000E07F0000}"/>
    <cellStyle name="Normal 47 9" xfId="36343" xr:uid="{00000000-0005-0000-0000-0000E17F0000}"/>
    <cellStyle name="Normal 48" xfId="9730" xr:uid="{00000000-0005-0000-0000-0000E27F0000}"/>
    <cellStyle name="Normal 48 2" xfId="10454" xr:uid="{00000000-0005-0000-0000-0000E37F0000}"/>
    <cellStyle name="Normal 48 2 10" xfId="12825" xr:uid="{00000000-0005-0000-0000-0000E47F0000}"/>
    <cellStyle name="Normal 48 2 11" xfId="13448" xr:uid="{00000000-0005-0000-0000-0000E57F0000}"/>
    <cellStyle name="Normal 48 2 12" xfId="14055" xr:uid="{00000000-0005-0000-0000-0000E67F0000}"/>
    <cellStyle name="Normal 48 2 13" xfId="14661" xr:uid="{00000000-0005-0000-0000-0000E77F0000}"/>
    <cellStyle name="Normal 48 2 14" xfId="15267" xr:uid="{00000000-0005-0000-0000-0000E87F0000}"/>
    <cellStyle name="Normal 48 2 15" xfId="17515" xr:uid="{00000000-0005-0000-0000-0000E97F0000}"/>
    <cellStyle name="Normal 48 2 16" xfId="21990" xr:uid="{00000000-0005-0000-0000-0000EA7F0000}"/>
    <cellStyle name="Normal 48 2 17" xfId="26707" xr:uid="{00000000-0005-0000-0000-0000EB7F0000}"/>
    <cellStyle name="Normal 48 2 18" xfId="31420" xr:uid="{00000000-0005-0000-0000-0000EC7F0000}"/>
    <cellStyle name="Normal 48 2 2" xfId="10714" xr:uid="{00000000-0005-0000-0000-0000ED7F0000}"/>
    <cellStyle name="Normal 48 2 2 10" xfId="31716" xr:uid="{00000000-0005-0000-0000-0000EE7F0000}"/>
    <cellStyle name="Normal 48 2 2 2" xfId="13163" xr:uid="{00000000-0005-0000-0000-0000EF7F0000}"/>
    <cellStyle name="Normal 48 2 2 2 2" xfId="16754" xr:uid="{00000000-0005-0000-0000-0000F07F0000}"/>
    <cellStyle name="Normal 48 2 2 2 2 2" xfId="21216" xr:uid="{00000000-0005-0000-0000-0000F17F0000}"/>
    <cellStyle name="Normal 48 2 2 2 2 3" xfId="25648" xr:uid="{00000000-0005-0000-0000-0000F27F0000}"/>
    <cellStyle name="Normal 48 2 2 2 2 4" xfId="30365" xr:uid="{00000000-0005-0000-0000-0000F37F0000}"/>
    <cellStyle name="Normal 48 2 2 2 2 5" xfId="35078" xr:uid="{00000000-0005-0000-0000-0000F47F0000}"/>
    <cellStyle name="Normal 48 2 2 2 3" xfId="18957" xr:uid="{00000000-0005-0000-0000-0000F57F0000}"/>
    <cellStyle name="Normal 48 2 2 2 4" xfId="23432" xr:uid="{00000000-0005-0000-0000-0000F67F0000}"/>
    <cellStyle name="Normal 48 2 2 2 5" xfId="28149" xr:uid="{00000000-0005-0000-0000-0000F77F0000}"/>
    <cellStyle name="Normal 48 2 2 2 6" xfId="32862" xr:uid="{00000000-0005-0000-0000-0000F87F0000}"/>
    <cellStyle name="Normal 48 2 2 3" xfId="13745" xr:uid="{00000000-0005-0000-0000-0000F97F0000}"/>
    <cellStyle name="Normal 48 2 2 3 2" xfId="20070" xr:uid="{00000000-0005-0000-0000-0000FA7F0000}"/>
    <cellStyle name="Normal 48 2 2 3 3" xfId="24502" xr:uid="{00000000-0005-0000-0000-0000FB7F0000}"/>
    <cellStyle name="Normal 48 2 2 3 4" xfId="29219" xr:uid="{00000000-0005-0000-0000-0000FC7F0000}"/>
    <cellStyle name="Normal 48 2 2 3 5" xfId="33932" xr:uid="{00000000-0005-0000-0000-0000FD7F0000}"/>
    <cellStyle name="Normal 48 2 2 4" xfId="14351" xr:uid="{00000000-0005-0000-0000-0000FE7F0000}"/>
    <cellStyle name="Normal 48 2 2 5" xfId="14957" xr:uid="{00000000-0005-0000-0000-0000FF7F0000}"/>
    <cellStyle name="Normal 48 2 2 6" xfId="15563" xr:uid="{00000000-0005-0000-0000-000000800000}"/>
    <cellStyle name="Normal 48 2 2 7" xfId="17811" xr:uid="{00000000-0005-0000-0000-000001800000}"/>
    <cellStyle name="Normal 48 2 2 8" xfId="22286" xr:uid="{00000000-0005-0000-0000-000002800000}"/>
    <cellStyle name="Normal 48 2 2 9" xfId="27003" xr:uid="{00000000-0005-0000-0000-000003800000}"/>
    <cellStyle name="Normal 48 2 3" xfId="10972" xr:uid="{00000000-0005-0000-0000-000004800000}"/>
    <cellStyle name="Normal 48 2 3 2" xfId="16510" xr:uid="{00000000-0005-0000-0000-000005800000}"/>
    <cellStyle name="Normal 48 2 3 2 2" xfId="20972" xr:uid="{00000000-0005-0000-0000-000006800000}"/>
    <cellStyle name="Normal 48 2 3 2 3" xfId="25404" xr:uid="{00000000-0005-0000-0000-000007800000}"/>
    <cellStyle name="Normal 48 2 3 2 4" xfId="30121" xr:uid="{00000000-0005-0000-0000-000008800000}"/>
    <cellStyle name="Normal 48 2 3 2 5" xfId="34834" xr:uid="{00000000-0005-0000-0000-000009800000}"/>
    <cellStyle name="Normal 48 2 3 3" xfId="18713" xr:uid="{00000000-0005-0000-0000-00000A800000}"/>
    <cellStyle name="Normal 48 2 3 4" xfId="23188" xr:uid="{00000000-0005-0000-0000-00000B800000}"/>
    <cellStyle name="Normal 48 2 3 5" xfId="27905" xr:uid="{00000000-0005-0000-0000-00000C800000}"/>
    <cellStyle name="Normal 48 2 3 6" xfId="32618" xr:uid="{00000000-0005-0000-0000-00000D800000}"/>
    <cellStyle name="Normal 48 2 4" xfId="11226" xr:uid="{00000000-0005-0000-0000-00000E800000}"/>
    <cellStyle name="Normal 48 2 4 2" xfId="19774" xr:uid="{00000000-0005-0000-0000-00000F800000}"/>
    <cellStyle name="Normal 48 2 4 3" xfId="24206" xr:uid="{00000000-0005-0000-0000-000010800000}"/>
    <cellStyle name="Normal 48 2 4 4" xfId="28923" xr:uid="{00000000-0005-0000-0000-000011800000}"/>
    <cellStyle name="Normal 48 2 4 5" xfId="33636" xr:uid="{00000000-0005-0000-0000-000012800000}"/>
    <cellStyle name="Normal 48 2 5" xfId="11480" xr:uid="{00000000-0005-0000-0000-000013800000}"/>
    <cellStyle name="Normal 48 2 6" xfId="11740" xr:uid="{00000000-0005-0000-0000-000014800000}"/>
    <cellStyle name="Normal 48 2 7" xfId="12002" xr:uid="{00000000-0005-0000-0000-000015800000}"/>
    <cellStyle name="Normal 48 2 8" xfId="12272" xr:uid="{00000000-0005-0000-0000-000016800000}"/>
    <cellStyle name="Normal 48 2 9" xfId="12543" xr:uid="{00000000-0005-0000-0000-000017800000}"/>
    <cellStyle name="Normal 48 3" xfId="11828" xr:uid="{00000000-0005-0000-0000-000018800000}"/>
    <cellStyle name="Normal 48 4" xfId="15802" xr:uid="{00000000-0005-0000-0000-000019800000}"/>
    <cellStyle name="Normal 48 4 2" xfId="16993" xr:uid="{00000000-0005-0000-0000-00001A800000}"/>
    <cellStyle name="Normal 48 4 2 2" xfId="21455" xr:uid="{00000000-0005-0000-0000-00001B800000}"/>
    <cellStyle name="Normal 48 4 2 2 2" xfId="25887" xr:uid="{00000000-0005-0000-0000-00001C800000}"/>
    <cellStyle name="Normal 48 4 2 2 3" xfId="30604" xr:uid="{00000000-0005-0000-0000-00001D800000}"/>
    <cellStyle name="Normal 48 4 2 2 4" xfId="35317" xr:uid="{00000000-0005-0000-0000-00001E800000}"/>
    <cellStyle name="Normal 48 4 2 3" xfId="19196" xr:uid="{00000000-0005-0000-0000-00001F800000}"/>
    <cellStyle name="Normal 48 4 2 4" xfId="23671" xr:uid="{00000000-0005-0000-0000-000020800000}"/>
    <cellStyle name="Normal 48 4 2 5" xfId="28388" xr:uid="{00000000-0005-0000-0000-000021800000}"/>
    <cellStyle name="Normal 48 4 2 6" xfId="33101" xr:uid="{00000000-0005-0000-0000-000022800000}"/>
    <cellStyle name="Normal 48 4 3" xfId="20309" xr:uid="{00000000-0005-0000-0000-000023800000}"/>
    <cellStyle name="Normal 48 4 3 2" xfId="24741" xr:uid="{00000000-0005-0000-0000-000024800000}"/>
    <cellStyle name="Normal 48 4 3 3" xfId="29458" xr:uid="{00000000-0005-0000-0000-000025800000}"/>
    <cellStyle name="Normal 48 4 3 4" xfId="34171" xr:uid="{00000000-0005-0000-0000-000026800000}"/>
    <cellStyle name="Normal 48 4 4" xfId="18050" xr:uid="{00000000-0005-0000-0000-000027800000}"/>
    <cellStyle name="Normal 48 4 5" xfId="22525" xr:uid="{00000000-0005-0000-0000-000028800000}"/>
    <cellStyle name="Normal 48 4 6" xfId="27242" xr:uid="{00000000-0005-0000-0000-000029800000}"/>
    <cellStyle name="Normal 48 4 7" xfId="31955" xr:uid="{00000000-0005-0000-0000-00002A800000}"/>
    <cellStyle name="Normal 48 5" xfId="16015" xr:uid="{00000000-0005-0000-0000-00002B800000}"/>
    <cellStyle name="Normal 48 5 2" xfId="17205" xr:uid="{00000000-0005-0000-0000-00002C800000}"/>
    <cellStyle name="Normal 48 5 2 2" xfId="21666" xr:uid="{00000000-0005-0000-0000-00002D800000}"/>
    <cellStyle name="Normal 48 5 2 2 2" xfId="26098" xr:uid="{00000000-0005-0000-0000-00002E800000}"/>
    <cellStyle name="Normal 48 5 2 2 3" xfId="30815" xr:uid="{00000000-0005-0000-0000-00002F800000}"/>
    <cellStyle name="Normal 48 5 2 2 4" xfId="35528" xr:uid="{00000000-0005-0000-0000-000030800000}"/>
    <cellStyle name="Normal 48 5 2 3" xfId="19407" xr:uid="{00000000-0005-0000-0000-000031800000}"/>
    <cellStyle name="Normal 48 5 2 4" xfId="23882" xr:uid="{00000000-0005-0000-0000-000032800000}"/>
    <cellStyle name="Normal 48 5 2 5" xfId="28599" xr:uid="{00000000-0005-0000-0000-000033800000}"/>
    <cellStyle name="Normal 48 5 2 6" xfId="33312" xr:uid="{00000000-0005-0000-0000-000034800000}"/>
    <cellStyle name="Normal 48 5 3" xfId="20520" xr:uid="{00000000-0005-0000-0000-000035800000}"/>
    <cellStyle name="Normal 48 5 3 2" xfId="24952" xr:uid="{00000000-0005-0000-0000-000036800000}"/>
    <cellStyle name="Normal 48 5 3 3" xfId="29669" xr:uid="{00000000-0005-0000-0000-000037800000}"/>
    <cellStyle name="Normal 48 5 3 4" xfId="34382" xr:uid="{00000000-0005-0000-0000-000038800000}"/>
    <cellStyle name="Normal 48 5 4" xfId="18261" xr:uid="{00000000-0005-0000-0000-000039800000}"/>
    <cellStyle name="Normal 48 5 5" xfId="22736" xr:uid="{00000000-0005-0000-0000-00003A800000}"/>
    <cellStyle name="Normal 48 5 6" xfId="27453" xr:uid="{00000000-0005-0000-0000-00003B800000}"/>
    <cellStyle name="Normal 48 5 7" xfId="32166" xr:uid="{00000000-0005-0000-0000-00003C800000}"/>
    <cellStyle name="Normal 48 6" xfId="16296" xr:uid="{00000000-0005-0000-0000-00003D800000}"/>
    <cellStyle name="Normal 48 6 2" xfId="20759" xr:uid="{00000000-0005-0000-0000-00003E800000}"/>
    <cellStyle name="Normal 48 6 2 2" xfId="25191" xr:uid="{00000000-0005-0000-0000-00003F800000}"/>
    <cellStyle name="Normal 48 6 2 3" xfId="29908" xr:uid="{00000000-0005-0000-0000-000040800000}"/>
    <cellStyle name="Normal 48 6 2 4" xfId="34621" xr:uid="{00000000-0005-0000-0000-000041800000}"/>
    <cellStyle name="Normal 48 6 3" xfId="18500" xr:uid="{00000000-0005-0000-0000-000042800000}"/>
    <cellStyle name="Normal 48 6 4" xfId="22975" xr:uid="{00000000-0005-0000-0000-000043800000}"/>
    <cellStyle name="Normal 48 6 5" xfId="27692" xr:uid="{00000000-0005-0000-0000-000044800000}"/>
    <cellStyle name="Normal 48 6 6" xfId="32405" xr:uid="{00000000-0005-0000-0000-000045800000}"/>
    <cellStyle name="Normal 48 7" xfId="26369" xr:uid="{00000000-0005-0000-0000-000046800000}"/>
    <cellStyle name="Normal 48 7 2" xfId="31082" xr:uid="{00000000-0005-0000-0000-000047800000}"/>
    <cellStyle name="Normal 48 7 3" xfId="35795" xr:uid="{00000000-0005-0000-0000-000048800000}"/>
    <cellStyle name="Normal 48 8" xfId="36062" xr:uid="{00000000-0005-0000-0000-000049800000}"/>
    <cellStyle name="Normal 48 9" xfId="36357" xr:uid="{00000000-0005-0000-0000-00004A800000}"/>
    <cellStyle name="Normal 49" xfId="9732" xr:uid="{00000000-0005-0000-0000-00004B800000}"/>
    <cellStyle name="Normal 49 2" xfId="11830" xr:uid="{00000000-0005-0000-0000-00004C800000}"/>
    <cellStyle name="Normal 49 3" xfId="15817" xr:uid="{00000000-0005-0000-0000-00004D800000}"/>
    <cellStyle name="Normal 49 3 2" xfId="17007" xr:uid="{00000000-0005-0000-0000-00004E800000}"/>
    <cellStyle name="Normal 49 3 2 2" xfId="21469" xr:uid="{00000000-0005-0000-0000-00004F800000}"/>
    <cellStyle name="Normal 49 3 2 2 2" xfId="25901" xr:uid="{00000000-0005-0000-0000-000050800000}"/>
    <cellStyle name="Normal 49 3 2 2 3" xfId="30618" xr:uid="{00000000-0005-0000-0000-000051800000}"/>
    <cellStyle name="Normal 49 3 2 2 4" xfId="35331" xr:uid="{00000000-0005-0000-0000-000052800000}"/>
    <cellStyle name="Normal 49 3 2 3" xfId="19210" xr:uid="{00000000-0005-0000-0000-000053800000}"/>
    <cellStyle name="Normal 49 3 2 4" xfId="23685" xr:uid="{00000000-0005-0000-0000-000054800000}"/>
    <cellStyle name="Normal 49 3 2 5" xfId="28402" xr:uid="{00000000-0005-0000-0000-000055800000}"/>
    <cellStyle name="Normal 49 3 2 6" xfId="33115" xr:uid="{00000000-0005-0000-0000-000056800000}"/>
    <cellStyle name="Normal 49 3 3" xfId="20323" xr:uid="{00000000-0005-0000-0000-000057800000}"/>
    <cellStyle name="Normal 49 3 3 2" xfId="24755" xr:uid="{00000000-0005-0000-0000-000058800000}"/>
    <cellStyle name="Normal 49 3 3 3" xfId="29472" xr:uid="{00000000-0005-0000-0000-000059800000}"/>
    <cellStyle name="Normal 49 3 3 4" xfId="34185" xr:uid="{00000000-0005-0000-0000-00005A800000}"/>
    <cellStyle name="Normal 49 3 4" xfId="18064" xr:uid="{00000000-0005-0000-0000-00005B800000}"/>
    <cellStyle name="Normal 49 3 5" xfId="22539" xr:uid="{00000000-0005-0000-0000-00005C800000}"/>
    <cellStyle name="Normal 49 3 6" xfId="27256" xr:uid="{00000000-0005-0000-0000-00005D800000}"/>
    <cellStyle name="Normal 49 3 7" xfId="31969" xr:uid="{00000000-0005-0000-0000-00005E800000}"/>
    <cellStyle name="Normal 49 4" xfId="16029" xr:uid="{00000000-0005-0000-0000-00005F800000}"/>
    <cellStyle name="Normal 49 4 2" xfId="17219" xr:uid="{00000000-0005-0000-0000-000060800000}"/>
    <cellStyle name="Normal 49 4 2 2" xfId="21680" xr:uid="{00000000-0005-0000-0000-000061800000}"/>
    <cellStyle name="Normal 49 4 2 2 2" xfId="26112" xr:uid="{00000000-0005-0000-0000-000062800000}"/>
    <cellStyle name="Normal 49 4 2 2 3" xfId="30829" xr:uid="{00000000-0005-0000-0000-000063800000}"/>
    <cellStyle name="Normal 49 4 2 2 4" xfId="35542" xr:uid="{00000000-0005-0000-0000-000064800000}"/>
    <cellStyle name="Normal 49 4 2 3" xfId="19421" xr:uid="{00000000-0005-0000-0000-000065800000}"/>
    <cellStyle name="Normal 49 4 2 4" xfId="23896" xr:uid="{00000000-0005-0000-0000-000066800000}"/>
    <cellStyle name="Normal 49 4 2 5" xfId="28613" xr:uid="{00000000-0005-0000-0000-000067800000}"/>
    <cellStyle name="Normal 49 4 2 6" xfId="33326" xr:uid="{00000000-0005-0000-0000-000068800000}"/>
    <cellStyle name="Normal 49 4 3" xfId="20534" xr:uid="{00000000-0005-0000-0000-000069800000}"/>
    <cellStyle name="Normal 49 4 3 2" xfId="24966" xr:uid="{00000000-0005-0000-0000-00006A800000}"/>
    <cellStyle name="Normal 49 4 3 3" xfId="29683" xr:uid="{00000000-0005-0000-0000-00006B800000}"/>
    <cellStyle name="Normal 49 4 3 4" xfId="34396" xr:uid="{00000000-0005-0000-0000-00006C800000}"/>
    <cellStyle name="Normal 49 4 4" xfId="18275" xr:uid="{00000000-0005-0000-0000-00006D800000}"/>
    <cellStyle name="Normal 49 4 5" xfId="22750" xr:uid="{00000000-0005-0000-0000-00006E800000}"/>
    <cellStyle name="Normal 49 4 6" xfId="27467" xr:uid="{00000000-0005-0000-0000-00006F800000}"/>
    <cellStyle name="Normal 49 4 7" xfId="32180" xr:uid="{00000000-0005-0000-0000-000070800000}"/>
    <cellStyle name="Normal 49 5" xfId="16311" xr:uid="{00000000-0005-0000-0000-000071800000}"/>
    <cellStyle name="Normal 49 5 2" xfId="20773" xr:uid="{00000000-0005-0000-0000-000072800000}"/>
    <cellStyle name="Normal 49 5 2 2" xfId="25205" xr:uid="{00000000-0005-0000-0000-000073800000}"/>
    <cellStyle name="Normal 49 5 2 3" xfId="29922" xr:uid="{00000000-0005-0000-0000-000074800000}"/>
    <cellStyle name="Normal 49 5 2 4" xfId="34635" xr:uid="{00000000-0005-0000-0000-000075800000}"/>
    <cellStyle name="Normal 49 5 3" xfId="18514" xr:uid="{00000000-0005-0000-0000-000076800000}"/>
    <cellStyle name="Normal 49 5 4" xfId="22989" xr:uid="{00000000-0005-0000-0000-000077800000}"/>
    <cellStyle name="Normal 49 5 5" xfId="27706" xr:uid="{00000000-0005-0000-0000-000078800000}"/>
    <cellStyle name="Normal 49 5 6" xfId="32419" xr:uid="{00000000-0005-0000-0000-000079800000}"/>
    <cellStyle name="Normal 49 6" xfId="26383" xr:uid="{00000000-0005-0000-0000-00007A800000}"/>
    <cellStyle name="Normal 49 6 2" xfId="31096" xr:uid="{00000000-0005-0000-0000-00007B800000}"/>
    <cellStyle name="Normal 49 6 3" xfId="35809" xr:uid="{00000000-0005-0000-0000-00007C800000}"/>
    <cellStyle name="Normal 49 7" xfId="36076" xr:uid="{00000000-0005-0000-0000-00007D800000}"/>
    <cellStyle name="Normal 49 8" xfId="36371" xr:uid="{00000000-0005-0000-0000-00007E800000}"/>
    <cellStyle name="Normal 5" xfId="217" xr:uid="{00000000-0005-0000-0000-00007F800000}"/>
    <cellStyle name="Normal 5 10" xfId="1166" xr:uid="{00000000-0005-0000-0000-000080800000}"/>
    <cellStyle name="Normal 5 10 2" xfId="36230" xr:uid="{00000000-0005-0000-0000-000081800000}"/>
    <cellStyle name="Normal 5 11" xfId="1238" xr:uid="{00000000-0005-0000-0000-000082800000}"/>
    <cellStyle name="Normal 5 12" xfId="1310" xr:uid="{00000000-0005-0000-0000-000083800000}"/>
    <cellStyle name="Normal 5 13" xfId="1382" xr:uid="{00000000-0005-0000-0000-000084800000}"/>
    <cellStyle name="Normal 5 14" xfId="1457" xr:uid="{00000000-0005-0000-0000-000085800000}"/>
    <cellStyle name="Normal 5 15" xfId="1531" xr:uid="{00000000-0005-0000-0000-000086800000}"/>
    <cellStyle name="Normal 5 16" xfId="1606" xr:uid="{00000000-0005-0000-0000-000087800000}"/>
    <cellStyle name="Normal 5 17" xfId="1680" xr:uid="{00000000-0005-0000-0000-000088800000}"/>
    <cellStyle name="Normal 5 18" xfId="1754" xr:uid="{00000000-0005-0000-0000-000089800000}"/>
    <cellStyle name="Normal 5 19" xfId="1828" xr:uid="{00000000-0005-0000-0000-00008A800000}"/>
    <cellStyle name="Normal 5 2" xfId="590" xr:uid="{00000000-0005-0000-0000-00008B800000}"/>
    <cellStyle name="Normal 5 2 2" xfId="8896" xr:uid="{00000000-0005-0000-0000-00008C800000}"/>
    <cellStyle name="Normal 5 20" xfId="1903" xr:uid="{00000000-0005-0000-0000-00008D800000}"/>
    <cellStyle name="Normal 5 21" xfId="1977" xr:uid="{00000000-0005-0000-0000-00008E800000}"/>
    <cellStyle name="Normal 5 22" xfId="2051" xr:uid="{00000000-0005-0000-0000-00008F800000}"/>
    <cellStyle name="Normal 5 23" xfId="2125" xr:uid="{00000000-0005-0000-0000-000090800000}"/>
    <cellStyle name="Normal 5 24" xfId="2199" xr:uid="{00000000-0005-0000-0000-000091800000}"/>
    <cellStyle name="Normal 5 25" xfId="2273" xr:uid="{00000000-0005-0000-0000-000092800000}"/>
    <cellStyle name="Normal 5 26" xfId="2347" xr:uid="{00000000-0005-0000-0000-000093800000}"/>
    <cellStyle name="Normal 5 27" xfId="2421" xr:uid="{00000000-0005-0000-0000-000094800000}"/>
    <cellStyle name="Normal 5 28" xfId="2495" xr:uid="{00000000-0005-0000-0000-000095800000}"/>
    <cellStyle name="Normal 5 29" xfId="2569" xr:uid="{00000000-0005-0000-0000-000096800000}"/>
    <cellStyle name="Normal 5 3" xfId="662" xr:uid="{00000000-0005-0000-0000-000097800000}"/>
    <cellStyle name="Normal 5 3 2" xfId="10191" xr:uid="{00000000-0005-0000-0000-000098800000}"/>
    <cellStyle name="Normal 5 30" xfId="2657" xr:uid="{00000000-0005-0000-0000-000099800000}"/>
    <cellStyle name="Normal 5 31" xfId="2745" xr:uid="{00000000-0005-0000-0000-00009A800000}"/>
    <cellStyle name="Normal 5 32" xfId="2833" xr:uid="{00000000-0005-0000-0000-00009B800000}"/>
    <cellStyle name="Normal 5 33" xfId="2921" xr:uid="{00000000-0005-0000-0000-00009C800000}"/>
    <cellStyle name="Normal 5 34" xfId="3009" xr:uid="{00000000-0005-0000-0000-00009D800000}"/>
    <cellStyle name="Normal 5 35" xfId="3097" xr:uid="{00000000-0005-0000-0000-00009E800000}"/>
    <cellStyle name="Normal 5 36" xfId="3185" xr:uid="{00000000-0005-0000-0000-00009F800000}"/>
    <cellStyle name="Normal 5 37" xfId="3273" xr:uid="{00000000-0005-0000-0000-0000A0800000}"/>
    <cellStyle name="Normal 5 38" xfId="3361" xr:uid="{00000000-0005-0000-0000-0000A1800000}"/>
    <cellStyle name="Normal 5 39" xfId="3449" xr:uid="{00000000-0005-0000-0000-0000A2800000}"/>
    <cellStyle name="Normal 5 4" xfId="734" xr:uid="{00000000-0005-0000-0000-0000A3800000}"/>
    <cellStyle name="Normal 5 4 10" xfId="12416" xr:uid="{00000000-0005-0000-0000-0000A4800000}"/>
    <cellStyle name="Normal 5 4 11" xfId="12698" xr:uid="{00000000-0005-0000-0000-0000A5800000}"/>
    <cellStyle name="Normal 5 4 12" xfId="13321" xr:uid="{00000000-0005-0000-0000-0000A6800000}"/>
    <cellStyle name="Normal 5 4 13" xfId="13928" xr:uid="{00000000-0005-0000-0000-0000A7800000}"/>
    <cellStyle name="Normal 5 4 14" xfId="14534" xr:uid="{00000000-0005-0000-0000-0000A8800000}"/>
    <cellStyle name="Normal 5 4 15" xfId="15140" xr:uid="{00000000-0005-0000-0000-0000A9800000}"/>
    <cellStyle name="Normal 5 4 16" xfId="17388" xr:uid="{00000000-0005-0000-0000-0000AA800000}"/>
    <cellStyle name="Normal 5 4 17" xfId="21863" xr:uid="{00000000-0005-0000-0000-0000AB800000}"/>
    <cellStyle name="Normal 5 4 18" xfId="26580" xr:uid="{00000000-0005-0000-0000-0000AC800000}"/>
    <cellStyle name="Normal 5 4 19" xfId="31293" xr:uid="{00000000-0005-0000-0000-0000AD800000}"/>
    <cellStyle name="Normal 5 4 2" xfId="10083" xr:uid="{00000000-0005-0000-0000-0000AE800000}"/>
    <cellStyle name="Normal 5 4 2 10" xfId="31589" xr:uid="{00000000-0005-0000-0000-0000AF800000}"/>
    <cellStyle name="Normal 5 4 2 2" xfId="13036" xr:uid="{00000000-0005-0000-0000-0000B0800000}"/>
    <cellStyle name="Normal 5 4 2 2 2" xfId="16627" xr:uid="{00000000-0005-0000-0000-0000B1800000}"/>
    <cellStyle name="Normal 5 4 2 2 2 2" xfId="21089" xr:uid="{00000000-0005-0000-0000-0000B2800000}"/>
    <cellStyle name="Normal 5 4 2 2 2 3" xfId="25521" xr:uid="{00000000-0005-0000-0000-0000B3800000}"/>
    <cellStyle name="Normal 5 4 2 2 2 4" xfId="30238" xr:uid="{00000000-0005-0000-0000-0000B4800000}"/>
    <cellStyle name="Normal 5 4 2 2 2 5" xfId="34951" xr:uid="{00000000-0005-0000-0000-0000B5800000}"/>
    <cellStyle name="Normal 5 4 2 2 3" xfId="18830" xr:uid="{00000000-0005-0000-0000-0000B6800000}"/>
    <cellStyle name="Normal 5 4 2 2 4" xfId="23305" xr:uid="{00000000-0005-0000-0000-0000B7800000}"/>
    <cellStyle name="Normal 5 4 2 2 5" xfId="28022" xr:uid="{00000000-0005-0000-0000-0000B8800000}"/>
    <cellStyle name="Normal 5 4 2 2 6" xfId="32735" xr:uid="{00000000-0005-0000-0000-0000B9800000}"/>
    <cellStyle name="Normal 5 4 2 3" xfId="13618" xr:uid="{00000000-0005-0000-0000-0000BA800000}"/>
    <cellStyle name="Normal 5 4 2 3 2" xfId="19943" xr:uid="{00000000-0005-0000-0000-0000BB800000}"/>
    <cellStyle name="Normal 5 4 2 3 3" xfId="24375" xr:uid="{00000000-0005-0000-0000-0000BC800000}"/>
    <cellStyle name="Normal 5 4 2 3 4" xfId="29092" xr:uid="{00000000-0005-0000-0000-0000BD800000}"/>
    <cellStyle name="Normal 5 4 2 3 5" xfId="33805" xr:uid="{00000000-0005-0000-0000-0000BE800000}"/>
    <cellStyle name="Normal 5 4 2 4" xfId="14224" xr:uid="{00000000-0005-0000-0000-0000BF800000}"/>
    <cellStyle name="Normal 5 4 2 5" xfId="14830" xr:uid="{00000000-0005-0000-0000-0000C0800000}"/>
    <cellStyle name="Normal 5 4 2 6" xfId="15436" xr:uid="{00000000-0005-0000-0000-0000C1800000}"/>
    <cellStyle name="Normal 5 4 2 7" xfId="17684" xr:uid="{00000000-0005-0000-0000-0000C2800000}"/>
    <cellStyle name="Normal 5 4 2 8" xfId="22159" xr:uid="{00000000-0005-0000-0000-0000C3800000}"/>
    <cellStyle name="Normal 5 4 2 9" xfId="26876" xr:uid="{00000000-0005-0000-0000-0000C4800000}"/>
    <cellStyle name="Normal 5 4 3" xfId="10587" xr:uid="{00000000-0005-0000-0000-0000C5800000}"/>
    <cellStyle name="Normal 5 4 3 2" xfId="16409" xr:uid="{00000000-0005-0000-0000-0000C6800000}"/>
    <cellStyle name="Normal 5 4 3 2 2" xfId="20871" xr:uid="{00000000-0005-0000-0000-0000C7800000}"/>
    <cellStyle name="Normal 5 4 3 2 3" xfId="25303" xr:uid="{00000000-0005-0000-0000-0000C8800000}"/>
    <cellStyle name="Normal 5 4 3 2 4" xfId="30020" xr:uid="{00000000-0005-0000-0000-0000C9800000}"/>
    <cellStyle name="Normal 5 4 3 2 5" xfId="34733" xr:uid="{00000000-0005-0000-0000-0000CA800000}"/>
    <cellStyle name="Normal 5 4 3 3" xfId="18612" xr:uid="{00000000-0005-0000-0000-0000CB800000}"/>
    <cellStyle name="Normal 5 4 3 4" xfId="23087" xr:uid="{00000000-0005-0000-0000-0000CC800000}"/>
    <cellStyle name="Normal 5 4 3 5" xfId="27804" xr:uid="{00000000-0005-0000-0000-0000CD800000}"/>
    <cellStyle name="Normal 5 4 3 6" xfId="32517" xr:uid="{00000000-0005-0000-0000-0000CE800000}"/>
    <cellStyle name="Normal 5 4 4" xfId="10845" xr:uid="{00000000-0005-0000-0000-0000CF800000}"/>
    <cellStyle name="Normal 5 4 4 2" xfId="19647" xr:uid="{00000000-0005-0000-0000-0000D0800000}"/>
    <cellStyle name="Normal 5 4 4 3" xfId="24079" xr:uid="{00000000-0005-0000-0000-0000D1800000}"/>
    <cellStyle name="Normal 5 4 4 4" xfId="28796" xr:uid="{00000000-0005-0000-0000-0000D2800000}"/>
    <cellStyle name="Normal 5 4 4 5" xfId="33509" xr:uid="{00000000-0005-0000-0000-0000D3800000}"/>
    <cellStyle name="Normal 5 4 5" xfId="11099" xr:uid="{00000000-0005-0000-0000-0000D4800000}"/>
    <cellStyle name="Normal 5 4 6" xfId="11353" xr:uid="{00000000-0005-0000-0000-0000D5800000}"/>
    <cellStyle name="Normal 5 4 7" xfId="11613" xr:uid="{00000000-0005-0000-0000-0000D6800000}"/>
    <cellStyle name="Normal 5 4 8" xfId="11874" xr:uid="{00000000-0005-0000-0000-0000D7800000}"/>
    <cellStyle name="Normal 5 4 9" xfId="12145" xr:uid="{00000000-0005-0000-0000-0000D8800000}"/>
    <cellStyle name="Normal 5 40" xfId="3537" xr:uid="{00000000-0005-0000-0000-0000D9800000}"/>
    <cellStyle name="Normal 5 41" xfId="3640" xr:uid="{00000000-0005-0000-0000-0000DA800000}"/>
    <cellStyle name="Normal 5 42" xfId="3759" xr:uid="{00000000-0005-0000-0000-0000DB800000}"/>
    <cellStyle name="Normal 5 43" xfId="3875" xr:uid="{00000000-0005-0000-0000-0000DC800000}"/>
    <cellStyle name="Normal 5 44" xfId="3991" xr:uid="{00000000-0005-0000-0000-0000DD800000}"/>
    <cellStyle name="Normal 5 45" xfId="4107" xr:uid="{00000000-0005-0000-0000-0000DE800000}"/>
    <cellStyle name="Normal 5 46" xfId="4223" xr:uid="{00000000-0005-0000-0000-0000DF800000}"/>
    <cellStyle name="Normal 5 47" xfId="4339" xr:uid="{00000000-0005-0000-0000-0000E0800000}"/>
    <cellStyle name="Normal 5 48" xfId="4455" xr:uid="{00000000-0005-0000-0000-0000E1800000}"/>
    <cellStyle name="Normal 5 49" xfId="4571" xr:uid="{00000000-0005-0000-0000-0000E2800000}"/>
    <cellStyle name="Normal 5 5" xfId="806" xr:uid="{00000000-0005-0000-0000-0000E3800000}"/>
    <cellStyle name="Normal 5 5 2" xfId="16866" xr:uid="{00000000-0005-0000-0000-0000E4800000}"/>
    <cellStyle name="Normal 5 5 2 2" xfId="21328" xr:uid="{00000000-0005-0000-0000-0000E5800000}"/>
    <cellStyle name="Normal 5 5 2 2 2" xfId="25760" xr:uid="{00000000-0005-0000-0000-0000E6800000}"/>
    <cellStyle name="Normal 5 5 2 2 3" xfId="30477" xr:uid="{00000000-0005-0000-0000-0000E7800000}"/>
    <cellStyle name="Normal 5 5 2 2 4" xfId="35190" xr:uid="{00000000-0005-0000-0000-0000E8800000}"/>
    <cellStyle name="Normal 5 5 2 3" xfId="19069" xr:uid="{00000000-0005-0000-0000-0000E9800000}"/>
    <cellStyle name="Normal 5 5 2 4" xfId="23544" xr:uid="{00000000-0005-0000-0000-0000EA800000}"/>
    <cellStyle name="Normal 5 5 2 5" xfId="28261" xr:uid="{00000000-0005-0000-0000-0000EB800000}"/>
    <cellStyle name="Normal 5 5 2 6" xfId="32974" xr:uid="{00000000-0005-0000-0000-0000EC800000}"/>
    <cellStyle name="Normal 5 5 3" xfId="15675" xr:uid="{00000000-0005-0000-0000-0000ED800000}"/>
    <cellStyle name="Normal 5 5 3 2" xfId="20182" xr:uid="{00000000-0005-0000-0000-0000EE800000}"/>
    <cellStyle name="Normal 5 5 3 3" xfId="24614" xr:uid="{00000000-0005-0000-0000-0000EF800000}"/>
    <cellStyle name="Normal 5 5 3 4" xfId="29331" xr:uid="{00000000-0005-0000-0000-0000F0800000}"/>
    <cellStyle name="Normal 5 5 3 5" xfId="34044" xr:uid="{00000000-0005-0000-0000-0000F1800000}"/>
    <cellStyle name="Normal 5 5 4" xfId="17923" xr:uid="{00000000-0005-0000-0000-0000F2800000}"/>
    <cellStyle name="Normal 5 5 5" xfId="22398" xr:uid="{00000000-0005-0000-0000-0000F3800000}"/>
    <cellStyle name="Normal 5 5 6" xfId="27115" xr:uid="{00000000-0005-0000-0000-0000F4800000}"/>
    <cellStyle name="Normal 5 5 7" xfId="31828" xr:uid="{00000000-0005-0000-0000-0000F5800000}"/>
    <cellStyle name="Normal 5 50" xfId="4701" xr:uid="{00000000-0005-0000-0000-0000F6800000}"/>
    <cellStyle name="Normal 5 51" xfId="4831" xr:uid="{00000000-0005-0000-0000-0000F7800000}"/>
    <cellStyle name="Normal 5 52" xfId="4961" xr:uid="{00000000-0005-0000-0000-0000F8800000}"/>
    <cellStyle name="Normal 5 53" xfId="5091" xr:uid="{00000000-0005-0000-0000-0000F9800000}"/>
    <cellStyle name="Normal 5 54" xfId="5221" xr:uid="{00000000-0005-0000-0000-0000FA800000}"/>
    <cellStyle name="Normal 5 55" xfId="5351" xr:uid="{00000000-0005-0000-0000-0000FB800000}"/>
    <cellStyle name="Normal 5 56" xfId="5481" xr:uid="{00000000-0005-0000-0000-0000FC800000}"/>
    <cellStyle name="Normal 5 57" xfId="5611" xr:uid="{00000000-0005-0000-0000-0000FD800000}"/>
    <cellStyle name="Normal 5 58" xfId="5741" xr:uid="{00000000-0005-0000-0000-0000FE800000}"/>
    <cellStyle name="Normal 5 59" xfId="5871" xr:uid="{00000000-0005-0000-0000-0000FF800000}"/>
    <cellStyle name="Normal 5 6" xfId="878" xr:uid="{00000000-0005-0000-0000-000000810000}"/>
    <cellStyle name="Normal 5 6 2" xfId="17077" xr:uid="{00000000-0005-0000-0000-000001810000}"/>
    <cellStyle name="Normal 5 6 2 2" xfId="21539" xr:uid="{00000000-0005-0000-0000-000002810000}"/>
    <cellStyle name="Normal 5 6 2 2 2" xfId="25971" xr:uid="{00000000-0005-0000-0000-000003810000}"/>
    <cellStyle name="Normal 5 6 2 2 3" xfId="30688" xr:uid="{00000000-0005-0000-0000-000004810000}"/>
    <cellStyle name="Normal 5 6 2 2 4" xfId="35401" xr:uid="{00000000-0005-0000-0000-000005810000}"/>
    <cellStyle name="Normal 5 6 2 3" xfId="19280" xr:uid="{00000000-0005-0000-0000-000006810000}"/>
    <cellStyle name="Normal 5 6 2 4" xfId="23755" xr:uid="{00000000-0005-0000-0000-000007810000}"/>
    <cellStyle name="Normal 5 6 2 5" xfId="28472" xr:uid="{00000000-0005-0000-0000-000008810000}"/>
    <cellStyle name="Normal 5 6 2 6" xfId="33185" xr:uid="{00000000-0005-0000-0000-000009810000}"/>
    <cellStyle name="Normal 5 6 3" xfId="15887" xr:uid="{00000000-0005-0000-0000-00000A810000}"/>
    <cellStyle name="Normal 5 6 3 2" xfId="20393" xr:uid="{00000000-0005-0000-0000-00000B810000}"/>
    <cellStyle name="Normal 5 6 3 3" xfId="24825" xr:uid="{00000000-0005-0000-0000-00000C810000}"/>
    <cellStyle name="Normal 5 6 3 4" xfId="29542" xr:uid="{00000000-0005-0000-0000-00000D810000}"/>
    <cellStyle name="Normal 5 6 3 5" xfId="34255" xr:uid="{00000000-0005-0000-0000-00000E810000}"/>
    <cellStyle name="Normal 5 6 4" xfId="18134" xr:uid="{00000000-0005-0000-0000-00000F810000}"/>
    <cellStyle name="Normal 5 6 5" xfId="22609" xr:uid="{00000000-0005-0000-0000-000010810000}"/>
    <cellStyle name="Normal 5 6 6" xfId="27326" xr:uid="{00000000-0005-0000-0000-000011810000}"/>
    <cellStyle name="Normal 5 6 7" xfId="32039" xr:uid="{00000000-0005-0000-0000-000012810000}"/>
    <cellStyle name="Normal 5 60" xfId="6001" xr:uid="{00000000-0005-0000-0000-000013810000}"/>
    <cellStyle name="Normal 5 61" xfId="6131" xr:uid="{00000000-0005-0000-0000-000014810000}"/>
    <cellStyle name="Normal 5 62" xfId="6261" xr:uid="{00000000-0005-0000-0000-000015810000}"/>
    <cellStyle name="Normal 5 63" xfId="6391" xr:uid="{00000000-0005-0000-0000-000016810000}"/>
    <cellStyle name="Normal 5 64" xfId="6522" xr:uid="{00000000-0005-0000-0000-000017810000}"/>
    <cellStyle name="Normal 5 65" xfId="6652" xr:uid="{00000000-0005-0000-0000-000018810000}"/>
    <cellStyle name="Normal 5 66" xfId="6782" xr:uid="{00000000-0005-0000-0000-000019810000}"/>
    <cellStyle name="Normal 5 67" xfId="6912" xr:uid="{00000000-0005-0000-0000-00001A810000}"/>
    <cellStyle name="Normal 5 68" xfId="7042" xr:uid="{00000000-0005-0000-0000-00001B810000}"/>
    <cellStyle name="Normal 5 69" xfId="7186" xr:uid="{00000000-0005-0000-0000-00001C810000}"/>
    <cellStyle name="Normal 5 7" xfId="950" xr:uid="{00000000-0005-0000-0000-00001D810000}"/>
    <cellStyle name="Normal 5 7 2" xfId="16129" xr:uid="{00000000-0005-0000-0000-00001E810000}"/>
    <cellStyle name="Normal 5 7 2 2" xfId="20632" xr:uid="{00000000-0005-0000-0000-00001F810000}"/>
    <cellStyle name="Normal 5 7 2 3" xfId="25064" xr:uid="{00000000-0005-0000-0000-000020810000}"/>
    <cellStyle name="Normal 5 7 2 4" xfId="29781" xr:uid="{00000000-0005-0000-0000-000021810000}"/>
    <cellStyle name="Normal 5 7 2 5" xfId="34494" xr:uid="{00000000-0005-0000-0000-000022810000}"/>
    <cellStyle name="Normal 5 7 3" xfId="18373" xr:uid="{00000000-0005-0000-0000-000023810000}"/>
    <cellStyle name="Normal 5 7 4" xfId="22848" xr:uid="{00000000-0005-0000-0000-000024810000}"/>
    <cellStyle name="Normal 5 7 5" xfId="27565" xr:uid="{00000000-0005-0000-0000-000025810000}"/>
    <cellStyle name="Normal 5 7 6" xfId="32278" xr:uid="{00000000-0005-0000-0000-000026810000}"/>
    <cellStyle name="Normal 5 70" xfId="7331" xr:uid="{00000000-0005-0000-0000-000027810000}"/>
    <cellStyle name="Normal 5 71" xfId="7475" xr:uid="{00000000-0005-0000-0000-000028810000}"/>
    <cellStyle name="Normal 5 72" xfId="7647" xr:uid="{00000000-0005-0000-0000-000029810000}"/>
    <cellStyle name="Normal 5 73" xfId="7819" xr:uid="{00000000-0005-0000-0000-00002A810000}"/>
    <cellStyle name="Normal 5 74" xfId="7991" xr:uid="{00000000-0005-0000-0000-00002B810000}"/>
    <cellStyle name="Normal 5 75" xfId="8163" xr:uid="{00000000-0005-0000-0000-00002C810000}"/>
    <cellStyle name="Normal 5 76" xfId="8335" xr:uid="{00000000-0005-0000-0000-00002D810000}"/>
    <cellStyle name="Normal 5 77" xfId="8577" xr:uid="{00000000-0005-0000-0000-00002E810000}"/>
    <cellStyle name="Normal 5 8" xfId="1022" xr:uid="{00000000-0005-0000-0000-00002F810000}"/>
    <cellStyle name="Normal 5 8 2" xfId="26241" xr:uid="{00000000-0005-0000-0000-000030810000}"/>
    <cellStyle name="Normal 5 8 3" xfId="30955" xr:uid="{00000000-0005-0000-0000-000031810000}"/>
    <cellStyle name="Normal 5 8 4" xfId="35668" xr:uid="{00000000-0005-0000-0000-000032810000}"/>
    <cellStyle name="Normal 5 9" xfId="1094" xr:uid="{00000000-0005-0000-0000-000033810000}"/>
    <cellStyle name="Normal 5 9 2" xfId="35935" xr:uid="{00000000-0005-0000-0000-000034810000}"/>
    <cellStyle name="Normal 50" xfId="9733" xr:uid="{00000000-0005-0000-0000-000035810000}"/>
    <cellStyle name="Normal 50 2" xfId="11831" xr:uid="{00000000-0005-0000-0000-000036810000}"/>
    <cellStyle name="Normal 50 3" xfId="15831" xr:uid="{00000000-0005-0000-0000-000037810000}"/>
    <cellStyle name="Normal 50 3 2" xfId="17021" xr:uid="{00000000-0005-0000-0000-000038810000}"/>
    <cellStyle name="Normal 50 3 2 2" xfId="21483" xr:uid="{00000000-0005-0000-0000-000039810000}"/>
    <cellStyle name="Normal 50 3 2 2 2" xfId="25915" xr:uid="{00000000-0005-0000-0000-00003A810000}"/>
    <cellStyle name="Normal 50 3 2 2 3" xfId="30632" xr:uid="{00000000-0005-0000-0000-00003B810000}"/>
    <cellStyle name="Normal 50 3 2 2 4" xfId="35345" xr:uid="{00000000-0005-0000-0000-00003C810000}"/>
    <cellStyle name="Normal 50 3 2 3" xfId="19224" xr:uid="{00000000-0005-0000-0000-00003D810000}"/>
    <cellStyle name="Normal 50 3 2 4" xfId="23699" xr:uid="{00000000-0005-0000-0000-00003E810000}"/>
    <cellStyle name="Normal 50 3 2 5" xfId="28416" xr:uid="{00000000-0005-0000-0000-00003F810000}"/>
    <cellStyle name="Normal 50 3 2 6" xfId="33129" xr:uid="{00000000-0005-0000-0000-000040810000}"/>
    <cellStyle name="Normal 50 3 3" xfId="20337" xr:uid="{00000000-0005-0000-0000-000041810000}"/>
    <cellStyle name="Normal 50 3 3 2" xfId="24769" xr:uid="{00000000-0005-0000-0000-000042810000}"/>
    <cellStyle name="Normal 50 3 3 3" xfId="29486" xr:uid="{00000000-0005-0000-0000-000043810000}"/>
    <cellStyle name="Normal 50 3 3 4" xfId="34199" xr:uid="{00000000-0005-0000-0000-000044810000}"/>
    <cellStyle name="Normal 50 3 4" xfId="18078" xr:uid="{00000000-0005-0000-0000-000045810000}"/>
    <cellStyle name="Normal 50 3 5" xfId="22553" xr:uid="{00000000-0005-0000-0000-000046810000}"/>
    <cellStyle name="Normal 50 3 6" xfId="27270" xr:uid="{00000000-0005-0000-0000-000047810000}"/>
    <cellStyle name="Normal 50 3 7" xfId="31983" xr:uid="{00000000-0005-0000-0000-000048810000}"/>
    <cellStyle name="Normal 50 4" xfId="16043" xr:uid="{00000000-0005-0000-0000-000049810000}"/>
    <cellStyle name="Normal 50 4 2" xfId="17233" xr:uid="{00000000-0005-0000-0000-00004A810000}"/>
    <cellStyle name="Normal 50 4 2 2" xfId="21694" xr:uid="{00000000-0005-0000-0000-00004B810000}"/>
    <cellStyle name="Normal 50 4 2 2 2" xfId="26126" xr:uid="{00000000-0005-0000-0000-00004C810000}"/>
    <cellStyle name="Normal 50 4 2 2 3" xfId="30843" xr:uid="{00000000-0005-0000-0000-00004D810000}"/>
    <cellStyle name="Normal 50 4 2 2 4" xfId="35556" xr:uid="{00000000-0005-0000-0000-00004E810000}"/>
    <cellStyle name="Normal 50 4 2 3" xfId="19435" xr:uid="{00000000-0005-0000-0000-00004F810000}"/>
    <cellStyle name="Normal 50 4 2 4" xfId="23910" xr:uid="{00000000-0005-0000-0000-000050810000}"/>
    <cellStyle name="Normal 50 4 2 5" xfId="28627" xr:uid="{00000000-0005-0000-0000-000051810000}"/>
    <cellStyle name="Normal 50 4 2 6" xfId="33340" xr:uid="{00000000-0005-0000-0000-000052810000}"/>
    <cellStyle name="Normal 50 4 3" xfId="20548" xr:uid="{00000000-0005-0000-0000-000053810000}"/>
    <cellStyle name="Normal 50 4 3 2" xfId="24980" xr:uid="{00000000-0005-0000-0000-000054810000}"/>
    <cellStyle name="Normal 50 4 3 3" xfId="29697" xr:uid="{00000000-0005-0000-0000-000055810000}"/>
    <cellStyle name="Normal 50 4 3 4" xfId="34410" xr:uid="{00000000-0005-0000-0000-000056810000}"/>
    <cellStyle name="Normal 50 4 4" xfId="18289" xr:uid="{00000000-0005-0000-0000-000057810000}"/>
    <cellStyle name="Normal 50 4 5" xfId="22764" xr:uid="{00000000-0005-0000-0000-000058810000}"/>
    <cellStyle name="Normal 50 4 6" xfId="27481" xr:uid="{00000000-0005-0000-0000-000059810000}"/>
    <cellStyle name="Normal 50 4 7" xfId="32194" xr:uid="{00000000-0005-0000-0000-00005A810000}"/>
    <cellStyle name="Normal 50 5" xfId="16325" xr:uid="{00000000-0005-0000-0000-00005B810000}"/>
    <cellStyle name="Normal 50 5 2" xfId="20787" xr:uid="{00000000-0005-0000-0000-00005C810000}"/>
    <cellStyle name="Normal 50 5 2 2" xfId="25219" xr:uid="{00000000-0005-0000-0000-00005D810000}"/>
    <cellStyle name="Normal 50 5 2 3" xfId="29936" xr:uid="{00000000-0005-0000-0000-00005E810000}"/>
    <cellStyle name="Normal 50 5 2 4" xfId="34649" xr:uid="{00000000-0005-0000-0000-00005F810000}"/>
    <cellStyle name="Normal 50 5 3" xfId="18528" xr:uid="{00000000-0005-0000-0000-000060810000}"/>
    <cellStyle name="Normal 50 5 4" xfId="23003" xr:uid="{00000000-0005-0000-0000-000061810000}"/>
    <cellStyle name="Normal 50 5 5" xfId="27720" xr:uid="{00000000-0005-0000-0000-000062810000}"/>
    <cellStyle name="Normal 50 5 6" xfId="32433" xr:uid="{00000000-0005-0000-0000-000063810000}"/>
    <cellStyle name="Normal 50 6" xfId="26397" xr:uid="{00000000-0005-0000-0000-000064810000}"/>
    <cellStyle name="Normal 50 6 2" xfId="31110" xr:uid="{00000000-0005-0000-0000-000065810000}"/>
    <cellStyle name="Normal 50 6 3" xfId="35823" xr:uid="{00000000-0005-0000-0000-000066810000}"/>
    <cellStyle name="Normal 50 7" xfId="36090" xr:uid="{00000000-0005-0000-0000-000067810000}"/>
    <cellStyle name="Normal 50 8" xfId="36385" xr:uid="{00000000-0005-0000-0000-000068810000}"/>
    <cellStyle name="Normal 51" xfId="10468" xr:uid="{00000000-0005-0000-0000-000069810000}"/>
    <cellStyle name="Normal 51 2" xfId="12016" xr:uid="{00000000-0005-0000-0000-00006A810000}"/>
    <cellStyle name="Normal 51 3" xfId="16057" xr:uid="{00000000-0005-0000-0000-00006B810000}"/>
    <cellStyle name="Normal 51 3 2" xfId="17247" xr:uid="{00000000-0005-0000-0000-00006C810000}"/>
    <cellStyle name="Normal 51 3 2 2" xfId="21708" xr:uid="{00000000-0005-0000-0000-00006D810000}"/>
    <cellStyle name="Normal 51 3 2 2 2" xfId="26140" xr:uid="{00000000-0005-0000-0000-00006E810000}"/>
    <cellStyle name="Normal 51 3 2 2 3" xfId="30857" xr:uid="{00000000-0005-0000-0000-00006F810000}"/>
    <cellStyle name="Normal 51 3 2 2 4" xfId="35570" xr:uid="{00000000-0005-0000-0000-000070810000}"/>
    <cellStyle name="Normal 51 3 2 3" xfId="19449" xr:uid="{00000000-0005-0000-0000-000071810000}"/>
    <cellStyle name="Normal 51 3 2 4" xfId="23924" xr:uid="{00000000-0005-0000-0000-000072810000}"/>
    <cellStyle name="Normal 51 3 2 5" xfId="28641" xr:uid="{00000000-0005-0000-0000-000073810000}"/>
    <cellStyle name="Normal 51 3 2 6" xfId="33354" xr:uid="{00000000-0005-0000-0000-000074810000}"/>
    <cellStyle name="Normal 51 3 3" xfId="20562" xr:uid="{00000000-0005-0000-0000-000075810000}"/>
    <cellStyle name="Normal 51 3 3 2" xfId="24994" xr:uid="{00000000-0005-0000-0000-000076810000}"/>
    <cellStyle name="Normal 51 3 3 3" xfId="29711" xr:uid="{00000000-0005-0000-0000-000077810000}"/>
    <cellStyle name="Normal 51 3 3 4" xfId="34424" xr:uid="{00000000-0005-0000-0000-000078810000}"/>
    <cellStyle name="Normal 51 3 4" xfId="18303" xr:uid="{00000000-0005-0000-0000-000079810000}"/>
    <cellStyle name="Normal 51 3 5" xfId="22778" xr:uid="{00000000-0005-0000-0000-00007A810000}"/>
    <cellStyle name="Normal 51 3 6" xfId="27495" xr:uid="{00000000-0005-0000-0000-00007B810000}"/>
    <cellStyle name="Normal 51 3 7" xfId="32208" xr:uid="{00000000-0005-0000-0000-00007C810000}"/>
    <cellStyle name="Normal 51 4" xfId="16339" xr:uid="{00000000-0005-0000-0000-00007D810000}"/>
    <cellStyle name="Normal 51 4 2" xfId="20801" xr:uid="{00000000-0005-0000-0000-00007E810000}"/>
    <cellStyle name="Normal 51 4 2 2" xfId="25233" xr:uid="{00000000-0005-0000-0000-00007F810000}"/>
    <cellStyle name="Normal 51 4 2 3" xfId="29950" xr:uid="{00000000-0005-0000-0000-000080810000}"/>
    <cellStyle name="Normal 51 4 2 4" xfId="34663" xr:uid="{00000000-0005-0000-0000-000081810000}"/>
    <cellStyle name="Normal 51 4 3" xfId="18542" xr:uid="{00000000-0005-0000-0000-000082810000}"/>
    <cellStyle name="Normal 51 4 4" xfId="23017" xr:uid="{00000000-0005-0000-0000-000083810000}"/>
    <cellStyle name="Normal 51 4 5" xfId="27734" xr:uid="{00000000-0005-0000-0000-000084810000}"/>
    <cellStyle name="Normal 51 4 6" xfId="32447" xr:uid="{00000000-0005-0000-0000-000085810000}"/>
    <cellStyle name="Normal 51 5" xfId="26411" xr:uid="{00000000-0005-0000-0000-000086810000}"/>
    <cellStyle name="Normal 51 5 2" xfId="31124" xr:uid="{00000000-0005-0000-0000-000087810000}"/>
    <cellStyle name="Normal 51 5 3" xfId="35837" xr:uid="{00000000-0005-0000-0000-000088810000}"/>
    <cellStyle name="Normal 51 6" xfId="36104" xr:uid="{00000000-0005-0000-0000-000089810000}"/>
    <cellStyle name="Normal 51 7" xfId="36399" xr:uid="{00000000-0005-0000-0000-00008A810000}"/>
    <cellStyle name="Normal 52" xfId="10469" xr:uid="{00000000-0005-0000-0000-00008B810000}"/>
    <cellStyle name="Normal 52 2" xfId="12017" xr:uid="{00000000-0005-0000-0000-00008C810000}"/>
    <cellStyle name="Normal 52 3" xfId="16353" xr:uid="{00000000-0005-0000-0000-00008D810000}"/>
    <cellStyle name="Normal 52 3 2" xfId="20815" xr:uid="{00000000-0005-0000-0000-00008E810000}"/>
    <cellStyle name="Normal 52 3 2 2" xfId="25247" xr:uid="{00000000-0005-0000-0000-00008F810000}"/>
    <cellStyle name="Normal 52 3 2 3" xfId="29964" xr:uid="{00000000-0005-0000-0000-000090810000}"/>
    <cellStyle name="Normal 52 3 2 4" xfId="34677" xr:uid="{00000000-0005-0000-0000-000091810000}"/>
    <cellStyle name="Normal 52 3 3" xfId="18556" xr:uid="{00000000-0005-0000-0000-000092810000}"/>
    <cellStyle name="Normal 52 3 4" xfId="23031" xr:uid="{00000000-0005-0000-0000-000093810000}"/>
    <cellStyle name="Normal 52 3 5" xfId="27748" xr:uid="{00000000-0005-0000-0000-000094810000}"/>
    <cellStyle name="Normal 52 3 6" xfId="32461" xr:uid="{00000000-0005-0000-0000-000095810000}"/>
    <cellStyle name="Normal 52 4" xfId="26425" xr:uid="{00000000-0005-0000-0000-000096810000}"/>
    <cellStyle name="Normal 52 4 2" xfId="31138" xr:uid="{00000000-0005-0000-0000-000097810000}"/>
    <cellStyle name="Normal 52 4 3" xfId="35851" xr:uid="{00000000-0005-0000-0000-000098810000}"/>
    <cellStyle name="Normal 52 5" xfId="36118" xr:uid="{00000000-0005-0000-0000-000099810000}"/>
    <cellStyle name="Normal 52 6" xfId="36413" xr:uid="{00000000-0005-0000-0000-00009A810000}"/>
    <cellStyle name="Normal 53" xfId="10470" xr:uid="{00000000-0005-0000-0000-00009B810000}"/>
    <cellStyle name="Normal 53 2" xfId="12018" xr:uid="{00000000-0005-0000-0000-00009C810000}"/>
    <cellStyle name="Normal 53 3" xfId="26439" xr:uid="{00000000-0005-0000-0000-00009D810000}"/>
    <cellStyle name="Normal 53 3 2" xfId="31152" xr:uid="{00000000-0005-0000-0000-00009E810000}"/>
    <cellStyle name="Normal 53 3 3" xfId="35865" xr:uid="{00000000-0005-0000-0000-00009F810000}"/>
    <cellStyle name="Normal 53 4" xfId="36132" xr:uid="{00000000-0005-0000-0000-0000A0810000}"/>
    <cellStyle name="Normal 53 5" xfId="36427" xr:uid="{00000000-0005-0000-0000-0000A1810000}"/>
    <cellStyle name="Normal 54" xfId="10471" xr:uid="{00000000-0005-0000-0000-0000A2810000}"/>
    <cellStyle name="Normal 54 2" xfId="12019" xr:uid="{00000000-0005-0000-0000-0000A3810000}"/>
    <cellStyle name="Normal 54 3" xfId="26453" xr:uid="{00000000-0005-0000-0000-0000A4810000}"/>
    <cellStyle name="Normal 54 3 2" xfId="31166" xr:uid="{00000000-0005-0000-0000-0000A5810000}"/>
    <cellStyle name="Normal 54 3 3" xfId="35879" xr:uid="{00000000-0005-0000-0000-0000A6810000}"/>
    <cellStyle name="Normal 54 4" xfId="36146" xr:uid="{00000000-0005-0000-0000-0000A7810000}"/>
    <cellStyle name="Normal 54 5" xfId="36441" xr:uid="{00000000-0005-0000-0000-0000A8810000}"/>
    <cellStyle name="Normal 55" xfId="10472" xr:uid="{00000000-0005-0000-0000-0000A9810000}"/>
    <cellStyle name="Normal 55 2" xfId="12020" xr:uid="{00000000-0005-0000-0000-0000AA810000}"/>
    <cellStyle name="Normal 55 3" xfId="36160" xr:uid="{00000000-0005-0000-0000-0000AB810000}"/>
    <cellStyle name="Normal 55 4" xfId="36455" xr:uid="{00000000-0005-0000-0000-0000AC810000}"/>
    <cellStyle name="Normal 56" xfId="10473" xr:uid="{00000000-0005-0000-0000-0000AD810000}"/>
    <cellStyle name="Normal 56 2" xfId="12021" xr:uid="{00000000-0005-0000-0000-0000AE810000}"/>
    <cellStyle name="Normal 56 3" xfId="36174" xr:uid="{00000000-0005-0000-0000-0000AF810000}"/>
    <cellStyle name="Normal 56 4" xfId="36469" xr:uid="{00000000-0005-0000-0000-0000B0810000}"/>
    <cellStyle name="Normal 57" xfId="10728" xr:uid="{00000000-0005-0000-0000-0000B1810000}"/>
    <cellStyle name="Normal 57 2" xfId="12022" xr:uid="{00000000-0005-0000-0000-0000B2810000}"/>
    <cellStyle name="Normal 57 3" xfId="36483" xr:uid="{00000000-0005-0000-0000-0000B3810000}"/>
    <cellStyle name="Normal 58" xfId="10729" xr:uid="{00000000-0005-0000-0000-0000B4810000}"/>
    <cellStyle name="Normal 58 2" xfId="12023" xr:uid="{00000000-0005-0000-0000-0000B5810000}"/>
    <cellStyle name="Normal 59" xfId="10730" xr:uid="{00000000-0005-0000-0000-0000B6810000}"/>
    <cellStyle name="Normal 59 2" xfId="12024" xr:uid="{00000000-0005-0000-0000-0000B7810000}"/>
    <cellStyle name="Normal 6" xfId="231" xr:uid="{00000000-0005-0000-0000-0000B8810000}"/>
    <cellStyle name="Normal 6 10" xfId="1180" xr:uid="{00000000-0005-0000-0000-0000B9810000}"/>
    <cellStyle name="Normal 6 10 2" xfId="36244" xr:uid="{00000000-0005-0000-0000-0000BA810000}"/>
    <cellStyle name="Normal 6 11" xfId="1252" xr:uid="{00000000-0005-0000-0000-0000BB810000}"/>
    <cellStyle name="Normal 6 12" xfId="1324" xr:uid="{00000000-0005-0000-0000-0000BC810000}"/>
    <cellStyle name="Normal 6 13" xfId="1396" xr:uid="{00000000-0005-0000-0000-0000BD810000}"/>
    <cellStyle name="Normal 6 14" xfId="1471" xr:uid="{00000000-0005-0000-0000-0000BE810000}"/>
    <cellStyle name="Normal 6 15" xfId="1545" xr:uid="{00000000-0005-0000-0000-0000BF810000}"/>
    <cellStyle name="Normal 6 16" xfId="1620" xr:uid="{00000000-0005-0000-0000-0000C0810000}"/>
    <cellStyle name="Normal 6 17" xfId="1694" xr:uid="{00000000-0005-0000-0000-0000C1810000}"/>
    <cellStyle name="Normal 6 18" xfId="1768" xr:uid="{00000000-0005-0000-0000-0000C2810000}"/>
    <cellStyle name="Normal 6 19" xfId="1842" xr:uid="{00000000-0005-0000-0000-0000C3810000}"/>
    <cellStyle name="Normal 6 2" xfId="604" xr:uid="{00000000-0005-0000-0000-0000C4810000}"/>
    <cellStyle name="Normal 6 2 2" xfId="8910" xr:uid="{00000000-0005-0000-0000-0000C5810000}"/>
    <cellStyle name="Normal 6 20" xfId="1917" xr:uid="{00000000-0005-0000-0000-0000C6810000}"/>
    <cellStyle name="Normal 6 21" xfId="1991" xr:uid="{00000000-0005-0000-0000-0000C7810000}"/>
    <cellStyle name="Normal 6 22" xfId="2065" xr:uid="{00000000-0005-0000-0000-0000C8810000}"/>
    <cellStyle name="Normal 6 23" xfId="2139" xr:uid="{00000000-0005-0000-0000-0000C9810000}"/>
    <cellStyle name="Normal 6 24" xfId="2213" xr:uid="{00000000-0005-0000-0000-0000CA810000}"/>
    <cellStyle name="Normal 6 25" xfId="2287" xr:uid="{00000000-0005-0000-0000-0000CB810000}"/>
    <cellStyle name="Normal 6 26" xfId="2361" xr:uid="{00000000-0005-0000-0000-0000CC810000}"/>
    <cellStyle name="Normal 6 27" xfId="2435" xr:uid="{00000000-0005-0000-0000-0000CD810000}"/>
    <cellStyle name="Normal 6 28" xfId="2509" xr:uid="{00000000-0005-0000-0000-0000CE810000}"/>
    <cellStyle name="Normal 6 29" xfId="2583" xr:uid="{00000000-0005-0000-0000-0000CF810000}"/>
    <cellStyle name="Normal 6 3" xfId="676" xr:uid="{00000000-0005-0000-0000-0000D0810000}"/>
    <cellStyle name="Normal 6 3 2" xfId="10205" xr:uid="{00000000-0005-0000-0000-0000D1810000}"/>
    <cellStyle name="Normal 6 30" xfId="2671" xr:uid="{00000000-0005-0000-0000-0000D2810000}"/>
    <cellStyle name="Normal 6 31" xfId="2759" xr:uid="{00000000-0005-0000-0000-0000D3810000}"/>
    <cellStyle name="Normal 6 32" xfId="2847" xr:uid="{00000000-0005-0000-0000-0000D4810000}"/>
    <cellStyle name="Normal 6 33" xfId="2935" xr:uid="{00000000-0005-0000-0000-0000D5810000}"/>
    <cellStyle name="Normal 6 34" xfId="3023" xr:uid="{00000000-0005-0000-0000-0000D6810000}"/>
    <cellStyle name="Normal 6 35" xfId="3111" xr:uid="{00000000-0005-0000-0000-0000D7810000}"/>
    <cellStyle name="Normal 6 36" xfId="3199" xr:uid="{00000000-0005-0000-0000-0000D8810000}"/>
    <cellStyle name="Normal 6 37" xfId="3287" xr:uid="{00000000-0005-0000-0000-0000D9810000}"/>
    <cellStyle name="Normal 6 38" xfId="3375" xr:uid="{00000000-0005-0000-0000-0000DA810000}"/>
    <cellStyle name="Normal 6 39" xfId="3463" xr:uid="{00000000-0005-0000-0000-0000DB810000}"/>
    <cellStyle name="Normal 6 4" xfId="748" xr:uid="{00000000-0005-0000-0000-0000DC810000}"/>
    <cellStyle name="Normal 6 4 10" xfId="12430" xr:uid="{00000000-0005-0000-0000-0000DD810000}"/>
    <cellStyle name="Normal 6 4 11" xfId="12712" xr:uid="{00000000-0005-0000-0000-0000DE810000}"/>
    <cellStyle name="Normal 6 4 12" xfId="13335" xr:uid="{00000000-0005-0000-0000-0000DF810000}"/>
    <cellStyle name="Normal 6 4 13" xfId="13942" xr:uid="{00000000-0005-0000-0000-0000E0810000}"/>
    <cellStyle name="Normal 6 4 14" xfId="14548" xr:uid="{00000000-0005-0000-0000-0000E1810000}"/>
    <cellStyle name="Normal 6 4 15" xfId="15154" xr:uid="{00000000-0005-0000-0000-0000E2810000}"/>
    <cellStyle name="Normal 6 4 16" xfId="17402" xr:uid="{00000000-0005-0000-0000-0000E3810000}"/>
    <cellStyle name="Normal 6 4 17" xfId="21877" xr:uid="{00000000-0005-0000-0000-0000E4810000}"/>
    <cellStyle name="Normal 6 4 18" xfId="26594" xr:uid="{00000000-0005-0000-0000-0000E5810000}"/>
    <cellStyle name="Normal 6 4 19" xfId="31307" xr:uid="{00000000-0005-0000-0000-0000E6810000}"/>
    <cellStyle name="Normal 6 4 2" xfId="10097" xr:uid="{00000000-0005-0000-0000-0000E7810000}"/>
    <cellStyle name="Normal 6 4 2 10" xfId="31603" xr:uid="{00000000-0005-0000-0000-0000E8810000}"/>
    <cellStyle name="Normal 6 4 2 2" xfId="13050" xr:uid="{00000000-0005-0000-0000-0000E9810000}"/>
    <cellStyle name="Normal 6 4 2 2 2" xfId="16641" xr:uid="{00000000-0005-0000-0000-0000EA810000}"/>
    <cellStyle name="Normal 6 4 2 2 2 2" xfId="21103" xr:uid="{00000000-0005-0000-0000-0000EB810000}"/>
    <cellStyle name="Normal 6 4 2 2 2 3" xfId="25535" xr:uid="{00000000-0005-0000-0000-0000EC810000}"/>
    <cellStyle name="Normal 6 4 2 2 2 4" xfId="30252" xr:uid="{00000000-0005-0000-0000-0000ED810000}"/>
    <cellStyle name="Normal 6 4 2 2 2 5" xfId="34965" xr:uid="{00000000-0005-0000-0000-0000EE810000}"/>
    <cellStyle name="Normal 6 4 2 2 3" xfId="18844" xr:uid="{00000000-0005-0000-0000-0000EF810000}"/>
    <cellStyle name="Normal 6 4 2 2 4" xfId="23319" xr:uid="{00000000-0005-0000-0000-0000F0810000}"/>
    <cellStyle name="Normal 6 4 2 2 5" xfId="28036" xr:uid="{00000000-0005-0000-0000-0000F1810000}"/>
    <cellStyle name="Normal 6 4 2 2 6" xfId="32749" xr:uid="{00000000-0005-0000-0000-0000F2810000}"/>
    <cellStyle name="Normal 6 4 2 3" xfId="13632" xr:uid="{00000000-0005-0000-0000-0000F3810000}"/>
    <cellStyle name="Normal 6 4 2 3 2" xfId="19957" xr:uid="{00000000-0005-0000-0000-0000F4810000}"/>
    <cellStyle name="Normal 6 4 2 3 3" xfId="24389" xr:uid="{00000000-0005-0000-0000-0000F5810000}"/>
    <cellStyle name="Normal 6 4 2 3 4" xfId="29106" xr:uid="{00000000-0005-0000-0000-0000F6810000}"/>
    <cellStyle name="Normal 6 4 2 3 5" xfId="33819" xr:uid="{00000000-0005-0000-0000-0000F7810000}"/>
    <cellStyle name="Normal 6 4 2 4" xfId="14238" xr:uid="{00000000-0005-0000-0000-0000F8810000}"/>
    <cellStyle name="Normal 6 4 2 5" xfId="14844" xr:uid="{00000000-0005-0000-0000-0000F9810000}"/>
    <cellStyle name="Normal 6 4 2 6" xfId="15450" xr:uid="{00000000-0005-0000-0000-0000FA810000}"/>
    <cellStyle name="Normal 6 4 2 7" xfId="17698" xr:uid="{00000000-0005-0000-0000-0000FB810000}"/>
    <cellStyle name="Normal 6 4 2 8" xfId="22173" xr:uid="{00000000-0005-0000-0000-0000FC810000}"/>
    <cellStyle name="Normal 6 4 2 9" xfId="26890" xr:uid="{00000000-0005-0000-0000-0000FD810000}"/>
    <cellStyle name="Normal 6 4 3" xfId="10601" xr:uid="{00000000-0005-0000-0000-0000FE810000}"/>
    <cellStyle name="Normal 6 4 3 2" xfId="16423" xr:uid="{00000000-0005-0000-0000-0000FF810000}"/>
    <cellStyle name="Normal 6 4 3 2 2" xfId="20885" xr:uid="{00000000-0005-0000-0000-000000820000}"/>
    <cellStyle name="Normal 6 4 3 2 3" xfId="25317" xr:uid="{00000000-0005-0000-0000-000001820000}"/>
    <cellStyle name="Normal 6 4 3 2 4" xfId="30034" xr:uid="{00000000-0005-0000-0000-000002820000}"/>
    <cellStyle name="Normal 6 4 3 2 5" xfId="34747" xr:uid="{00000000-0005-0000-0000-000003820000}"/>
    <cellStyle name="Normal 6 4 3 3" xfId="18626" xr:uid="{00000000-0005-0000-0000-000004820000}"/>
    <cellStyle name="Normal 6 4 3 4" xfId="23101" xr:uid="{00000000-0005-0000-0000-000005820000}"/>
    <cellStyle name="Normal 6 4 3 5" xfId="27818" xr:uid="{00000000-0005-0000-0000-000006820000}"/>
    <cellStyle name="Normal 6 4 3 6" xfId="32531" xr:uid="{00000000-0005-0000-0000-000007820000}"/>
    <cellStyle name="Normal 6 4 4" xfId="10859" xr:uid="{00000000-0005-0000-0000-000008820000}"/>
    <cellStyle name="Normal 6 4 4 2" xfId="19661" xr:uid="{00000000-0005-0000-0000-000009820000}"/>
    <cellStyle name="Normal 6 4 4 3" xfId="24093" xr:uid="{00000000-0005-0000-0000-00000A820000}"/>
    <cellStyle name="Normal 6 4 4 4" xfId="28810" xr:uid="{00000000-0005-0000-0000-00000B820000}"/>
    <cellStyle name="Normal 6 4 4 5" xfId="33523" xr:uid="{00000000-0005-0000-0000-00000C820000}"/>
    <cellStyle name="Normal 6 4 5" xfId="11113" xr:uid="{00000000-0005-0000-0000-00000D820000}"/>
    <cellStyle name="Normal 6 4 6" xfId="11367" xr:uid="{00000000-0005-0000-0000-00000E820000}"/>
    <cellStyle name="Normal 6 4 7" xfId="11627" xr:uid="{00000000-0005-0000-0000-00000F820000}"/>
    <cellStyle name="Normal 6 4 8" xfId="11888" xr:uid="{00000000-0005-0000-0000-000010820000}"/>
    <cellStyle name="Normal 6 4 9" xfId="12159" xr:uid="{00000000-0005-0000-0000-000011820000}"/>
    <cellStyle name="Normal 6 40" xfId="3551" xr:uid="{00000000-0005-0000-0000-000012820000}"/>
    <cellStyle name="Normal 6 41" xfId="3654" xr:uid="{00000000-0005-0000-0000-000013820000}"/>
    <cellStyle name="Normal 6 42" xfId="3773" xr:uid="{00000000-0005-0000-0000-000014820000}"/>
    <cellStyle name="Normal 6 43" xfId="3889" xr:uid="{00000000-0005-0000-0000-000015820000}"/>
    <cellStyle name="Normal 6 44" xfId="4005" xr:uid="{00000000-0005-0000-0000-000016820000}"/>
    <cellStyle name="Normal 6 45" xfId="4121" xr:uid="{00000000-0005-0000-0000-000017820000}"/>
    <cellStyle name="Normal 6 46" xfId="4237" xr:uid="{00000000-0005-0000-0000-000018820000}"/>
    <cellStyle name="Normal 6 47" xfId="4353" xr:uid="{00000000-0005-0000-0000-000019820000}"/>
    <cellStyle name="Normal 6 48" xfId="4469" xr:uid="{00000000-0005-0000-0000-00001A820000}"/>
    <cellStyle name="Normal 6 49" xfId="4585" xr:uid="{00000000-0005-0000-0000-00001B820000}"/>
    <cellStyle name="Normal 6 5" xfId="820" xr:uid="{00000000-0005-0000-0000-00001C820000}"/>
    <cellStyle name="Normal 6 5 2" xfId="16880" xr:uid="{00000000-0005-0000-0000-00001D820000}"/>
    <cellStyle name="Normal 6 5 2 2" xfId="21342" xr:uid="{00000000-0005-0000-0000-00001E820000}"/>
    <cellStyle name="Normal 6 5 2 2 2" xfId="25774" xr:uid="{00000000-0005-0000-0000-00001F820000}"/>
    <cellStyle name="Normal 6 5 2 2 3" xfId="30491" xr:uid="{00000000-0005-0000-0000-000020820000}"/>
    <cellStyle name="Normal 6 5 2 2 4" xfId="35204" xr:uid="{00000000-0005-0000-0000-000021820000}"/>
    <cellStyle name="Normal 6 5 2 3" xfId="19083" xr:uid="{00000000-0005-0000-0000-000022820000}"/>
    <cellStyle name="Normal 6 5 2 4" xfId="23558" xr:uid="{00000000-0005-0000-0000-000023820000}"/>
    <cellStyle name="Normal 6 5 2 5" xfId="28275" xr:uid="{00000000-0005-0000-0000-000024820000}"/>
    <cellStyle name="Normal 6 5 2 6" xfId="32988" xr:uid="{00000000-0005-0000-0000-000025820000}"/>
    <cellStyle name="Normal 6 5 3" xfId="15689" xr:uid="{00000000-0005-0000-0000-000026820000}"/>
    <cellStyle name="Normal 6 5 3 2" xfId="20196" xr:uid="{00000000-0005-0000-0000-000027820000}"/>
    <cellStyle name="Normal 6 5 3 3" xfId="24628" xr:uid="{00000000-0005-0000-0000-000028820000}"/>
    <cellStyle name="Normal 6 5 3 4" xfId="29345" xr:uid="{00000000-0005-0000-0000-000029820000}"/>
    <cellStyle name="Normal 6 5 3 5" xfId="34058" xr:uid="{00000000-0005-0000-0000-00002A820000}"/>
    <cellStyle name="Normal 6 5 4" xfId="17937" xr:uid="{00000000-0005-0000-0000-00002B820000}"/>
    <cellStyle name="Normal 6 5 5" xfId="22412" xr:uid="{00000000-0005-0000-0000-00002C820000}"/>
    <cellStyle name="Normal 6 5 6" xfId="27129" xr:uid="{00000000-0005-0000-0000-00002D820000}"/>
    <cellStyle name="Normal 6 5 7" xfId="31842" xr:uid="{00000000-0005-0000-0000-00002E820000}"/>
    <cellStyle name="Normal 6 50" xfId="4715" xr:uid="{00000000-0005-0000-0000-00002F820000}"/>
    <cellStyle name="Normal 6 51" xfId="4845" xr:uid="{00000000-0005-0000-0000-000030820000}"/>
    <cellStyle name="Normal 6 52" xfId="4975" xr:uid="{00000000-0005-0000-0000-000031820000}"/>
    <cellStyle name="Normal 6 53" xfId="5105" xr:uid="{00000000-0005-0000-0000-000032820000}"/>
    <cellStyle name="Normal 6 54" xfId="5235" xr:uid="{00000000-0005-0000-0000-000033820000}"/>
    <cellStyle name="Normal 6 55" xfId="5365" xr:uid="{00000000-0005-0000-0000-000034820000}"/>
    <cellStyle name="Normal 6 56" xfId="5495" xr:uid="{00000000-0005-0000-0000-000035820000}"/>
    <cellStyle name="Normal 6 57" xfId="5625" xr:uid="{00000000-0005-0000-0000-000036820000}"/>
    <cellStyle name="Normal 6 58" xfId="5755" xr:uid="{00000000-0005-0000-0000-000037820000}"/>
    <cellStyle name="Normal 6 59" xfId="5885" xr:uid="{00000000-0005-0000-0000-000038820000}"/>
    <cellStyle name="Normal 6 6" xfId="892" xr:uid="{00000000-0005-0000-0000-000039820000}"/>
    <cellStyle name="Normal 6 6 2" xfId="17091" xr:uid="{00000000-0005-0000-0000-00003A820000}"/>
    <cellStyle name="Normal 6 6 2 2" xfId="21553" xr:uid="{00000000-0005-0000-0000-00003B820000}"/>
    <cellStyle name="Normal 6 6 2 2 2" xfId="25985" xr:uid="{00000000-0005-0000-0000-00003C820000}"/>
    <cellStyle name="Normal 6 6 2 2 3" xfId="30702" xr:uid="{00000000-0005-0000-0000-00003D820000}"/>
    <cellStyle name="Normal 6 6 2 2 4" xfId="35415" xr:uid="{00000000-0005-0000-0000-00003E820000}"/>
    <cellStyle name="Normal 6 6 2 3" xfId="19294" xr:uid="{00000000-0005-0000-0000-00003F820000}"/>
    <cellStyle name="Normal 6 6 2 4" xfId="23769" xr:uid="{00000000-0005-0000-0000-000040820000}"/>
    <cellStyle name="Normal 6 6 2 5" xfId="28486" xr:uid="{00000000-0005-0000-0000-000041820000}"/>
    <cellStyle name="Normal 6 6 2 6" xfId="33199" xr:uid="{00000000-0005-0000-0000-000042820000}"/>
    <cellStyle name="Normal 6 6 3" xfId="15901" xr:uid="{00000000-0005-0000-0000-000043820000}"/>
    <cellStyle name="Normal 6 6 3 2" xfId="20407" xr:uid="{00000000-0005-0000-0000-000044820000}"/>
    <cellStyle name="Normal 6 6 3 3" xfId="24839" xr:uid="{00000000-0005-0000-0000-000045820000}"/>
    <cellStyle name="Normal 6 6 3 4" xfId="29556" xr:uid="{00000000-0005-0000-0000-000046820000}"/>
    <cellStyle name="Normal 6 6 3 5" xfId="34269" xr:uid="{00000000-0005-0000-0000-000047820000}"/>
    <cellStyle name="Normal 6 6 4" xfId="18148" xr:uid="{00000000-0005-0000-0000-000048820000}"/>
    <cellStyle name="Normal 6 6 5" xfId="22623" xr:uid="{00000000-0005-0000-0000-000049820000}"/>
    <cellStyle name="Normal 6 6 6" xfId="27340" xr:uid="{00000000-0005-0000-0000-00004A820000}"/>
    <cellStyle name="Normal 6 6 7" xfId="32053" xr:uid="{00000000-0005-0000-0000-00004B820000}"/>
    <cellStyle name="Normal 6 60" xfId="6015" xr:uid="{00000000-0005-0000-0000-00004C820000}"/>
    <cellStyle name="Normal 6 61" xfId="6145" xr:uid="{00000000-0005-0000-0000-00004D820000}"/>
    <cellStyle name="Normal 6 62" xfId="6275" xr:uid="{00000000-0005-0000-0000-00004E820000}"/>
    <cellStyle name="Normal 6 63" xfId="6405" xr:uid="{00000000-0005-0000-0000-00004F820000}"/>
    <cellStyle name="Normal 6 64" xfId="6536" xr:uid="{00000000-0005-0000-0000-000050820000}"/>
    <cellStyle name="Normal 6 65" xfId="6666" xr:uid="{00000000-0005-0000-0000-000051820000}"/>
    <cellStyle name="Normal 6 66" xfId="6796" xr:uid="{00000000-0005-0000-0000-000052820000}"/>
    <cellStyle name="Normal 6 67" xfId="6926" xr:uid="{00000000-0005-0000-0000-000053820000}"/>
    <cellStyle name="Normal 6 68" xfId="7056" xr:uid="{00000000-0005-0000-0000-000054820000}"/>
    <cellStyle name="Normal 6 69" xfId="7200" xr:uid="{00000000-0005-0000-0000-000055820000}"/>
    <cellStyle name="Normal 6 7" xfId="964" xr:uid="{00000000-0005-0000-0000-000056820000}"/>
    <cellStyle name="Normal 6 7 2" xfId="16143" xr:uid="{00000000-0005-0000-0000-000057820000}"/>
    <cellStyle name="Normal 6 7 2 2" xfId="20646" xr:uid="{00000000-0005-0000-0000-000058820000}"/>
    <cellStyle name="Normal 6 7 2 3" xfId="25078" xr:uid="{00000000-0005-0000-0000-000059820000}"/>
    <cellStyle name="Normal 6 7 2 4" xfId="29795" xr:uid="{00000000-0005-0000-0000-00005A820000}"/>
    <cellStyle name="Normal 6 7 2 5" xfId="34508" xr:uid="{00000000-0005-0000-0000-00005B820000}"/>
    <cellStyle name="Normal 6 7 3" xfId="18387" xr:uid="{00000000-0005-0000-0000-00005C820000}"/>
    <cellStyle name="Normal 6 7 4" xfId="22862" xr:uid="{00000000-0005-0000-0000-00005D820000}"/>
    <cellStyle name="Normal 6 7 5" xfId="27579" xr:uid="{00000000-0005-0000-0000-00005E820000}"/>
    <cellStyle name="Normal 6 7 6" xfId="32292" xr:uid="{00000000-0005-0000-0000-00005F820000}"/>
    <cellStyle name="Normal 6 70" xfId="7345" xr:uid="{00000000-0005-0000-0000-000060820000}"/>
    <cellStyle name="Normal 6 71" xfId="7489" xr:uid="{00000000-0005-0000-0000-000061820000}"/>
    <cellStyle name="Normal 6 72" xfId="7661" xr:uid="{00000000-0005-0000-0000-000062820000}"/>
    <cellStyle name="Normal 6 73" xfId="7833" xr:uid="{00000000-0005-0000-0000-000063820000}"/>
    <cellStyle name="Normal 6 74" xfId="8005" xr:uid="{00000000-0005-0000-0000-000064820000}"/>
    <cellStyle name="Normal 6 75" xfId="8177" xr:uid="{00000000-0005-0000-0000-000065820000}"/>
    <cellStyle name="Normal 6 76" xfId="8349" xr:uid="{00000000-0005-0000-0000-000066820000}"/>
    <cellStyle name="Normal 6 77" xfId="8591" xr:uid="{00000000-0005-0000-0000-000067820000}"/>
    <cellStyle name="Normal 6 8" xfId="1036" xr:uid="{00000000-0005-0000-0000-000068820000}"/>
    <cellStyle name="Normal 6 8 2" xfId="26255" xr:uid="{00000000-0005-0000-0000-000069820000}"/>
    <cellStyle name="Normal 6 8 3" xfId="30969" xr:uid="{00000000-0005-0000-0000-00006A820000}"/>
    <cellStyle name="Normal 6 8 4" xfId="35682" xr:uid="{00000000-0005-0000-0000-00006B820000}"/>
    <cellStyle name="Normal 6 9" xfId="1108" xr:uid="{00000000-0005-0000-0000-00006C820000}"/>
    <cellStyle name="Normal 6 9 2" xfId="35949" xr:uid="{00000000-0005-0000-0000-00006D820000}"/>
    <cellStyle name="Normal 60" xfId="10731" xr:uid="{00000000-0005-0000-0000-00006E820000}"/>
    <cellStyle name="Normal 60 2" xfId="12025" xr:uid="{00000000-0005-0000-0000-00006F820000}"/>
    <cellStyle name="Normal 61" xfId="11494" xr:uid="{00000000-0005-0000-0000-000070820000}"/>
    <cellStyle name="Normal 61 2" xfId="12026" xr:uid="{00000000-0005-0000-0000-000071820000}"/>
    <cellStyle name="Normal 62" xfId="11495" xr:uid="{00000000-0005-0000-0000-000072820000}"/>
    <cellStyle name="Normal 62 2" xfId="12027" xr:uid="{00000000-0005-0000-0000-000073820000}"/>
    <cellStyle name="Normal 63" xfId="11496" xr:uid="{00000000-0005-0000-0000-000074820000}"/>
    <cellStyle name="Normal 63 2" xfId="12028" xr:uid="{00000000-0005-0000-0000-000075820000}"/>
    <cellStyle name="Normal 64" xfId="11497" xr:uid="{00000000-0005-0000-0000-000076820000}"/>
    <cellStyle name="Normal 64 2" xfId="12029" xr:uid="{00000000-0005-0000-0000-000077820000}"/>
    <cellStyle name="Normal 65" xfId="11498" xr:uid="{00000000-0005-0000-0000-000078820000}"/>
    <cellStyle name="Normal 65 2" xfId="12030" xr:uid="{00000000-0005-0000-0000-000079820000}"/>
    <cellStyle name="Normal 66" xfId="11499" xr:uid="{00000000-0005-0000-0000-00007A820000}"/>
    <cellStyle name="Normal 66 2" xfId="12031" xr:uid="{00000000-0005-0000-0000-00007B820000}"/>
    <cellStyle name="Normal 67" xfId="12286" xr:uid="{00000000-0005-0000-0000-00007C820000}"/>
    <cellStyle name="Normal 67 10" xfId="26721" xr:uid="{00000000-0005-0000-0000-00007D820000}"/>
    <cellStyle name="Normal 67 11" xfId="31434" xr:uid="{00000000-0005-0000-0000-00007E820000}"/>
    <cellStyle name="Normal 67 2" xfId="12557" xr:uid="{00000000-0005-0000-0000-00007F820000}"/>
    <cellStyle name="Normal 67 2 10" xfId="31730" xr:uid="{00000000-0005-0000-0000-000080820000}"/>
    <cellStyle name="Normal 67 2 2" xfId="13177" xr:uid="{00000000-0005-0000-0000-000081820000}"/>
    <cellStyle name="Normal 67 2 2 2" xfId="16768" xr:uid="{00000000-0005-0000-0000-000082820000}"/>
    <cellStyle name="Normal 67 2 2 2 2" xfId="21230" xr:uid="{00000000-0005-0000-0000-000083820000}"/>
    <cellStyle name="Normal 67 2 2 2 3" xfId="25662" xr:uid="{00000000-0005-0000-0000-000084820000}"/>
    <cellStyle name="Normal 67 2 2 2 4" xfId="30379" xr:uid="{00000000-0005-0000-0000-000085820000}"/>
    <cellStyle name="Normal 67 2 2 2 5" xfId="35092" xr:uid="{00000000-0005-0000-0000-000086820000}"/>
    <cellStyle name="Normal 67 2 2 3" xfId="18971" xr:uid="{00000000-0005-0000-0000-000087820000}"/>
    <cellStyle name="Normal 67 2 2 4" xfId="23446" xr:uid="{00000000-0005-0000-0000-000088820000}"/>
    <cellStyle name="Normal 67 2 2 5" xfId="28163" xr:uid="{00000000-0005-0000-0000-000089820000}"/>
    <cellStyle name="Normal 67 2 2 6" xfId="32876" xr:uid="{00000000-0005-0000-0000-00008A820000}"/>
    <cellStyle name="Normal 67 2 3" xfId="13759" xr:uid="{00000000-0005-0000-0000-00008B820000}"/>
    <cellStyle name="Normal 67 2 3 2" xfId="20084" xr:uid="{00000000-0005-0000-0000-00008C820000}"/>
    <cellStyle name="Normal 67 2 3 3" xfId="24516" xr:uid="{00000000-0005-0000-0000-00008D820000}"/>
    <cellStyle name="Normal 67 2 3 4" xfId="29233" xr:uid="{00000000-0005-0000-0000-00008E820000}"/>
    <cellStyle name="Normal 67 2 3 5" xfId="33946" xr:uid="{00000000-0005-0000-0000-00008F820000}"/>
    <cellStyle name="Normal 67 2 4" xfId="14365" xr:uid="{00000000-0005-0000-0000-000090820000}"/>
    <cellStyle name="Normal 67 2 5" xfId="14971" xr:uid="{00000000-0005-0000-0000-000091820000}"/>
    <cellStyle name="Normal 67 2 6" xfId="15577" xr:uid="{00000000-0005-0000-0000-000092820000}"/>
    <cellStyle name="Normal 67 2 7" xfId="17825" xr:uid="{00000000-0005-0000-0000-000093820000}"/>
    <cellStyle name="Normal 67 2 8" xfId="22300" xr:uid="{00000000-0005-0000-0000-000094820000}"/>
    <cellStyle name="Normal 67 2 9" xfId="27017" xr:uid="{00000000-0005-0000-0000-000095820000}"/>
    <cellStyle name="Normal 67 3" xfId="12839" xr:uid="{00000000-0005-0000-0000-000096820000}"/>
    <cellStyle name="Normal 67 3 2" xfId="16511" xr:uid="{00000000-0005-0000-0000-000097820000}"/>
    <cellStyle name="Normal 67 3 2 2" xfId="20973" xr:uid="{00000000-0005-0000-0000-000098820000}"/>
    <cellStyle name="Normal 67 3 2 3" xfId="25405" xr:uid="{00000000-0005-0000-0000-000099820000}"/>
    <cellStyle name="Normal 67 3 2 4" xfId="30122" xr:uid="{00000000-0005-0000-0000-00009A820000}"/>
    <cellStyle name="Normal 67 3 2 5" xfId="34835" xr:uid="{00000000-0005-0000-0000-00009B820000}"/>
    <cellStyle name="Normal 67 3 3" xfId="18714" xr:uid="{00000000-0005-0000-0000-00009C820000}"/>
    <cellStyle name="Normal 67 3 4" xfId="23189" xr:uid="{00000000-0005-0000-0000-00009D820000}"/>
    <cellStyle name="Normal 67 3 5" xfId="27906" xr:uid="{00000000-0005-0000-0000-00009E820000}"/>
    <cellStyle name="Normal 67 3 6" xfId="32619" xr:uid="{00000000-0005-0000-0000-00009F820000}"/>
    <cellStyle name="Normal 67 4" xfId="13462" xr:uid="{00000000-0005-0000-0000-0000A0820000}"/>
    <cellStyle name="Normal 67 4 2" xfId="19788" xr:uid="{00000000-0005-0000-0000-0000A1820000}"/>
    <cellStyle name="Normal 67 4 3" xfId="24220" xr:uid="{00000000-0005-0000-0000-0000A2820000}"/>
    <cellStyle name="Normal 67 4 4" xfId="28937" xr:uid="{00000000-0005-0000-0000-0000A3820000}"/>
    <cellStyle name="Normal 67 4 5" xfId="33650" xr:uid="{00000000-0005-0000-0000-0000A4820000}"/>
    <cellStyle name="Normal 67 5" xfId="14069" xr:uid="{00000000-0005-0000-0000-0000A5820000}"/>
    <cellStyle name="Normal 67 6" xfId="14675" xr:uid="{00000000-0005-0000-0000-0000A6820000}"/>
    <cellStyle name="Normal 67 7" xfId="15281" xr:uid="{00000000-0005-0000-0000-0000A7820000}"/>
    <cellStyle name="Normal 67 8" xfId="17529" xr:uid="{00000000-0005-0000-0000-0000A8820000}"/>
    <cellStyle name="Normal 67 9" xfId="22004" xr:uid="{00000000-0005-0000-0000-0000A9820000}"/>
    <cellStyle name="Normal 68" xfId="12300" xr:uid="{00000000-0005-0000-0000-0000AA820000}"/>
    <cellStyle name="Normal 68 2" xfId="13191" xr:uid="{00000000-0005-0000-0000-0000AB820000}"/>
    <cellStyle name="Normal 69" xfId="12301" xr:uid="{00000000-0005-0000-0000-0000AC820000}"/>
    <cellStyle name="Normal 69 2" xfId="13192" xr:uid="{00000000-0005-0000-0000-0000AD820000}"/>
    <cellStyle name="Normal 7" xfId="1412" xr:uid="{00000000-0005-0000-0000-0000AE820000}"/>
    <cellStyle name="Normal 7 10" xfId="2081" xr:uid="{00000000-0005-0000-0000-0000AF820000}"/>
    <cellStyle name="Normal 7 11" xfId="2155" xr:uid="{00000000-0005-0000-0000-0000B0820000}"/>
    <cellStyle name="Normal 7 12" xfId="2229" xr:uid="{00000000-0005-0000-0000-0000B1820000}"/>
    <cellStyle name="Normal 7 13" xfId="2303" xr:uid="{00000000-0005-0000-0000-0000B2820000}"/>
    <cellStyle name="Normal 7 14" xfId="2377" xr:uid="{00000000-0005-0000-0000-0000B3820000}"/>
    <cellStyle name="Normal 7 15" xfId="2451" xr:uid="{00000000-0005-0000-0000-0000B4820000}"/>
    <cellStyle name="Normal 7 16" xfId="2525" xr:uid="{00000000-0005-0000-0000-0000B5820000}"/>
    <cellStyle name="Normal 7 17" xfId="2599" xr:uid="{00000000-0005-0000-0000-0000B6820000}"/>
    <cellStyle name="Normal 7 18" xfId="2687" xr:uid="{00000000-0005-0000-0000-0000B7820000}"/>
    <cellStyle name="Normal 7 19" xfId="2775" xr:uid="{00000000-0005-0000-0000-0000B8820000}"/>
    <cellStyle name="Normal 7 2" xfId="1487" xr:uid="{00000000-0005-0000-0000-0000B9820000}"/>
    <cellStyle name="Normal 7 2 2" xfId="8997" xr:uid="{00000000-0005-0000-0000-0000BA820000}"/>
    <cellStyle name="Normal 7 20" xfId="2863" xr:uid="{00000000-0005-0000-0000-0000BB820000}"/>
    <cellStyle name="Normal 7 21" xfId="2951" xr:uid="{00000000-0005-0000-0000-0000BC820000}"/>
    <cellStyle name="Normal 7 22" xfId="3039" xr:uid="{00000000-0005-0000-0000-0000BD820000}"/>
    <cellStyle name="Normal 7 23" xfId="3127" xr:uid="{00000000-0005-0000-0000-0000BE820000}"/>
    <cellStyle name="Normal 7 24" xfId="3215" xr:uid="{00000000-0005-0000-0000-0000BF820000}"/>
    <cellStyle name="Normal 7 25" xfId="3303" xr:uid="{00000000-0005-0000-0000-0000C0820000}"/>
    <cellStyle name="Normal 7 26" xfId="3391" xr:uid="{00000000-0005-0000-0000-0000C1820000}"/>
    <cellStyle name="Normal 7 27" xfId="3479" xr:uid="{00000000-0005-0000-0000-0000C2820000}"/>
    <cellStyle name="Normal 7 28" xfId="3567" xr:uid="{00000000-0005-0000-0000-0000C3820000}"/>
    <cellStyle name="Normal 7 29" xfId="3671" xr:uid="{00000000-0005-0000-0000-0000C4820000}"/>
    <cellStyle name="Normal 7 3" xfId="1561" xr:uid="{00000000-0005-0000-0000-0000C5820000}"/>
    <cellStyle name="Normal 7 3 2" xfId="10250" xr:uid="{00000000-0005-0000-0000-0000C6820000}"/>
    <cellStyle name="Normal 7 30" xfId="3789" xr:uid="{00000000-0005-0000-0000-0000C7820000}"/>
    <cellStyle name="Normal 7 31" xfId="3905" xr:uid="{00000000-0005-0000-0000-0000C8820000}"/>
    <cellStyle name="Normal 7 32" xfId="4021" xr:uid="{00000000-0005-0000-0000-0000C9820000}"/>
    <cellStyle name="Normal 7 33" xfId="4137" xr:uid="{00000000-0005-0000-0000-0000CA820000}"/>
    <cellStyle name="Normal 7 34" xfId="4253" xr:uid="{00000000-0005-0000-0000-0000CB820000}"/>
    <cellStyle name="Normal 7 35" xfId="4369" xr:uid="{00000000-0005-0000-0000-0000CC820000}"/>
    <cellStyle name="Normal 7 36" xfId="4485" xr:uid="{00000000-0005-0000-0000-0000CD820000}"/>
    <cellStyle name="Normal 7 37" xfId="4601" xr:uid="{00000000-0005-0000-0000-0000CE820000}"/>
    <cellStyle name="Normal 7 38" xfId="4731" xr:uid="{00000000-0005-0000-0000-0000CF820000}"/>
    <cellStyle name="Normal 7 39" xfId="4861" xr:uid="{00000000-0005-0000-0000-0000D0820000}"/>
    <cellStyle name="Normal 7 4" xfId="1636" xr:uid="{00000000-0005-0000-0000-0000D1820000}"/>
    <cellStyle name="Normal 7 40" xfId="4991" xr:uid="{00000000-0005-0000-0000-0000D2820000}"/>
    <cellStyle name="Normal 7 41" xfId="5121" xr:uid="{00000000-0005-0000-0000-0000D3820000}"/>
    <cellStyle name="Normal 7 42" xfId="5251" xr:uid="{00000000-0005-0000-0000-0000D4820000}"/>
    <cellStyle name="Normal 7 43" xfId="5381" xr:uid="{00000000-0005-0000-0000-0000D5820000}"/>
    <cellStyle name="Normal 7 44" xfId="5511" xr:uid="{00000000-0005-0000-0000-0000D6820000}"/>
    <cellStyle name="Normal 7 45" xfId="5641" xr:uid="{00000000-0005-0000-0000-0000D7820000}"/>
    <cellStyle name="Normal 7 46" xfId="5771" xr:uid="{00000000-0005-0000-0000-0000D8820000}"/>
    <cellStyle name="Normal 7 47" xfId="5901" xr:uid="{00000000-0005-0000-0000-0000D9820000}"/>
    <cellStyle name="Normal 7 48" xfId="6031" xr:uid="{00000000-0005-0000-0000-0000DA820000}"/>
    <cellStyle name="Normal 7 49" xfId="6161" xr:uid="{00000000-0005-0000-0000-0000DB820000}"/>
    <cellStyle name="Normal 7 5" xfId="1710" xr:uid="{00000000-0005-0000-0000-0000DC820000}"/>
    <cellStyle name="Normal 7 50" xfId="6291" xr:uid="{00000000-0005-0000-0000-0000DD820000}"/>
    <cellStyle name="Normal 7 51" xfId="6421" xr:uid="{00000000-0005-0000-0000-0000DE820000}"/>
    <cellStyle name="Normal 7 52" xfId="6552" xr:uid="{00000000-0005-0000-0000-0000DF820000}"/>
    <cellStyle name="Normal 7 53" xfId="6682" xr:uid="{00000000-0005-0000-0000-0000E0820000}"/>
    <cellStyle name="Normal 7 54" xfId="6812" xr:uid="{00000000-0005-0000-0000-0000E1820000}"/>
    <cellStyle name="Normal 7 55" xfId="6942" xr:uid="{00000000-0005-0000-0000-0000E2820000}"/>
    <cellStyle name="Normal 7 56" xfId="7072" xr:uid="{00000000-0005-0000-0000-0000E3820000}"/>
    <cellStyle name="Normal 7 57" xfId="7216" xr:uid="{00000000-0005-0000-0000-0000E4820000}"/>
    <cellStyle name="Normal 7 58" xfId="7361" xr:uid="{00000000-0005-0000-0000-0000E5820000}"/>
    <cellStyle name="Normal 7 59" xfId="7505" xr:uid="{00000000-0005-0000-0000-0000E6820000}"/>
    <cellStyle name="Normal 7 6" xfId="1784" xr:uid="{00000000-0005-0000-0000-0000E7820000}"/>
    <cellStyle name="Normal 7 60" xfId="7677" xr:uid="{00000000-0005-0000-0000-0000E8820000}"/>
    <cellStyle name="Normal 7 61" xfId="7849" xr:uid="{00000000-0005-0000-0000-0000E9820000}"/>
    <cellStyle name="Normal 7 62" xfId="8021" xr:uid="{00000000-0005-0000-0000-0000EA820000}"/>
    <cellStyle name="Normal 7 63" xfId="8193" xr:uid="{00000000-0005-0000-0000-0000EB820000}"/>
    <cellStyle name="Normal 7 64" xfId="8365" xr:uid="{00000000-0005-0000-0000-0000EC820000}"/>
    <cellStyle name="Normal 7 65" xfId="8680" xr:uid="{00000000-0005-0000-0000-0000ED820000}"/>
    <cellStyle name="Normal 7 7" xfId="1858" xr:uid="{00000000-0005-0000-0000-0000EE820000}"/>
    <cellStyle name="Normal 7 8" xfId="1933" xr:uid="{00000000-0005-0000-0000-0000EF820000}"/>
    <cellStyle name="Normal 7 9" xfId="2007" xr:uid="{00000000-0005-0000-0000-0000F0820000}"/>
    <cellStyle name="Normal 70" xfId="12302" xr:uid="{00000000-0005-0000-0000-0000F1820000}"/>
    <cellStyle name="Normal 70 2" xfId="13193" xr:uid="{00000000-0005-0000-0000-0000F2820000}"/>
    <cellStyle name="Normal 71" xfId="12571" xr:uid="{00000000-0005-0000-0000-0000F3820000}"/>
    <cellStyle name="Normal 71 10" xfId="26735" xr:uid="{00000000-0005-0000-0000-0000F4820000}"/>
    <cellStyle name="Normal 71 11" xfId="31448" xr:uid="{00000000-0005-0000-0000-0000F5820000}"/>
    <cellStyle name="Normal 71 2" xfId="13194" xr:uid="{00000000-0005-0000-0000-0000F6820000}"/>
    <cellStyle name="Normal 71 2 2" xfId="13773" xr:uid="{00000000-0005-0000-0000-0000F7820000}"/>
    <cellStyle name="Normal 71 2 2 2" xfId="16782" xr:uid="{00000000-0005-0000-0000-0000F8820000}"/>
    <cellStyle name="Normal 71 2 2 2 2" xfId="21244" xr:uid="{00000000-0005-0000-0000-0000F9820000}"/>
    <cellStyle name="Normal 71 2 2 2 3" xfId="25676" xr:uid="{00000000-0005-0000-0000-0000FA820000}"/>
    <cellStyle name="Normal 71 2 2 2 4" xfId="30393" xr:uid="{00000000-0005-0000-0000-0000FB820000}"/>
    <cellStyle name="Normal 71 2 2 2 5" xfId="35106" xr:uid="{00000000-0005-0000-0000-0000FC820000}"/>
    <cellStyle name="Normal 71 2 2 3" xfId="18985" xr:uid="{00000000-0005-0000-0000-0000FD820000}"/>
    <cellStyle name="Normal 71 2 2 4" xfId="23460" xr:uid="{00000000-0005-0000-0000-0000FE820000}"/>
    <cellStyle name="Normal 71 2 2 5" xfId="28177" xr:uid="{00000000-0005-0000-0000-0000FF820000}"/>
    <cellStyle name="Normal 71 2 2 6" xfId="32890" xr:uid="{00000000-0005-0000-0000-000000830000}"/>
    <cellStyle name="Normal 71 2 3" xfId="14379" xr:uid="{00000000-0005-0000-0000-000001830000}"/>
    <cellStyle name="Normal 71 2 3 2" xfId="20098" xr:uid="{00000000-0005-0000-0000-000002830000}"/>
    <cellStyle name="Normal 71 2 3 3" xfId="24530" xr:uid="{00000000-0005-0000-0000-000003830000}"/>
    <cellStyle name="Normal 71 2 3 4" xfId="29247" xr:uid="{00000000-0005-0000-0000-000004830000}"/>
    <cellStyle name="Normal 71 2 3 5" xfId="33960" xr:uid="{00000000-0005-0000-0000-000005830000}"/>
    <cellStyle name="Normal 71 2 4" xfId="14985" xr:uid="{00000000-0005-0000-0000-000006830000}"/>
    <cellStyle name="Normal 71 2 5" xfId="15591" xr:uid="{00000000-0005-0000-0000-000007830000}"/>
    <cellStyle name="Normal 71 2 6" xfId="17839" xr:uid="{00000000-0005-0000-0000-000008830000}"/>
    <cellStyle name="Normal 71 2 7" xfId="22314" xr:uid="{00000000-0005-0000-0000-000009830000}"/>
    <cellStyle name="Normal 71 2 8" xfId="27031" xr:uid="{00000000-0005-0000-0000-00000A830000}"/>
    <cellStyle name="Normal 71 2 9" xfId="31744" xr:uid="{00000000-0005-0000-0000-00000B830000}"/>
    <cellStyle name="Normal 71 3" xfId="12853" xr:uid="{00000000-0005-0000-0000-00000C830000}"/>
    <cellStyle name="Normal 71 3 2" xfId="16512" xr:uid="{00000000-0005-0000-0000-00000D830000}"/>
    <cellStyle name="Normal 71 3 2 2" xfId="20974" xr:uid="{00000000-0005-0000-0000-00000E830000}"/>
    <cellStyle name="Normal 71 3 2 3" xfId="25406" xr:uid="{00000000-0005-0000-0000-00000F830000}"/>
    <cellStyle name="Normal 71 3 2 4" xfId="30123" xr:uid="{00000000-0005-0000-0000-000010830000}"/>
    <cellStyle name="Normal 71 3 2 5" xfId="34836" xr:uid="{00000000-0005-0000-0000-000011830000}"/>
    <cellStyle name="Normal 71 3 3" xfId="18715" xr:uid="{00000000-0005-0000-0000-000012830000}"/>
    <cellStyle name="Normal 71 3 4" xfId="23190" xr:uid="{00000000-0005-0000-0000-000013830000}"/>
    <cellStyle name="Normal 71 3 5" xfId="27907" xr:uid="{00000000-0005-0000-0000-000014830000}"/>
    <cellStyle name="Normal 71 3 6" xfId="32620" xr:uid="{00000000-0005-0000-0000-000015830000}"/>
    <cellStyle name="Normal 71 4" xfId="13476" xr:uid="{00000000-0005-0000-0000-000016830000}"/>
    <cellStyle name="Normal 71 4 2" xfId="19802" xr:uid="{00000000-0005-0000-0000-000017830000}"/>
    <cellStyle name="Normal 71 4 3" xfId="24234" xr:uid="{00000000-0005-0000-0000-000018830000}"/>
    <cellStyle name="Normal 71 4 4" xfId="28951" xr:uid="{00000000-0005-0000-0000-000019830000}"/>
    <cellStyle name="Normal 71 4 5" xfId="33664" xr:uid="{00000000-0005-0000-0000-00001A830000}"/>
    <cellStyle name="Normal 71 5" xfId="14083" xr:uid="{00000000-0005-0000-0000-00001B830000}"/>
    <cellStyle name="Normal 71 6" xfId="14689" xr:uid="{00000000-0005-0000-0000-00001C830000}"/>
    <cellStyle name="Normal 71 7" xfId="15295" xr:uid="{00000000-0005-0000-0000-00001D830000}"/>
    <cellStyle name="Normal 71 8" xfId="17543" xr:uid="{00000000-0005-0000-0000-00001E830000}"/>
    <cellStyle name="Normal 71 9" xfId="22018" xr:uid="{00000000-0005-0000-0000-00001F830000}"/>
    <cellStyle name="Normal 72" xfId="12881" xr:uid="{00000000-0005-0000-0000-000020830000}"/>
    <cellStyle name="Normal 72 2" xfId="13504" xr:uid="{00000000-0005-0000-0000-000021830000}"/>
    <cellStyle name="Normal 73" xfId="12867" xr:uid="{00000000-0005-0000-0000-000022830000}"/>
    <cellStyle name="Normal 73 2" xfId="13490" xr:uid="{00000000-0005-0000-0000-000023830000}"/>
    <cellStyle name="Normal 73 2 2" xfId="16513" xr:uid="{00000000-0005-0000-0000-000024830000}"/>
    <cellStyle name="Normal 73 2 2 2" xfId="20975" xr:uid="{00000000-0005-0000-0000-000025830000}"/>
    <cellStyle name="Normal 73 2 2 3" xfId="25407" xr:uid="{00000000-0005-0000-0000-000026830000}"/>
    <cellStyle name="Normal 73 2 2 4" xfId="30124" xr:uid="{00000000-0005-0000-0000-000027830000}"/>
    <cellStyle name="Normal 73 2 2 5" xfId="34837" xr:uid="{00000000-0005-0000-0000-000028830000}"/>
    <cellStyle name="Normal 73 2 3" xfId="18716" xr:uid="{00000000-0005-0000-0000-000029830000}"/>
    <cellStyle name="Normal 73 2 4" xfId="23191" xr:uid="{00000000-0005-0000-0000-00002A830000}"/>
    <cellStyle name="Normal 73 2 5" xfId="27908" xr:uid="{00000000-0005-0000-0000-00002B830000}"/>
    <cellStyle name="Normal 73 2 6" xfId="32621" xr:uid="{00000000-0005-0000-0000-00002C830000}"/>
    <cellStyle name="Normal 73 3" xfId="14097" xr:uid="{00000000-0005-0000-0000-00002D830000}"/>
    <cellStyle name="Normal 73 3 2" xfId="19816" xr:uid="{00000000-0005-0000-0000-00002E830000}"/>
    <cellStyle name="Normal 73 3 3" xfId="24248" xr:uid="{00000000-0005-0000-0000-00002F830000}"/>
    <cellStyle name="Normal 73 3 4" xfId="28965" xr:uid="{00000000-0005-0000-0000-000030830000}"/>
    <cellStyle name="Normal 73 3 5" xfId="33678" xr:uid="{00000000-0005-0000-0000-000031830000}"/>
    <cellStyle name="Normal 73 4" xfId="14703" xr:uid="{00000000-0005-0000-0000-000032830000}"/>
    <cellStyle name="Normal 73 5" xfId="15309" xr:uid="{00000000-0005-0000-0000-000033830000}"/>
    <cellStyle name="Normal 73 6" xfId="17557" xr:uid="{00000000-0005-0000-0000-000034830000}"/>
    <cellStyle name="Normal 73 7" xfId="22032" xr:uid="{00000000-0005-0000-0000-000035830000}"/>
    <cellStyle name="Normal 73 8" xfId="26749" xr:uid="{00000000-0005-0000-0000-000036830000}"/>
    <cellStyle name="Normal 73 9" xfId="31462" xr:uid="{00000000-0005-0000-0000-000037830000}"/>
    <cellStyle name="Normal 74" xfId="13787" xr:uid="{00000000-0005-0000-0000-000038830000}"/>
    <cellStyle name="Normal 74 2" xfId="14393" xr:uid="{00000000-0005-0000-0000-000039830000}"/>
    <cellStyle name="Normal 74 2 2" xfId="16796" xr:uid="{00000000-0005-0000-0000-00003A830000}"/>
    <cellStyle name="Normal 74 2 2 2" xfId="21258" xr:uid="{00000000-0005-0000-0000-00003B830000}"/>
    <cellStyle name="Normal 74 2 2 3" xfId="25690" xr:uid="{00000000-0005-0000-0000-00003C830000}"/>
    <cellStyle name="Normal 74 2 2 4" xfId="30407" xr:uid="{00000000-0005-0000-0000-00003D830000}"/>
    <cellStyle name="Normal 74 2 2 5" xfId="35120" xr:uid="{00000000-0005-0000-0000-00003E830000}"/>
    <cellStyle name="Normal 74 2 3" xfId="18999" xr:uid="{00000000-0005-0000-0000-00003F830000}"/>
    <cellStyle name="Normal 74 2 4" xfId="23474" xr:uid="{00000000-0005-0000-0000-000040830000}"/>
    <cellStyle name="Normal 74 2 5" xfId="28191" xr:uid="{00000000-0005-0000-0000-000041830000}"/>
    <cellStyle name="Normal 74 2 6" xfId="32904" xr:uid="{00000000-0005-0000-0000-000042830000}"/>
    <cellStyle name="Normal 74 3" xfId="14999" xr:uid="{00000000-0005-0000-0000-000043830000}"/>
    <cellStyle name="Normal 74 3 2" xfId="20112" xr:uid="{00000000-0005-0000-0000-000044830000}"/>
    <cellStyle name="Normal 74 3 3" xfId="24544" xr:uid="{00000000-0005-0000-0000-000045830000}"/>
    <cellStyle name="Normal 74 3 4" xfId="29261" xr:uid="{00000000-0005-0000-0000-000046830000}"/>
    <cellStyle name="Normal 74 3 5" xfId="33974" xr:uid="{00000000-0005-0000-0000-000047830000}"/>
    <cellStyle name="Normal 74 4" xfId="15605" xr:uid="{00000000-0005-0000-0000-000048830000}"/>
    <cellStyle name="Normal 74 5" xfId="17853" xr:uid="{00000000-0005-0000-0000-000049830000}"/>
    <cellStyle name="Normal 74 6" xfId="22328" xr:uid="{00000000-0005-0000-0000-00004A830000}"/>
    <cellStyle name="Normal 74 7" xfId="27045" xr:uid="{00000000-0005-0000-0000-00004B830000}"/>
    <cellStyle name="Normal 74 8" xfId="31758" xr:uid="{00000000-0005-0000-0000-00004C830000}"/>
    <cellStyle name="Normal 75" xfId="13801" xr:uid="{00000000-0005-0000-0000-00004D830000}"/>
    <cellStyle name="Normal 75 2" xfId="14407" xr:uid="{00000000-0005-0000-0000-00004E830000}"/>
    <cellStyle name="Normal 75 2 2" xfId="16810" xr:uid="{00000000-0005-0000-0000-00004F830000}"/>
    <cellStyle name="Normal 75 2 2 2" xfId="21272" xr:uid="{00000000-0005-0000-0000-000050830000}"/>
    <cellStyle name="Normal 75 2 2 3" xfId="25704" xr:uid="{00000000-0005-0000-0000-000051830000}"/>
    <cellStyle name="Normal 75 2 2 4" xfId="30421" xr:uid="{00000000-0005-0000-0000-000052830000}"/>
    <cellStyle name="Normal 75 2 2 5" xfId="35134" xr:uid="{00000000-0005-0000-0000-000053830000}"/>
    <cellStyle name="Normal 75 2 3" xfId="19013" xr:uid="{00000000-0005-0000-0000-000054830000}"/>
    <cellStyle name="Normal 75 2 4" xfId="23488" xr:uid="{00000000-0005-0000-0000-000055830000}"/>
    <cellStyle name="Normal 75 2 5" xfId="28205" xr:uid="{00000000-0005-0000-0000-000056830000}"/>
    <cellStyle name="Normal 75 2 6" xfId="32918" xr:uid="{00000000-0005-0000-0000-000057830000}"/>
    <cellStyle name="Normal 75 3" xfId="15013" xr:uid="{00000000-0005-0000-0000-000058830000}"/>
    <cellStyle name="Normal 75 3 2" xfId="20126" xr:uid="{00000000-0005-0000-0000-000059830000}"/>
    <cellStyle name="Normal 75 3 3" xfId="24558" xr:uid="{00000000-0005-0000-0000-00005A830000}"/>
    <cellStyle name="Normal 75 3 4" xfId="29275" xr:uid="{00000000-0005-0000-0000-00005B830000}"/>
    <cellStyle name="Normal 75 3 5" xfId="33988" xr:uid="{00000000-0005-0000-0000-00005C830000}"/>
    <cellStyle name="Normal 75 4" xfId="15619" xr:uid="{00000000-0005-0000-0000-00005D830000}"/>
    <cellStyle name="Normal 75 5" xfId="17867" xr:uid="{00000000-0005-0000-0000-00005E830000}"/>
    <cellStyle name="Normal 75 6" xfId="22342" xr:uid="{00000000-0005-0000-0000-00005F830000}"/>
    <cellStyle name="Normal 75 7" xfId="27059" xr:uid="{00000000-0005-0000-0000-000060830000}"/>
    <cellStyle name="Normal 75 8" xfId="31772" xr:uid="{00000000-0005-0000-0000-000061830000}"/>
    <cellStyle name="Normal 76" xfId="16071" xr:uid="{00000000-0005-0000-0000-000062830000}"/>
    <cellStyle name="Normal 76 2" xfId="17261" xr:uid="{00000000-0005-0000-0000-000063830000}"/>
    <cellStyle name="Normal 76 2 2" xfId="21722" xr:uid="{00000000-0005-0000-0000-000064830000}"/>
    <cellStyle name="Normal 76 2 2 2" xfId="26154" xr:uid="{00000000-0005-0000-0000-000065830000}"/>
    <cellStyle name="Normal 76 2 2 3" xfId="30871" xr:uid="{00000000-0005-0000-0000-000066830000}"/>
    <cellStyle name="Normal 76 2 2 4" xfId="35584" xr:uid="{00000000-0005-0000-0000-000067830000}"/>
    <cellStyle name="Normal 76 2 3" xfId="19463" xr:uid="{00000000-0005-0000-0000-000068830000}"/>
    <cellStyle name="Normal 76 2 4" xfId="23938" xr:uid="{00000000-0005-0000-0000-000069830000}"/>
    <cellStyle name="Normal 76 2 5" xfId="28655" xr:uid="{00000000-0005-0000-0000-00006A830000}"/>
    <cellStyle name="Normal 76 2 6" xfId="33368" xr:uid="{00000000-0005-0000-0000-00006B830000}"/>
    <cellStyle name="Normal 76 3" xfId="20576" xr:uid="{00000000-0005-0000-0000-00006C830000}"/>
    <cellStyle name="Normal 76 3 2" xfId="25008" xr:uid="{00000000-0005-0000-0000-00006D830000}"/>
    <cellStyle name="Normal 76 3 3" xfId="29725" xr:uid="{00000000-0005-0000-0000-00006E830000}"/>
    <cellStyle name="Normal 76 3 4" xfId="34438" xr:uid="{00000000-0005-0000-0000-00006F830000}"/>
    <cellStyle name="Normal 76 4" xfId="18317" xr:uid="{00000000-0005-0000-0000-000070830000}"/>
    <cellStyle name="Normal 76 5" xfId="22792" xr:uid="{00000000-0005-0000-0000-000071830000}"/>
    <cellStyle name="Normal 76 6" xfId="27509" xr:uid="{00000000-0005-0000-0000-000072830000}"/>
    <cellStyle name="Normal 76 7" xfId="32222" xr:uid="{00000000-0005-0000-0000-000073830000}"/>
    <cellStyle name="Normal 77" xfId="16310" xr:uid="{00000000-0005-0000-0000-000074830000}"/>
    <cellStyle name="Normal 78" xfId="19477" xr:uid="{00000000-0005-0000-0000-000075830000}"/>
    <cellStyle name="Normal 78 2" xfId="23952" xr:uid="{00000000-0005-0000-0000-000076830000}"/>
    <cellStyle name="Normal 78 3" xfId="28669" xr:uid="{00000000-0005-0000-0000-000077830000}"/>
    <cellStyle name="Normal 78 4" xfId="33382" xr:uid="{00000000-0005-0000-0000-000078830000}"/>
    <cellStyle name="Normal 79" xfId="19491" xr:uid="{00000000-0005-0000-0000-000079830000}"/>
    <cellStyle name="Normal 8" xfId="1562" xr:uid="{00000000-0005-0000-0000-00007A830000}"/>
    <cellStyle name="Normal 8 10" xfId="2230" xr:uid="{00000000-0005-0000-0000-00007B830000}"/>
    <cellStyle name="Normal 8 11" xfId="2304" xr:uid="{00000000-0005-0000-0000-00007C830000}"/>
    <cellStyle name="Normal 8 12" xfId="2378" xr:uid="{00000000-0005-0000-0000-00007D830000}"/>
    <cellStyle name="Normal 8 13" xfId="2452" xr:uid="{00000000-0005-0000-0000-00007E830000}"/>
    <cellStyle name="Normal 8 14" xfId="2526" xr:uid="{00000000-0005-0000-0000-00007F830000}"/>
    <cellStyle name="Normal 8 15" xfId="2600" xr:uid="{00000000-0005-0000-0000-000080830000}"/>
    <cellStyle name="Normal 8 16" xfId="2688" xr:uid="{00000000-0005-0000-0000-000081830000}"/>
    <cellStyle name="Normal 8 17" xfId="2776" xr:uid="{00000000-0005-0000-0000-000082830000}"/>
    <cellStyle name="Normal 8 18" xfId="2864" xr:uid="{00000000-0005-0000-0000-000083830000}"/>
    <cellStyle name="Normal 8 19" xfId="2952" xr:uid="{00000000-0005-0000-0000-000084830000}"/>
    <cellStyle name="Normal 8 2" xfId="1637" xr:uid="{00000000-0005-0000-0000-000085830000}"/>
    <cellStyle name="Normal 8 2 2" xfId="8999" xr:uid="{00000000-0005-0000-0000-000086830000}"/>
    <cellStyle name="Normal 8 20" xfId="3040" xr:uid="{00000000-0005-0000-0000-000087830000}"/>
    <cellStyle name="Normal 8 21" xfId="3128" xr:uid="{00000000-0005-0000-0000-000088830000}"/>
    <cellStyle name="Normal 8 22" xfId="3216" xr:uid="{00000000-0005-0000-0000-000089830000}"/>
    <cellStyle name="Normal 8 23" xfId="3304" xr:uid="{00000000-0005-0000-0000-00008A830000}"/>
    <cellStyle name="Normal 8 24" xfId="3392" xr:uid="{00000000-0005-0000-0000-00008B830000}"/>
    <cellStyle name="Normal 8 25" xfId="3480" xr:uid="{00000000-0005-0000-0000-00008C830000}"/>
    <cellStyle name="Normal 8 26" xfId="3568" xr:uid="{00000000-0005-0000-0000-00008D830000}"/>
    <cellStyle name="Normal 8 27" xfId="3673" xr:uid="{00000000-0005-0000-0000-00008E830000}"/>
    <cellStyle name="Normal 8 28" xfId="3790" xr:uid="{00000000-0005-0000-0000-00008F830000}"/>
    <cellStyle name="Normal 8 29" xfId="3906" xr:uid="{00000000-0005-0000-0000-000090830000}"/>
    <cellStyle name="Normal 8 3" xfId="1711" xr:uid="{00000000-0005-0000-0000-000091830000}"/>
    <cellStyle name="Normal 8 3 2" xfId="10252" xr:uid="{00000000-0005-0000-0000-000092830000}"/>
    <cellStyle name="Normal 8 30" xfId="4022" xr:uid="{00000000-0005-0000-0000-000093830000}"/>
    <cellStyle name="Normal 8 31" xfId="4138" xr:uid="{00000000-0005-0000-0000-000094830000}"/>
    <cellStyle name="Normal 8 32" xfId="4254" xr:uid="{00000000-0005-0000-0000-000095830000}"/>
    <cellStyle name="Normal 8 33" xfId="4370" xr:uid="{00000000-0005-0000-0000-000096830000}"/>
    <cellStyle name="Normal 8 34" xfId="4486" xr:uid="{00000000-0005-0000-0000-000097830000}"/>
    <cellStyle name="Normal 8 35" xfId="4602" xr:uid="{00000000-0005-0000-0000-000098830000}"/>
    <cellStyle name="Normal 8 36" xfId="4732" xr:uid="{00000000-0005-0000-0000-000099830000}"/>
    <cellStyle name="Normal 8 37" xfId="4862" xr:uid="{00000000-0005-0000-0000-00009A830000}"/>
    <cellStyle name="Normal 8 38" xfId="4992" xr:uid="{00000000-0005-0000-0000-00009B830000}"/>
    <cellStyle name="Normal 8 39" xfId="5122" xr:uid="{00000000-0005-0000-0000-00009C830000}"/>
    <cellStyle name="Normal 8 4" xfId="1785" xr:uid="{00000000-0005-0000-0000-00009D830000}"/>
    <cellStyle name="Normal 8 40" xfId="5252" xr:uid="{00000000-0005-0000-0000-00009E830000}"/>
    <cellStyle name="Normal 8 41" xfId="5382" xr:uid="{00000000-0005-0000-0000-00009F830000}"/>
    <cellStyle name="Normal 8 42" xfId="5512" xr:uid="{00000000-0005-0000-0000-0000A0830000}"/>
    <cellStyle name="Normal 8 43" xfId="5642" xr:uid="{00000000-0005-0000-0000-0000A1830000}"/>
    <cellStyle name="Normal 8 44" xfId="5772" xr:uid="{00000000-0005-0000-0000-0000A2830000}"/>
    <cellStyle name="Normal 8 45" xfId="5902" xr:uid="{00000000-0005-0000-0000-0000A3830000}"/>
    <cellStyle name="Normal 8 46" xfId="6032" xr:uid="{00000000-0005-0000-0000-0000A4830000}"/>
    <cellStyle name="Normal 8 47" xfId="6162" xr:uid="{00000000-0005-0000-0000-0000A5830000}"/>
    <cellStyle name="Normal 8 48" xfId="6292" xr:uid="{00000000-0005-0000-0000-0000A6830000}"/>
    <cellStyle name="Normal 8 49" xfId="6422" xr:uid="{00000000-0005-0000-0000-0000A7830000}"/>
    <cellStyle name="Normal 8 5" xfId="1859" xr:uid="{00000000-0005-0000-0000-0000A8830000}"/>
    <cellStyle name="Normal 8 50" xfId="6553" xr:uid="{00000000-0005-0000-0000-0000A9830000}"/>
    <cellStyle name="Normal 8 51" xfId="6683" xr:uid="{00000000-0005-0000-0000-0000AA830000}"/>
    <cellStyle name="Normal 8 52" xfId="6813" xr:uid="{00000000-0005-0000-0000-0000AB830000}"/>
    <cellStyle name="Normal 8 53" xfId="6943" xr:uid="{00000000-0005-0000-0000-0000AC830000}"/>
    <cellStyle name="Normal 8 54" xfId="7073" xr:uid="{00000000-0005-0000-0000-0000AD830000}"/>
    <cellStyle name="Normal 8 55" xfId="7217" xr:uid="{00000000-0005-0000-0000-0000AE830000}"/>
    <cellStyle name="Normal 8 56" xfId="7362" xr:uid="{00000000-0005-0000-0000-0000AF830000}"/>
    <cellStyle name="Normal 8 57" xfId="7506" xr:uid="{00000000-0005-0000-0000-0000B0830000}"/>
    <cellStyle name="Normal 8 58" xfId="7678" xr:uid="{00000000-0005-0000-0000-0000B1830000}"/>
    <cellStyle name="Normal 8 59" xfId="7850" xr:uid="{00000000-0005-0000-0000-0000B2830000}"/>
    <cellStyle name="Normal 8 6" xfId="1934" xr:uid="{00000000-0005-0000-0000-0000B3830000}"/>
    <cellStyle name="Normal 8 60" xfId="8022" xr:uid="{00000000-0005-0000-0000-0000B4830000}"/>
    <cellStyle name="Normal 8 61" xfId="8194" xr:uid="{00000000-0005-0000-0000-0000B5830000}"/>
    <cellStyle name="Normal 8 62" xfId="8366" xr:uid="{00000000-0005-0000-0000-0000B6830000}"/>
    <cellStyle name="Normal 8 63" xfId="8683" xr:uid="{00000000-0005-0000-0000-0000B7830000}"/>
    <cellStyle name="Normal 8 7" xfId="2008" xr:uid="{00000000-0005-0000-0000-0000B8830000}"/>
    <cellStyle name="Normal 8 8" xfId="2082" xr:uid="{00000000-0005-0000-0000-0000B9830000}"/>
    <cellStyle name="Normal 8 9" xfId="2156" xr:uid="{00000000-0005-0000-0000-0000BA830000}"/>
    <cellStyle name="Normal 80" xfId="21736" xr:uid="{00000000-0005-0000-0000-0000BB830000}"/>
    <cellStyle name="Normal 80 2" xfId="26168" xr:uid="{00000000-0005-0000-0000-0000BC830000}"/>
    <cellStyle name="Normal 80 3" xfId="30885" xr:uid="{00000000-0005-0000-0000-0000BD830000}"/>
    <cellStyle name="Normal 80 4" xfId="35598" xr:uid="{00000000-0005-0000-0000-0000BE830000}"/>
    <cellStyle name="Normal 81" xfId="26182" xr:uid="{00000000-0005-0000-0000-0000BF830000}"/>
    <cellStyle name="Normal 82" xfId="26183" xr:uid="{00000000-0005-0000-0000-0000C0830000}"/>
    <cellStyle name="Normal 83" xfId="26184" xr:uid="{00000000-0005-0000-0000-0000C1830000}"/>
    <cellStyle name="Normal 84" xfId="26185" xr:uid="{00000000-0005-0000-0000-0000C2830000}"/>
    <cellStyle name="Normal 84 2" xfId="30899" xr:uid="{00000000-0005-0000-0000-0000C3830000}"/>
    <cellStyle name="Normal 84 3" xfId="35612" xr:uid="{00000000-0005-0000-0000-0000C4830000}"/>
    <cellStyle name="Normal 85" xfId="36497" xr:uid="{00000000-0005-0000-0000-0000C5830000}"/>
    <cellStyle name="Normal 86" xfId="36511" xr:uid="{00000000-0005-0000-0000-0000C6830000}"/>
    <cellStyle name="Normal 9" xfId="2601" xr:uid="{00000000-0005-0000-0000-0000C7830000}"/>
    <cellStyle name="Normal 9 10" xfId="3393" xr:uid="{00000000-0005-0000-0000-0000C8830000}"/>
    <cellStyle name="Normal 9 11" xfId="3481" xr:uid="{00000000-0005-0000-0000-0000C9830000}"/>
    <cellStyle name="Normal 9 12" xfId="3569" xr:uid="{00000000-0005-0000-0000-0000CA830000}"/>
    <cellStyle name="Normal 9 13" xfId="3674" xr:uid="{00000000-0005-0000-0000-0000CB830000}"/>
    <cellStyle name="Normal 9 14" xfId="3791" xr:uid="{00000000-0005-0000-0000-0000CC830000}"/>
    <cellStyle name="Normal 9 15" xfId="3907" xr:uid="{00000000-0005-0000-0000-0000CD830000}"/>
    <cellStyle name="Normal 9 16" xfId="4023" xr:uid="{00000000-0005-0000-0000-0000CE830000}"/>
    <cellStyle name="Normal 9 17" xfId="4139" xr:uid="{00000000-0005-0000-0000-0000CF830000}"/>
    <cellStyle name="Normal 9 18" xfId="4255" xr:uid="{00000000-0005-0000-0000-0000D0830000}"/>
    <cellStyle name="Normal 9 19" xfId="4371" xr:uid="{00000000-0005-0000-0000-0000D1830000}"/>
    <cellStyle name="Normal 9 2" xfId="2689" xr:uid="{00000000-0005-0000-0000-0000D2830000}"/>
    <cellStyle name="Normal 9 2 2" xfId="9000" xr:uid="{00000000-0005-0000-0000-0000D3830000}"/>
    <cellStyle name="Normal 9 20" xfId="4487" xr:uid="{00000000-0005-0000-0000-0000D4830000}"/>
    <cellStyle name="Normal 9 21" xfId="4603" xr:uid="{00000000-0005-0000-0000-0000D5830000}"/>
    <cellStyle name="Normal 9 22" xfId="4733" xr:uid="{00000000-0005-0000-0000-0000D6830000}"/>
    <cellStyle name="Normal 9 23" xfId="4863" xr:uid="{00000000-0005-0000-0000-0000D7830000}"/>
    <cellStyle name="Normal 9 24" xfId="4993" xr:uid="{00000000-0005-0000-0000-0000D8830000}"/>
    <cellStyle name="Normal 9 25" xfId="5123" xr:uid="{00000000-0005-0000-0000-0000D9830000}"/>
    <cellStyle name="Normal 9 26" xfId="5253" xr:uid="{00000000-0005-0000-0000-0000DA830000}"/>
    <cellStyle name="Normal 9 27" xfId="5383" xr:uid="{00000000-0005-0000-0000-0000DB830000}"/>
    <cellStyle name="Normal 9 28" xfId="5513" xr:uid="{00000000-0005-0000-0000-0000DC830000}"/>
    <cellStyle name="Normal 9 29" xfId="5643" xr:uid="{00000000-0005-0000-0000-0000DD830000}"/>
    <cellStyle name="Normal 9 3" xfId="2777" xr:uid="{00000000-0005-0000-0000-0000DE830000}"/>
    <cellStyle name="Normal 9 3 2" xfId="10254" xr:uid="{00000000-0005-0000-0000-0000DF830000}"/>
    <cellStyle name="Normal 9 30" xfId="5773" xr:uid="{00000000-0005-0000-0000-0000E0830000}"/>
    <cellStyle name="Normal 9 31" xfId="5903" xr:uid="{00000000-0005-0000-0000-0000E1830000}"/>
    <cellStyle name="Normal 9 32" xfId="6033" xr:uid="{00000000-0005-0000-0000-0000E2830000}"/>
    <cellStyle name="Normal 9 33" xfId="6163" xr:uid="{00000000-0005-0000-0000-0000E3830000}"/>
    <cellStyle name="Normal 9 34" xfId="6293" xr:uid="{00000000-0005-0000-0000-0000E4830000}"/>
    <cellStyle name="Normal 9 35" xfId="6423" xr:uid="{00000000-0005-0000-0000-0000E5830000}"/>
    <cellStyle name="Normal 9 36" xfId="6554" xr:uid="{00000000-0005-0000-0000-0000E6830000}"/>
    <cellStyle name="Normal 9 37" xfId="6684" xr:uid="{00000000-0005-0000-0000-0000E7830000}"/>
    <cellStyle name="Normal 9 38" xfId="6814" xr:uid="{00000000-0005-0000-0000-0000E8830000}"/>
    <cellStyle name="Normal 9 39" xfId="6944" xr:uid="{00000000-0005-0000-0000-0000E9830000}"/>
    <cellStyle name="Normal 9 4" xfId="2865" xr:uid="{00000000-0005-0000-0000-0000EA830000}"/>
    <cellStyle name="Normal 9 40" xfId="7074" xr:uid="{00000000-0005-0000-0000-0000EB830000}"/>
    <cellStyle name="Normal 9 41" xfId="7218" xr:uid="{00000000-0005-0000-0000-0000EC830000}"/>
    <cellStyle name="Normal 9 42" xfId="7363" xr:uid="{00000000-0005-0000-0000-0000ED830000}"/>
    <cellStyle name="Normal 9 43" xfId="7507" xr:uid="{00000000-0005-0000-0000-0000EE830000}"/>
    <cellStyle name="Normal 9 44" xfId="7679" xr:uid="{00000000-0005-0000-0000-0000EF830000}"/>
    <cellStyle name="Normal 9 45" xfId="7851" xr:uid="{00000000-0005-0000-0000-0000F0830000}"/>
    <cellStyle name="Normal 9 46" xfId="8023" xr:uid="{00000000-0005-0000-0000-0000F1830000}"/>
    <cellStyle name="Normal 9 47" xfId="8195" xr:uid="{00000000-0005-0000-0000-0000F2830000}"/>
    <cellStyle name="Normal 9 48" xfId="8367" xr:uid="{00000000-0005-0000-0000-0000F3830000}"/>
    <cellStyle name="Normal 9 49" xfId="8685" xr:uid="{00000000-0005-0000-0000-0000F4830000}"/>
    <cellStyle name="Normal 9 5" xfId="2953" xr:uid="{00000000-0005-0000-0000-0000F5830000}"/>
    <cellStyle name="Normal 9 6" xfId="3041" xr:uid="{00000000-0005-0000-0000-0000F6830000}"/>
    <cellStyle name="Normal 9 7" xfId="3129" xr:uid="{00000000-0005-0000-0000-0000F7830000}"/>
    <cellStyle name="Normal 9 8" xfId="3217" xr:uid="{00000000-0005-0000-0000-0000F8830000}"/>
    <cellStyle name="Normal 9 9" xfId="3305" xr:uid="{00000000-0005-0000-0000-0000F9830000}"/>
    <cellStyle name="Normal_1973_1" xfId="37" xr:uid="{00000000-0005-0000-0000-0000FA830000}"/>
    <cellStyle name="Normal_Share price Internet" xfId="38" xr:uid="{00000000-0005-0000-0000-0000FB830000}"/>
    <cellStyle name="Normal_Share price Internet_1" xfId="39" xr:uid="{00000000-0005-0000-0000-0000FC830000}"/>
    <cellStyle name="Normal_Strips" xfId="40" xr:uid="{00000000-0005-0000-0000-0000FD830000}"/>
    <cellStyle name="Normal_Strips_1" xfId="41" xr:uid="{00000000-0005-0000-0000-0000FE830000}"/>
    <cellStyle name="Note" xfId="42" builtinId="10" customBuiltin="1"/>
    <cellStyle name="Note 10" xfId="4646" xr:uid="{00000000-0005-0000-0000-000000840000}"/>
    <cellStyle name="Note 10 10" xfId="5816" xr:uid="{00000000-0005-0000-0000-000001840000}"/>
    <cellStyle name="Note 10 11" xfId="5946" xr:uid="{00000000-0005-0000-0000-000002840000}"/>
    <cellStyle name="Note 10 12" xfId="6076" xr:uid="{00000000-0005-0000-0000-000003840000}"/>
    <cellStyle name="Note 10 13" xfId="6206" xr:uid="{00000000-0005-0000-0000-000004840000}"/>
    <cellStyle name="Note 10 14" xfId="6336" xr:uid="{00000000-0005-0000-0000-000005840000}"/>
    <cellStyle name="Note 10 15" xfId="6466" xr:uid="{00000000-0005-0000-0000-000006840000}"/>
    <cellStyle name="Note 10 16" xfId="6597" xr:uid="{00000000-0005-0000-0000-000007840000}"/>
    <cellStyle name="Note 10 17" xfId="6727" xr:uid="{00000000-0005-0000-0000-000008840000}"/>
    <cellStyle name="Note 10 18" xfId="6857" xr:uid="{00000000-0005-0000-0000-000009840000}"/>
    <cellStyle name="Note 10 19" xfId="6987" xr:uid="{00000000-0005-0000-0000-00000A840000}"/>
    <cellStyle name="Note 10 2" xfId="4776" xr:uid="{00000000-0005-0000-0000-00000B840000}"/>
    <cellStyle name="Note 10 2 2" xfId="9043" xr:uid="{00000000-0005-0000-0000-00000C840000}"/>
    <cellStyle name="Note 10 20" xfId="7117" xr:uid="{00000000-0005-0000-0000-00000D840000}"/>
    <cellStyle name="Note 10 21" xfId="7261" xr:uid="{00000000-0005-0000-0000-00000E840000}"/>
    <cellStyle name="Note 10 22" xfId="7406" xr:uid="{00000000-0005-0000-0000-00000F840000}"/>
    <cellStyle name="Note 10 23" xfId="7550" xr:uid="{00000000-0005-0000-0000-000010840000}"/>
    <cellStyle name="Note 10 24" xfId="7722" xr:uid="{00000000-0005-0000-0000-000011840000}"/>
    <cellStyle name="Note 10 25" xfId="7894" xr:uid="{00000000-0005-0000-0000-000012840000}"/>
    <cellStyle name="Note 10 26" xfId="8066" xr:uid="{00000000-0005-0000-0000-000013840000}"/>
    <cellStyle name="Note 10 27" xfId="8238" xr:uid="{00000000-0005-0000-0000-000014840000}"/>
    <cellStyle name="Note 10 28" xfId="8410" xr:uid="{00000000-0005-0000-0000-000015840000}"/>
    <cellStyle name="Note 10 29" xfId="8728" xr:uid="{00000000-0005-0000-0000-000016840000}"/>
    <cellStyle name="Note 10 3" xfId="4906" xr:uid="{00000000-0005-0000-0000-000017840000}"/>
    <cellStyle name="Note 10 3 2" xfId="10297" xr:uid="{00000000-0005-0000-0000-000018840000}"/>
    <cellStyle name="Note 10 4" xfId="5036" xr:uid="{00000000-0005-0000-0000-000019840000}"/>
    <cellStyle name="Note 10 5" xfId="5166" xr:uid="{00000000-0005-0000-0000-00001A840000}"/>
    <cellStyle name="Note 10 6" xfId="5296" xr:uid="{00000000-0005-0000-0000-00001B840000}"/>
    <cellStyle name="Note 10 7" xfId="5426" xr:uid="{00000000-0005-0000-0000-00001C840000}"/>
    <cellStyle name="Note 10 8" xfId="5556" xr:uid="{00000000-0005-0000-0000-00001D840000}"/>
    <cellStyle name="Note 10 9" xfId="5686" xr:uid="{00000000-0005-0000-0000-00001E840000}"/>
    <cellStyle name="Note 11" xfId="7131" xr:uid="{00000000-0005-0000-0000-00001F840000}"/>
    <cellStyle name="Note 11 10" xfId="8742" xr:uid="{00000000-0005-0000-0000-000020840000}"/>
    <cellStyle name="Note 11 2" xfId="7275" xr:uid="{00000000-0005-0000-0000-000021840000}"/>
    <cellStyle name="Note 11 2 2" xfId="9057" xr:uid="{00000000-0005-0000-0000-000022840000}"/>
    <cellStyle name="Note 11 3" xfId="7420" xr:uid="{00000000-0005-0000-0000-000023840000}"/>
    <cellStyle name="Note 11 3 2" xfId="10311" xr:uid="{00000000-0005-0000-0000-000024840000}"/>
    <cellStyle name="Note 11 4" xfId="7564" xr:uid="{00000000-0005-0000-0000-000025840000}"/>
    <cellStyle name="Note 11 5" xfId="7736" xr:uid="{00000000-0005-0000-0000-000026840000}"/>
    <cellStyle name="Note 11 6" xfId="7908" xr:uid="{00000000-0005-0000-0000-000027840000}"/>
    <cellStyle name="Note 11 7" xfId="8080" xr:uid="{00000000-0005-0000-0000-000028840000}"/>
    <cellStyle name="Note 11 8" xfId="8252" xr:uid="{00000000-0005-0000-0000-000029840000}"/>
    <cellStyle name="Note 11 9" xfId="8424" xr:uid="{00000000-0005-0000-0000-00002A840000}"/>
    <cellStyle name="Note 12" xfId="7578" xr:uid="{00000000-0005-0000-0000-00002B840000}"/>
    <cellStyle name="Note 12 2" xfId="7750" xr:uid="{00000000-0005-0000-0000-00002C840000}"/>
    <cellStyle name="Note 12 2 2" xfId="9072" xr:uid="{00000000-0005-0000-0000-00002D840000}"/>
    <cellStyle name="Note 12 3" xfId="7922" xr:uid="{00000000-0005-0000-0000-00002E840000}"/>
    <cellStyle name="Note 12 3 2" xfId="10325" xr:uid="{00000000-0005-0000-0000-00002F840000}"/>
    <cellStyle name="Note 12 4" xfId="8094" xr:uid="{00000000-0005-0000-0000-000030840000}"/>
    <cellStyle name="Note 12 5" xfId="8266" xr:uid="{00000000-0005-0000-0000-000031840000}"/>
    <cellStyle name="Note 12 6" xfId="8438" xr:uid="{00000000-0005-0000-0000-000032840000}"/>
    <cellStyle name="Note 12 7" xfId="8757" xr:uid="{00000000-0005-0000-0000-000033840000}"/>
    <cellStyle name="Note 13" xfId="7592" xr:uid="{00000000-0005-0000-0000-000034840000}"/>
    <cellStyle name="Note 13 2" xfId="7764" xr:uid="{00000000-0005-0000-0000-000035840000}"/>
    <cellStyle name="Note 13 2 2" xfId="9086" xr:uid="{00000000-0005-0000-0000-000036840000}"/>
    <cellStyle name="Note 13 3" xfId="7936" xr:uid="{00000000-0005-0000-0000-000037840000}"/>
    <cellStyle name="Note 13 3 2" xfId="10339" xr:uid="{00000000-0005-0000-0000-000038840000}"/>
    <cellStyle name="Note 13 4" xfId="8108" xr:uid="{00000000-0005-0000-0000-000039840000}"/>
    <cellStyle name="Note 13 5" xfId="8280" xr:uid="{00000000-0005-0000-0000-00003A840000}"/>
    <cellStyle name="Note 13 6" xfId="8452" xr:uid="{00000000-0005-0000-0000-00003B840000}"/>
    <cellStyle name="Note 13 7" xfId="8771" xr:uid="{00000000-0005-0000-0000-00003C840000}"/>
    <cellStyle name="Note 14" xfId="8821" xr:uid="{00000000-0005-0000-0000-00003D840000}"/>
    <cellStyle name="Note 15" xfId="8502" xr:uid="{00000000-0005-0000-0000-00003E840000}"/>
    <cellStyle name="Note 15 2" xfId="9115" xr:uid="{00000000-0005-0000-0000-00003F840000}"/>
    <cellStyle name="Note 16" xfId="9138" xr:uid="{00000000-0005-0000-0000-000040840000}"/>
    <cellStyle name="Note 16 10" xfId="9806" xr:uid="{00000000-0005-0000-0000-000041840000}"/>
    <cellStyle name="Note 16 10 2" xfId="36259" xr:uid="{00000000-0005-0000-0000-000042840000}"/>
    <cellStyle name="Note 16 11" xfId="9877" xr:uid="{00000000-0005-0000-0000-000043840000}"/>
    <cellStyle name="Note 16 12" xfId="9948" xr:uid="{00000000-0005-0000-0000-000044840000}"/>
    <cellStyle name="Note 16 13" xfId="10475" xr:uid="{00000000-0005-0000-0000-000045840000}"/>
    <cellStyle name="Note 16 14" xfId="10733" xr:uid="{00000000-0005-0000-0000-000046840000}"/>
    <cellStyle name="Note 16 15" xfId="10987" xr:uid="{00000000-0005-0000-0000-000047840000}"/>
    <cellStyle name="Note 16 16" xfId="11241" xr:uid="{00000000-0005-0000-0000-000048840000}"/>
    <cellStyle name="Note 16 17" xfId="11501" xr:uid="{00000000-0005-0000-0000-000049840000}"/>
    <cellStyle name="Note 16 18" xfId="11755" xr:uid="{00000000-0005-0000-0000-00004A840000}"/>
    <cellStyle name="Note 16 19" xfId="12033" xr:uid="{00000000-0005-0000-0000-00004B840000}"/>
    <cellStyle name="Note 16 2" xfId="9217" xr:uid="{00000000-0005-0000-0000-00004C840000}"/>
    <cellStyle name="Note 16 2 10" xfId="12445" xr:uid="{00000000-0005-0000-0000-00004D840000}"/>
    <cellStyle name="Note 16 2 11" xfId="12727" xr:uid="{00000000-0005-0000-0000-00004E840000}"/>
    <cellStyle name="Note 16 2 12" xfId="13350" xr:uid="{00000000-0005-0000-0000-00004F840000}"/>
    <cellStyle name="Note 16 2 13" xfId="13957" xr:uid="{00000000-0005-0000-0000-000050840000}"/>
    <cellStyle name="Note 16 2 14" xfId="14563" xr:uid="{00000000-0005-0000-0000-000051840000}"/>
    <cellStyle name="Note 16 2 15" xfId="15169" xr:uid="{00000000-0005-0000-0000-000052840000}"/>
    <cellStyle name="Note 16 2 16" xfId="17417" xr:uid="{00000000-0005-0000-0000-000053840000}"/>
    <cellStyle name="Note 16 2 17" xfId="21892" xr:uid="{00000000-0005-0000-0000-000054840000}"/>
    <cellStyle name="Note 16 2 18" xfId="26609" xr:uid="{00000000-0005-0000-0000-000055840000}"/>
    <cellStyle name="Note 16 2 19" xfId="31322" xr:uid="{00000000-0005-0000-0000-000056840000}"/>
    <cellStyle name="Note 16 2 2" xfId="10356" xr:uid="{00000000-0005-0000-0000-000057840000}"/>
    <cellStyle name="Note 16 2 2 10" xfId="31618" xr:uid="{00000000-0005-0000-0000-000058840000}"/>
    <cellStyle name="Note 16 2 2 2" xfId="13065" xr:uid="{00000000-0005-0000-0000-000059840000}"/>
    <cellStyle name="Note 16 2 2 2 2" xfId="16656" xr:uid="{00000000-0005-0000-0000-00005A840000}"/>
    <cellStyle name="Note 16 2 2 2 2 2" xfId="21118" xr:uid="{00000000-0005-0000-0000-00005B840000}"/>
    <cellStyle name="Note 16 2 2 2 2 3" xfId="25550" xr:uid="{00000000-0005-0000-0000-00005C840000}"/>
    <cellStyle name="Note 16 2 2 2 2 4" xfId="30267" xr:uid="{00000000-0005-0000-0000-00005D840000}"/>
    <cellStyle name="Note 16 2 2 2 2 5" xfId="34980" xr:uid="{00000000-0005-0000-0000-00005E840000}"/>
    <cellStyle name="Note 16 2 2 2 3" xfId="18859" xr:uid="{00000000-0005-0000-0000-00005F840000}"/>
    <cellStyle name="Note 16 2 2 2 4" xfId="23334" xr:uid="{00000000-0005-0000-0000-000060840000}"/>
    <cellStyle name="Note 16 2 2 2 5" xfId="28051" xr:uid="{00000000-0005-0000-0000-000061840000}"/>
    <cellStyle name="Note 16 2 2 2 6" xfId="32764" xr:uid="{00000000-0005-0000-0000-000062840000}"/>
    <cellStyle name="Note 16 2 2 3" xfId="13647" xr:uid="{00000000-0005-0000-0000-000063840000}"/>
    <cellStyle name="Note 16 2 2 3 2" xfId="19972" xr:uid="{00000000-0005-0000-0000-000064840000}"/>
    <cellStyle name="Note 16 2 2 3 3" xfId="24404" xr:uid="{00000000-0005-0000-0000-000065840000}"/>
    <cellStyle name="Note 16 2 2 3 4" xfId="29121" xr:uid="{00000000-0005-0000-0000-000066840000}"/>
    <cellStyle name="Note 16 2 2 3 5" xfId="33834" xr:uid="{00000000-0005-0000-0000-000067840000}"/>
    <cellStyle name="Note 16 2 2 4" xfId="14253" xr:uid="{00000000-0005-0000-0000-000068840000}"/>
    <cellStyle name="Note 16 2 2 5" xfId="14859" xr:uid="{00000000-0005-0000-0000-000069840000}"/>
    <cellStyle name="Note 16 2 2 6" xfId="15465" xr:uid="{00000000-0005-0000-0000-00006A840000}"/>
    <cellStyle name="Note 16 2 2 7" xfId="17713" xr:uid="{00000000-0005-0000-0000-00006B840000}"/>
    <cellStyle name="Note 16 2 2 8" xfId="22188" xr:uid="{00000000-0005-0000-0000-00006C840000}"/>
    <cellStyle name="Note 16 2 2 9" xfId="26905" xr:uid="{00000000-0005-0000-0000-00006D840000}"/>
    <cellStyle name="Note 16 2 3" xfId="10616" xr:uid="{00000000-0005-0000-0000-00006E840000}"/>
    <cellStyle name="Note 16 2 3 2" xfId="16438" xr:uid="{00000000-0005-0000-0000-00006F840000}"/>
    <cellStyle name="Note 16 2 3 2 2" xfId="20900" xr:uid="{00000000-0005-0000-0000-000070840000}"/>
    <cellStyle name="Note 16 2 3 2 3" xfId="25332" xr:uid="{00000000-0005-0000-0000-000071840000}"/>
    <cellStyle name="Note 16 2 3 2 4" xfId="30049" xr:uid="{00000000-0005-0000-0000-000072840000}"/>
    <cellStyle name="Note 16 2 3 2 5" xfId="34762" xr:uid="{00000000-0005-0000-0000-000073840000}"/>
    <cellStyle name="Note 16 2 3 3" xfId="18641" xr:uid="{00000000-0005-0000-0000-000074840000}"/>
    <cellStyle name="Note 16 2 3 4" xfId="23116" xr:uid="{00000000-0005-0000-0000-000075840000}"/>
    <cellStyle name="Note 16 2 3 5" xfId="27833" xr:uid="{00000000-0005-0000-0000-000076840000}"/>
    <cellStyle name="Note 16 2 3 6" xfId="32546" xr:uid="{00000000-0005-0000-0000-000077840000}"/>
    <cellStyle name="Note 16 2 4" xfId="10874" xr:uid="{00000000-0005-0000-0000-000078840000}"/>
    <cellStyle name="Note 16 2 4 2" xfId="19676" xr:uid="{00000000-0005-0000-0000-000079840000}"/>
    <cellStyle name="Note 16 2 4 3" xfId="24108" xr:uid="{00000000-0005-0000-0000-00007A840000}"/>
    <cellStyle name="Note 16 2 4 4" xfId="28825" xr:uid="{00000000-0005-0000-0000-00007B840000}"/>
    <cellStyle name="Note 16 2 4 5" xfId="33538" xr:uid="{00000000-0005-0000-0000-00007C840000}"/>
    <cellStyle name="Note 16 2 5" xfId="11128" xr:uid="{00000000-0005-0000-0000-00007D840000}"/>
    <cellStyle name="Note 16 2 6" xfId="11382" xr:uid="{00000000-0005-0000-0000-00007E840000}"/>
    <cellStyle name="Note 16 2 7" xfId="11642" xr:uid="{00000000-0005-0000-0000-00007F840000}"/>
    <cellStyle name="Note 16 2 8" xfId="11904" xr:uid="{00000000-0005-0000-0000-000080840000}"/>
    <cellStyle name="Note 16 2 9" xfId="12174" xr:uid="{00000000-0005-0000-0000-000081840000}"/>
    <cellStyle name="Note 16 20" xfId="12304" xr:uid="{00000000-0005-0000-0000-000082840000}"/>
    <cellStyle name="Note 16 21" xfId="12586" xr:uid="{00000000-0005-0000-0000-000083840000}"/>
    <cellStyle name="Note 16 22" xfId="13209" xr:uid="{00000000-0005-0000-0000-000084840000}"/>
    <cellStyle name="Note 16 23" xfId="13816" xr:uid="{00000000-0005-0000-0000-000085840000}"/>
    <cellStyle name="Note 16 24" xfId="14422" xr:uid="{00000000-0005-0000-0000-000086840000}"/>
    <cellStyle name="Note 16 25" xfId="15028" xr:uid="{00000000-0005-0000-0000-000087840000}"/>
    <cellStyle name="Note 16 26" xfId="17276" xr:uid="{00000000-0005-0000-0000-000088840000}"/>
    <cellStyle name="Note 16 27" xfId="21751" xr:uid="{00000000-0005-0000-0000-000089840000}"/>
    <cellStyle name="Note 16 28" xfId="26468" xr:uid="{00000000-0005-0000-0000-00008A840000}"/>
    <cellStyle name="Note 16 29" xfId="31181" xr:uid="{00000000-0005-0000-0000-00008B840000}"/>
    <cellStyle name="Note 16 3" xfId="9299" xr:uid="{00000000-0005-0000-0000-00008C840000}"/>
    <cellStyle name="Note 16 3 10" xfId="31477" xr:uid="{00000000-0005-0000-0000-00008D840000}"/>
    <cellStyle name="Note 16 3 2" xfId="12924" xr:uid="{00000000-0005-0000-0000-00008E840000}"/>
    <cellStyle name="Note 16 3 2 2" xfId="16515" xr:uid="{00000000-0005-0000-0000-00008F840000}"/>
    <cellStyle name="Note 16 3 2 2 2" xfId="20977" xr:uid="{00000000-0005-0000-0000-000090840000}"/>
    <cellStyle name="Note 16 3 2 2 3" xfId="25409" xr:uid="{00000000-0005-0000-0000-000091840000}"/>
    <cellStyle name="Note 16 3 2 2 4" xfId="30126" xr:uid="{00000000-0005-0000-0000-000092840000}"/>
    <cellStyle name="Note 16 3 2 2 5" xfId="34839" xr:uid="{00000000-0005-0000-0000-000093840000}"/>
    <cellStyle name="Note 16 3 2 3" xfId="18718" xr:uid="{00000000-0005-0000-0000-000094840000}"/>
    <cellStyle name="Note 16 3 2 4" xfId="23193" xr:uid="{00000000-0005-0000-0000-000095840000}"/>
    <cellStyle name="Note 16 3 2 5" xfId="27910" xr:uid="{00000000-0005-0000-0000-000096840000}"/>
    <cellStyle name="Note 16 3 2 6" xfId="32623" xr:uid="{00000000-0005-0000-0000-000097840000}"/>
    <cellStyle name="Note 16 3 3" xfId="13506" xr:uid="{00000000-0005-0000-0000-000098840000}"/>
    <cellStyle name="Note 16 3 3 2" xfId="19831" xr:uid="{00000000-0005-0000-0000-000099840000}"/>
    <cellStyle name="Note 16 3 3 3" xfId="24263" xr:uid="{00000000-0005-0000-0000-00009A840000}"/>
    <cellStyle name="Note 16 3 3 4" xfId="28980" xr:uid="{00000000-0005-0000-0000-00009B840000}"/>
    <cellStyle name="Note 16 3 3 5" xfId="33693" xr:uid="{00000000-0005-0000-0000-00009C840000}"/>
    <cellStyle name="Note 16 3 4" xfId="14112" xr:uid="{00000000-0005-0000-0000-00009D840000}"/>
    <cellStyle name="Note 16 3 5" xfId="14718" xr:uid="{00000000-0005-0000-0000-00009E840000}"/>
    <cellStyle name="Note 16 3 6" xfId="15324" xr:uid="{00000000-0005-0000-0000-00009F840000}"/>
    <cellStyle name="Note 16 3 7" xfId="17572" xr:uid="{00000000-0005-0000-0000-0000A0840000}"/>
    <cellStyle name="Note 16 3 8" xfId="22047" xr:uid="{00000000-0005-0000-0000-0000A1840000}"/>
    <cellStyle name="Note 16 3 9" xfId="26764" xr:uid="{00000000-0005-0000-0000-0000A2840000}"/>
    <cellStyle name="Note 16 4" xfId="9370" xr:uid="{00000000-0005-0000-0000-0000A3840000}"/>
    <cellStyle name="Note 16 4 2" xfId="16895" xr:uid="{00000000-0005-0000-0000-0000A4840000}"/>
    <cellStyle name="Note 16 4 2 2" xfId="21357" xr:uid="{00000000-0005-0000-0000-0000A5840000}"/>
    <cellStyle name="Note 16 4 2 2 2" xfId="25789" xr:uid="{00000000-0005-0000-0000-0000A6840000}"/>
    <cellStyle name="Note 16 4 2 2 3" xfId="30506" xr:uid="{00000000-0005-0000-0000-0000A7840000}"/>
    <cellStyle name="Note 16 4 2 2 4" xfId="35219" xr:uid="{00000000-0005-0000-0000-0000A8840000}"/>
    <cellStyle name="Note 16 4 2 3" xfId="19098" xr:uid="{00000000-0005-0000-0000-0000A9840000}"/>
    <cellStyle name="Note 16 4 2 4" xfId="23573" xr:uid="{00000000-0005-0000-0000-0000AA840000}"/>
    <cellStyle name="Note 16 4 2 5" xfId="28290" xr:uid="{00000000-0005-0000-0000-0000AB840000}"/>
    <cellStyle name="Note 16 4 2 6" xfId="33003" xr:uid="{00000000-0005-0000-0000-0000AC840000}"/>
    <cellStyle name="Note 16 4 3" xfId="15704" xr:uid="{00000000-0005-0000-0000-0000AD840000}"/>
    <cellStyle name="Note 16 4 3 2" xfId="20211" xr:uid="{00000000-0005-0000-0000-0000AE840000}"/>
    <cellStyle name="Note 16 4 3 3" xfId="24643" xr:uid="{00000000-0005-0000-0000-0000AF840000}"/>
    <cellStyle name="Note 16 4 3 4" xfId="29360" xr:uid="{00000000-0005-0000-0000-0000B0840000}"/>
    <cellStyle name="Note 16 4 3 5" xfId="34073" xr:uid="{00000000-0005-0000-0000-0000B1840000}"/>
    <cellStyle name="Note 16 4 4" xfId="17952" xr:uid="{00000000-0005-0000-0000-0000B2840000}"/>
    <cellStyle name="Note 16 4 5" xfId="22427" xr:uid="{00000000-0005-0000-0000-0000B3840000}"/>
    <cellStyle name="Note 16 4 6" xfId="27144" xr:uid="{00000000-0005-0000-0000-0000B4840000}"/>
    <cellStyle name="Note 16 4 7" xfId="31857" xr:uid="{00000000-0005-0000-0000-0000B5840000}"/>
    <cellStyle name="Note 16 5" xfId="9444" xr:uid="{00000000-0005-0000-0000-0000B6840000}"/>
    <cellStyle name="Note 16 5 2" xfId="17107" xr:uid="{00000000-0005-0000-0000-0000B7840000}"/>
    <cellStyle name="Note 16 5 2 2" xfId="21568" xr:uid="{00000000-0005-0000-0000-0000B8840000}"/>
    <cellStyle name="Note 16 5 2 2 2" xfId="26000" xr:uid="{00000000-0005-0000-0000-0000B9840000}"/>
    <cellStyle name="Note 16 5 2 2 3" xfId="30717" xr:uid="{00000000-0005-0000-0000-0000BA840000}"/>
    <cellStyle name="Note 16 5 2 2 4" xfId="35430" xr:uid="{00000000-0005-0000-0000-0000BB840000}"/>
    <cellStyle name="Note 16 5 2 3" xfId="19309" xr:uid="{00000000-0005-0000-0000-0000BC840000}"/>
    <cellStyle name="Note 16 5 2 4" xfId="23784" xr:uid="{00000000-0005-0000-0000-0000BD840000}"/>
    <cellStyle name="Note 16 5 2 5" xfId="28501" xr:uid="{00000000-0005-0000-0000-0000BE840000}"/>
    <cellStyle name="Note 16 5 2 6" xfId="33214" xr:uid="{00000000-0005-0000-0000-0000BF840000}"/>
    <cellStyle name="Note 16 5 3" xfId="15917" xr:uid="{00000000-0005-0000-0000-0000C0840000}"/>
    <cellStyle name="Note 16 5 3 2" xfId="20422" xr:uid="{00000000-0005-0000-0000-0000C1840000}"/>
    <cellStyle name="Note 16 5 3 3" xfId="24854" xr:uid="{00000000-0005-0000-0000-0000C2840000}"/>
    <cellStyle name="Note 16 5 3 4" xfId="29571" xr:uid="{00000000-0005-0000-0000-0000C3840000}"/>
    <cellStyle name="Note 16 5 3 5" xfId="34284" xr:uid="{00000000-0005-0000-0000-0000C4840000}"/>
    <cellStyle name="Note 16 5 4" xfId="18163" xr:uid="{00000000-0005-0000-0000-0000C5840000}"/>
    <cellStyle name="Note 16 5 5" xfId="22638" xr:uid="{00000000-0005-0000-0000-0000C6840000}"/>
    <cellStyle name="Note 16 5 6" xfId="27355" xr:uid="{00000000-0005-0000-0000-0000C7840000}"/>
    <cellStyle name="Note 16 5 7" xfId="32068" xr:uid="{00000000-0005-0000-0000-0000C8840000}"/>
    <cellStyle name="Note 16 6" xfId="9515" xr:uid="{00000000-0005-0000-0000-0000C9840000}"/>
    <cellStyle name="Note 16 6 2" xfId="16198" xr:uid="{00000000-0005-0000-0000-0000CA840000}"/>
    <cellStyle name="Note 16 6 2 2" xfId="20661" xr:uid="{00000000-0005-0000-0000-0000CB840000}"/>
    <cellStyle name="Note 16 6 2 3" xfId="25093" xr:uid="{00000000-0005-0000-0000-0000CC840000}"/>
    <cellStyle name="Note 16 6 2 4" xfId="29810" xr:uid="{00000000-0005-0000-0000-0000CD840000}"/>
    <cellStyle name="Note 16 6 2 5" xfId="34523" xr:uid="{00000000-0005-0000-0000-0000CE840000}"/>
    <cellStyle name="Note 16 6 3" xfId="18402" xr:uid="{00000000-0005-0000-0000-0000CF840000}"/>
    <cellStyle name="Note 16 6 4" xfId="22877" xr:uid="{00000000-0005-0000-0000-0000D0840000}"/>
    <cellStyle name="Note 16 6 5" xfId="27594" xr:uid="{00000000-0005-0000-0000-0000D1840000}"/>
    <cellStyle name="Note 16 6 6" xfId="32307" xr:uid="{00000000-0005-0000-0000-0000D2840000}"/>
    <cellStyle name="Note 16 7" xfId="9586" xr:uid="{00000000-0005-0000-0000-0000D3840000}"/>
    <cellStyle name="Note 16 7 2" xfId="19535" xr:uid="{00000000-0005-0000-0000-0000D4840000}"/>
    <cellStyle name="Note 16 7 3" xfId="23967" xr:uid="{00000000-0005-0000-0000-0000D5840000}"/>
    <cellStyle name="Note 16 7 4" xfId="28684" xr:uid="{00000000-0005-0000-0000-0000D6840000}"/>
    <cellStyle name="Note 16 7 5" xfId="33397" xr:uid="{00000000-0005-0000-0000-0000D7840000}"/>
    <cellStyle name="Note 16 8" xfId="9657" xr:uid="{00000000-0005-0000-0000-0000D8840000}"/>
    <cellStyle name="Note 16 8 2" xfId="26271" xr:uid="{00000000-0005-0000-0000-0000D9840000}"/>
    <cellStyle name="Note 16 8 3" xfId="30984" xr:uid="{00000000-0005-0000-0000-0000DA840000}"/>
    <cellStyle name="Note 16 8 4" xfId="35697" xr:uid="{00000000-0005-0000-0000-0000DB840000}"/>
    <cellStyle name="Note 16 9" xfId="9735" xr:uid="{00000000-0005-0000-0000-0000DC840000}"/>
    <cellStyle name="Note 16 9 2" xfId="35964" xr:uid="{00000000-0005-0000-0000-0000DD840000}"/>
    <cellStyle name="Note 17" xfId="9166" xr:uid="{00000000-0005-0000-0000-0000DE840000}"/>
    <cellStyle name="Note 17 10" xfId="9820" xr:uid="{00000000-0005-0000-0000-0000DF840000}"/>
    <cellStyle name="Note 17 10 2" xfId="36273" xr:uid="{00000000-0005-0000-0000-0000E0840000}"/>
    <cellStyle name="Note 17 11" xfId="9891" xr:uid="{00000000-0005-0000-0000-0000E1840000}"/>
    <cellStyle name="Note 17 12" xfId="9962" xr:uid="{00000000-0005-0000-0000-0000E2840000}"/>
    <cellStyle name="Note 17 13" xfId="10489" xr:uid="{00000000-0005-0000-0000-0000E3840000}"/>
    <cellStyle name="Note 17 14" xfId="10747" xr:uid="{00000000-0005-0000-0000-0000E4840000}"/>
    <cellStyle name="Note 17 15" xfId="11001" xr:uid="{00000000-0005-0000-0000-0000E5840000}"/>
    <cellStyle name="Note 17 16" xfId="11255" xr:uid="{00000000-0005-0000-0000-0000E6840000}"/>
    <cellStyle name="Note 17 17" xfId="11515" xr:uid="{00000000-0005-0000-0000-0000E7840000}"/>
    <cellStyle name="Note 17 18" xfId="11769" xr:uid="{00000000-0005-0000-0000-0000E8840000}"/>
    <cellStyle name="Note 17 19" xfId="12047" xr:uid="{00000000-0005-0000-0000-0000E9840000}"/>
    <cellStyle name="Note 17 2" xfId="9231" xr:uid="{00000000-0005-0000-0000-0000EA840000}"/>
    <cellStyle name="Note 17 2 10" xfId="12459" xr:uid="{00000000-0005-0000-0000-0000EB840000}"/>
    <cellStyle name="Note 17 2 11" xfId="12741" xr:uid="{00000000-0005-0000-0000-0000EC840000}"/>
    <cellStyle name="Note 17 2 12" xfId="13364" xr:uid="{00000000-0005-0000-0000-0000ED840000}"/>
    <cellStyle name="Note 17 2 13" xfId="13971" xr:uid="{00000000-0005-0000-0000-0000EE840000}"/>
    <cellStyle name="Note 17 2 14" xfId="14577" xr:uid="{00000000-0005-0000-0000-0000EF840000}"/>
    <cellStyle name="Note 17 2 15" xfId="15183" xr:uid="{00000000-0005-0000-0000-0000F0840000}"/>
    <cellStyle name="Note 17 2 16" xfId="17431" xr:uid="{00000000-0005-0000-0000-0000F1840000}"/>
    <cellStyle name="Note 17 2 17" xfId="21906" xr:uid="{00000000-0005-0000-0000-0000F2840000}"/>
    <cellStyle name="Note 17 2 18" xfId="26623" xr:uid="{00000000-0005-0000-0000-0000F3840000}"/>
    <cellStyle name="Note 17 2 19" xfId="31336" xr:uid="{00000000-0005-0000-0000-0000F4840000}"/>
    <cellStyle name="Note 17 2 2" xfId="10370" xr:uid="{00000000-0005-0000-0000-0000F5840000}"/>
    <cellStyle name="Note 17 2 2 10" xfId="31632" xr:uid="{00000000-0005-0000-0000-0000F6840000}"/>
    <cellStyle name="Note 17 2 2 2" xfId="13079" xr:uid="{00000000-0005-0000-0000-0000F7840000}"/>
    <cellStyle name="Note 17 2 2 2 2" xfId="16670" xr:uid="{00000000-0005-0000-0000-0000F8840000}"/>
    <cellStyle name="Note 17 2 2 2 2 2" xfId="21132" xr:uid="{00000000-0005-0000-0000-0000F9840000}"/>
    <cellStyle name="Note 17 2 2 2 2 3" xfId="25564" xr:uid="{00000000-0005-0000-0000-0000FA840000}"/>
    <cellStyle name="Note 17 2 2 2 2 4" xfId="30281" xr:uid="{00000000-0005-0000-0000-0000FB840000}"/>
    <cellStyle name="Note 17 2 2 2 2 5" xfId="34994" xr:uid="{00000000-0005-0000-0000-0000FC840000}"/>
    <cellStyle name="Note 17 2 2 2 3" xfId="18873" xr:uid="{00000000-0005-0000-0000-0000FD840000}"/>
    <cellStyle name="Note 17 2 2 2 4" xfId="23348" xr:uid="{00000000-0005-0000-0000-0000FE840000}"/>
    <cellStyle name="Note 17 2 2 2 5" xfId="28065" xr:uid="{00000000-0005-0000-0000-0000FF840000}"/>
    <cellStyle name="Note 17 2 2 2 6" xfId="32778" xr:uid="{00000000-0005-0000-0000-000000850000}"/>
    <cellStyle name="Note 17 2 2 3" xfId="13661" xr:uid="{00000000-0005-0000-0000-000001850000}"/>
    <cellStyle name="Note 17 2 2 3 2" xfId="19986" xr:uid="{00000000-0005-0000-0000-000002850000}"/>
    <cellStyle name="Note 17 2 2 3 3" xfId="24418" xr:uid="{00000000-0005-0000-0000-000003850000}"/>
    <cellStyle name="Note 17 2 2 3 4" xfId="29135" xr:uid="{00000000-0005-0000-0000-000004850000}"/>
    <cellStyle name="Note 17 2 2 3 5" xfId="33848" xr:uid="{00000000-0005-0000-0000-000005850000}"/>
    <cellStyle name="Note 17 2 2 4" xfId="14267" xr:uid="{00000000-0005-0000-0000-000006850000}"/>
    <cellStyle name="Note 17 2 2 5" xfId="14873" xr:uid="{00000000-0005-0000-0000-000007850000}"/>
    <cellStyle name="Note 17 2 2 6" xfId="15479" xr:uid="{00000000-0005-0000-0000-000008850000}"/>
    <cellStyle name="Note 17 2 2 7" xfId="17727" xr:uid="{00000000-0005-0000-0000-000009850000}"/>
    <cellStyle name="Note 17 2 2 8" xfId="22202" xr:uid="{00000000-0005-0000-0000-00000A850000}"/>
    <cellStyle name="Note 17 2 2 9" xfId="26919" xr:uid="{00000000-0005-0000-0000-00000B850000}"/>
    <cellStyle name="Note 17 2 3" xfId="10630" xr:uid="{00000000-0005-0000-0000-00000C850000}"/>
    <cellStyle name="Note 17 2 3 2" xfId="16452" xr:uid="{00000000-0005-0000-0000-00000D850000}"/>
    <cellStyle name="Note 17 2 3 2 2" xfId="20914" xr:uid="{00000000-0005-0000-0000-00000E850000}"/>
    <cellStyle name="Note 17 2 3 2 3" xfId="25346" xr:uid="{00000000-0005-0000-0000-00000F850000}"/>
    <cellStyle name="Note 17 2 3 2 4" xfId="30063" xr:uid="{00000000-0005-0000-0000-000010850000}"/>
    <cellStyle name="Note 17 2 3 2 5" xfId="34776" xr:uid="{00000000-0005-0000-0000-000011850000}"/>
    <cellStyle name="Note 17 2 3 3" xfId="18655" xr:uid="{00000000-0005-0000-0000-000012850000}"/>
    <cellStyle name="Note 17 2 3 4" xfId="23130" xr:uid="{00000000-0005-0000-0000-000013850000}"/>
    <cellStyle name="Note 17 2 3 5" xfId="27847" xr:uid="{00000000-0005-0000-0000-000014850000}"/>
    <cellStyle name="Note 17 2 3 6" xfId="32560" xr:uid="{00000000-0005-0000-0000-000015850000}"/>
    <cellStyle name="Note 17 2 4" xfId="10888" xr:uid="{00000000-0005-0000-0000-000016850000}"/>
    <cellStyle name="Note 17 2 4 2" xfId="19690" xr:uid="{00000000-0005-0000-0000-000017850000}"/>
    <cellStyle name="Note 17 2 4 3" xfId="24122" xr:uid="{00000000-0005-0000-0000-000018850000}"/>
    <cellStyle name="Note 17 2 4 4" xfId="28839" xr:uid="{00000000-0005-0000-0000-000019850000}"/>
    <cellStyle name="Note 17 2 4 5" xfId="33552" xr:uid="{00000000-0005-0000-0000-00001A850000}"/>
    <cellStyle name="Note 17 2 5" xfId="11142" xr:uid="{00000000-0005-0000-0000-00001B850000}"/>
    <cellStyle name="Note 17 2 6" xfId="11396" xr:uid="{00000000-0005-0000-0000-00001C850000}"/>
    <cellStyle name="Note 17 2 7" xfId="11656" xr:uid="{00000000-0005-0000-0000-00001D850000}"/>
    <cellStyle name="Note 17 2 8" xfId="11918" xr:uid="{00000000-0005-0000-0000-00001E850000}"/>
    <cellStyle name="Note 17 2 9" xfId="12188" xr:uid="{00000000-0005-0000-0000-00001F850000}"/>
    <cellStyle name="Note 17 20" xfId="12318" xr:uid="{00000000-0005-0000-0000-000020850000}"/>
    <cellStyle name="Note 17 21" xfId="12600" xr:uid="{00000000-0005-0000-0000-000021850000}"/>
    <cellStyle name="Note 17 22" xfId="13223" xr:uid="{00000000-0005-0000-0000-000022850000}"/>
    <cellStyle name="Note 17 23" xfId="13830" xr:uid="{00000000-0005-0000-0000-000023850000}"/>
    <cellStyle name="Note 17 24" xfId="14436" xr:uid="{00000000-0005-0000-0000-000024850000}"/>
    <cellStyle name="Note 17 25" xfId="15042" xr:uid="{00000000-0005-0000-0000-000025850000}"/>
    <cellStyle name="Note 17 26" xfId="17290" xr:uid="{00000000-0005-0000-0000-000026850000}"/>
    <cellStyle name="Note 17 27" xfId="21765" xr:uid="{00000000-0005-0000-0000-000027850000}"/>
    <cellStyle name="Note 17 28" xfId="26482" xr:uid="{00000000-0005-0000-0000-000028850000}"/>
    <cellStyle name="Note 17 29" xfId="31195" xr:uid="{00000000-0005-0000-0000-000029850000}"/>
    <cellStyle name="Note 17 3" xfId="9313" xr:uid="{00000000-0005-0000-0000-00002A850000}"/>
    <cellStyle name="Note 17 3 10" xfId="31491" xr:uid="{00000000-0005-0000-0000-00002B850000}"/>
    <cellStyle name="Note 17 3 2" xfId="12938" xr:uid="{00000000-0005-0000-0000-00002C850000}"/>
    <cellStyle name="Note 17 3 2 2" xfId="16529" xr:uid="{00000000-0005-0000-0000-00002D850000}"/>
    <cellStyle name="Note 17 3 2 2 2" xfId="20991" xr:uid="{00000000-0005-0000-0000-00002E850000}"/>
    <cellStyle name="Note 17 3 2 2 3" xfId="25423" xr:uid="{00000000-0005-0000-0000-00002F850000}"/>
    <cellStyle name="Note 17 3 2 2 4" xfId="30140" xr:uid="{00000000-0005-0000-0000-000030850000}"/>
    <cellStyle name="Note 17 3 2 2 5" xfId="34853" xr:uid="{00000000-0005-0000-0000-000031850000}"/>
    <cellStyle name="Note 17 3 2 3" xfId="18732" xr:uid="{00000000-0005-0000-0000-000032850000}"/>
    <cellStyle name="Note 17 3 2 4" xfId="23207" xr:uid="{00000000-0005-0000-0000-000033850000}"/>
    <cellStyle name="Note 17 3 2 5" xfId="27924" xr:uid="{00000000-0005-0000-0000-000034850000}"/>
    <cellStyle name="Note 17 3 2 6" xfId="32637" xr:uid="{00000000-0005-0000-0000-000035850000}"/>
    <cellStyle name="Note 17 3 3" xfId="13520" xr:uid="{00000000-0005-0000-0000-000036850000}"/>
    <cellStyle name="Note 17 3 3 2" xfId="19845" xr:uid="{00000000-0005-0000-0000-000037850000}"/>
    <cellStyle name="Note 17 3 3 3" xfId="24277" xr:uid="{00000000-0005-0000-0000-000038850000}"/>
    <cellStyle name="Note 17 3 3 4" xfId="28994" xr:uid="{00000000-0005-0000-0000-000039850000}"/>
    <cellStyle name="Note 17 3 3 5" xfId="33707" xr:uid="{00000000-0005-0000-0000-00003A850000}"/>
    <cellStyle name="Note 17 3 4" xfId="14126" xr:uid="{00000000-0005-0000-0000-00003B850000}"/>
    <cellStyle name="Note 17 3 5" xfId="14732" xr:uid="{00000000-0005-0000-0000-00003C850000}"/>
    <cellStyle name="Note 17 3 6" xfId="15338" xr:uid="{00000000-0005-0000-0000-00003D850000}"/>
    <cellStyle name="Note 17 3 7" xfId="17586" xr:uid="{00000000-0005-0000-0000-00003E850000}"/>
    <cellStyle name="Note 17 3 8" xfId="22061" xr:uid="{00000000-0005-0000-0000-00003F850000}"/>
    <cellStyle name="Note 17 3 9" xfId="26778" xr:uid="{00000000-0005-0000-0000-000040850000}"/>
    <cellStyle name="Note 17 4" xfId="9384" xr:uid="{00000000-0005-0000-0000-000041850000}"/>
    <cellStyle name="Note 17 4 2" xfId="16909" xr:uid="{00000000-0005-0000-0000-000042850000}"/>
    <cellStyle name="Note 17 4 2 2" xfId="21371" xr:uid="{00000000-0005-0000-0000-000043850000}"/>
    <cellStyle name="Note 17 4 2 2 2" xfId="25803" xr:uid="{00000000-0005-0000-0000-000044850000}"/>
    <cellStyle name="Note 17 4 2 2 3" xfId="30520" xr:uid="{00000000-0005-0000-0000-000045850000}"/>
    <cellStyle name="Note 17 4 2 2 4" xfId="35233" xr:uid="{00000000-0005-0000-0000-000046850000}"/>
    <cellStyle name="Note 17 4 2 3" xfId="19112" xr:uid="{00000000-0005-0000-0000-000047850000}"/>
    <cellStyle name="Note 17 4 2 4" xfId="23587" xr:uid="{00000000-0005-0000-0000-000048850000}"/>
    <cellStyle name="Note 17 4 2 5" xfId="28304" xr:uid="{00000000-0005-0000-0000-000049850000}"/>
    <cellStyle name="Note 17 4 2 6" xfId="33017" xr:uid="{00000000-0005-0000-0000-00004A850000}"/>
    <cellStyle name="Note 17 4 3" xfId="15718" xr:uid="{00000000-0005-0000-0000-00004B850000}"/>
    <cellStyle name="Note 17 4 3 2" xfId="20225" xr:uid="{00000000-0005-0000-0000-00004C850000}"/>
    <cellStyle name="Note 17 4 3 3" xfId="24657" xr:uid="{00000000-0005-0000-0000-00004D850000}"/>
    <cellStyle name="Note 17 4 3 4" xfId="29374" xr:uid="{00000000-0005-0000-0000-00004E850000}"/>
    <cellStyle name="Note 17 4 3 5" xfId="34087" xr:uid="{00000000-0005-0000-0000-00004F850000}"/>
    <cellStyle name="Note 17 4 4" xfId="17966" xr:uid="{00000000-0005-0000-0000-000050850000}"/>
    <cellStyle name="Note 17 4 5" xfId="22441" xr:uid="{00000000-0005-0000-0000-000051850000}"/>
    <cellStyle name="Note 17 4 6" xfId="27158" xr:uid="{00000000-0005-0000-0000-000052850000}"/>
    <cellStyle name="Note 17 4 7" xfId="31871" xr:uid="{00000000-0005-0000-0000-000053850000}"/>
    <cellStyle name="Note 17 5" xfId="9458" xr:uid="{00000000-0005-0000-0000-000054850000}"/>
    <cellStyle name="Note 17 5 2" xfId="17121" xr:uid="{00000000-0005-0000-0000-000055850000}"/>
    <cellStyle name="Note 17 5 2 2" xfId="21582" xr:uid="{00000000-0005-0000-0000-000056850000}"/>
    <cellStyle name="Note 17 5 2 2 2" xfId="26014" xr:uid="{00000000-0005-0000-0000-000057850000}"/>
    <cellStyle name="Note 17 5 2 2 3" xfId="30731" xr:uid="{00000000-0005-0000-0000-000058850000}"/>
    <cellStyle name="Note 17 5 2 2 4" xfId="35444" xr:uid="{00000000-0005-0000-0000-000059850000}"/>
    <cellStyle name="Note 17 5 2 3" xfId="19323" xr:uid="{00000000-0005-0000-0000-00005A850000}"/>
    <cellStyle name="Note 17 5 2 4" xfId="23798" xr:uid="{00000000-0005-0000-0000-00005B850000}"/>
    <cellStyle name="Note 17 5 2 5" xfId="28515" xr:uid="{00000000-0005-0000-0000-00005C850000}"/>
    <cellStyle name="Note 17 5 2 6" xfId="33228" xr:uid="{00000000-0005-0000-0000-00005D850000}"/>
    <cellStyle name="Note 17 5 3" xfId="15931" xr:uid="{00000000-0005-0000-0000-00005E850000}"/>
    <cellStyle name="Note 17 5 3 2" xfId="20436" xr:uid="{00000000-0005-0000-0000-00005F850000}"/>
    <cellStyle name="Note 17 5 3 3" xfId="24868" xr:uid="{00000000-0005-0000-0000-000060850000}"/>
    <cellStyle name="Note 17 5 3 4" xfId="29585" xr:uid="{00000000-0005-0000-0000-000061850000}"/>
    <cellStyle name="Note 17 5 3 5" xfId="34298" xr:uid="{00000000-0005-0000-0000-000062850000}"/>
    <cellStyle name="Note 17 5 4" xfId="18177" xr:uid="{00000000-0005-0000-0000-000063850000}"/>
    <cellStyle name="Note 17 5 5" xfId="22652" xr:uid="{00000000-0005-0000-0000-000064850000}"/>
    <cellStyle name="Note 17 5 6" xfId="27369" xr:uid="{00000000-0005-0000-0000-000065850000}"/>
    <cellStyle name="Note 17 5 7" xfId="32082" xr:uid="{00000000-0005-0000-0000-000066850000}"/>
    <cellStyle name="Note 17 6" xfId="9529" xr:uid="{00000000-0005-0000-0000-000067850000}"/>
    <cellStyle name="Note 17 6 2" xfId="16212" xr:uid="{00000000-0005-0000-0000-000068850000}"/>
    <cellStyle name="Note 17 6 2 2" xfId="20675" xr:uid="{00000000-0005-0000-0000-000069850000}"/>
    <cellStyle name="Note 17 6 2 3" xfId="25107" xr:uid="{00000000-0005-0000-0000-00006A850000}"/>
    <cellStyle name="Note 17 6 2 4" xfId="29824" xr:uid="{00000000-0005-0000-0000-00006B850000}"/>
    <cellStyle name="Note 17 6 2 5" xfId="34537" xr:uid="{00000000-0005-0000-0000-00006C850000}"/>
    <cellStyle name="Note 17 6 3" xfId="18416" xr:uid="{00000000-0005-0000-0000-00006D850000}"/>
    <cellStyle name="Note 17 6 4" xfId="22891" xr:uid="{00000000-0005-0000-0000-00006E850000}"/>
    <cellStyle name="Note 17 6 5" xfId="27608" xr:uid="{00000000-0005-0000-0000-00006F850000}"/>
    <cellStyle name="Note 17 6 6" xfId="32321" xr:uid="{00000000-0005-0000-0000-000070850000}"/>
    <cellStyle name="Note 17 7" xfId="9600" xr:uid="{00000000-0005-0000-0000-000071850000}"/>
    <cellStyle name="Note 17 7 2" xfId="19549" xr:uid="{00000000-0005-0000-0000-000072850000}"/>
    <cellStyle name="Note 17 7 3" xfId="23981" xr:uid="{00000000-0005-0000-0000-000073850000}"/>
    <cellStyle name="Note 17 7 4" xfId="28698" xr:uid="{00000000-0005-0000-0000-000074850000}"/>
    <cellStyle name="Note 17 7 5" xfId="33411" xr:uid="{00000000-0005-0000-0000-000075850000}"/>
    <cellStyle name="Note 17 8" xfId="9671" xr:uid="{00000000-0005-0000-0000-000076850000}"/>
    <cellStyle name="Note 17 8 2" xfId="26285" xr:uid="{00000000-0005-0000-0000-000077850000}"/>
    <cellStyle name="Note 17 8 3" xfId="30998" xr:uid="{00000000-0005-0000-0000-000078850000}"/>
    <cellStyle name="Note 17 8 4" xfId="35711" xr:uid="{00000000-0005-0000-0000-000079850000}"/>
    <cellStyle name="Note 17 9" xfId="9749" xr:uid="{00000000-0005-0000-0000-00007A850000}"/>
    <cellStyle name="Note 17 9 2" xfId="35978" xr:uid="{00000000-0005-0000-0000-00007B850000}"/>
    <cellStyle name="Note 18" xfId="9180" xr:uid="{00000000-0005-0000-0000-00007C850000}"/>
    <cellStyle name="Note 18 10" xfId="9834" xr:uid="{00000000-0005-0000-0000-00007D850000}"/>
    <cellStyle name="Note 18 10 2" xfId="36287" xr:uid="{00000000-0005-0000-0000-00007E850000}"/>
    <cellStyle name="Note 18 11" xfId="9905" xr:uid="{00000000-0005-0000-0000-00007F850000}"/>
    <cellStyle name="Note 18 12" xfId="9976" xr:uid="{00000000-0005-0000-0000-000080850000}"/>
    <cellStyle name="Note 18 13" xfId="10503" xr:uid="{00000000-0005-0000-0000-000081850000}"/>
    <cellStyle name="Note 18 14" xfId="10761" xr:uid="{00000000-0005-0000-0000-000082850000}"/>
    <cellStyle name="Note 18 15" xfId="11015" xr:uid="{00000000-0005-0000-0000-000083850000}"/>
    <cellStyle name="Note 18 16" xfId="11269" xr:uid="{00000000-0005-0000-0000-000084850000}"/>
    <cellStyle name="Note 18 17" xfId="11529" xr:uid="{00000000-0005-0000-0000-000085850000}"/>
    <cellStyle name="Note 18 18" xfId="11783" xr:uid="{00000000-0005-0000-0000-000086850000}"/>
    <cellStyle name="Note 18 19" xfId="12061" xr:uid="{00000000-0005-0000-0000-000087850000}"/>
    <cellStyle name="Note 18 2" xfId="9245" xr:uid="{00000000-0005-0000-0000-000088850000}"/>
    <cellStyle name="Note 18 2 10" xfId="12473" xr:uid="{00000000-0005-0000-0000-000089850000}"/>
    <cellStyle name="Note 18 2 11" xfId="12755" xr:uid="{00000000-0005-0000-0000-00008A850000}"/>
    <cellStyle name="Note 18 2 12" xfId="13378" xr:uid="{00000000-0005-0000-0000-00008B850000}"/>
    <cellStyle name="Note 18 2 13" xfId="13985" xr:uid="{00000000-0005-0000-0000-00008C850000}"/>
    <cellStyle name="Note 18 2 14" xfId="14591" xr:uid="{00000000-0005-0000-0000-00008D850000}"/>
    <cellStyle name="Note 18 2 15" xfId="15197" xr:uid="{00000000-0005-0000-0000-00008E850000}"/>
    <cellStyle name="Note 18 2 16" xfId="17445" xr:uid="{00000000-0005-0000-0000-00008F850000}"/>
    <cellStyle name="Note 18 2 17" xfId="21920" xr:uid="{00000000-0005-0000-0000-000090850000}"/>
    <cellStyle name="Note 18 2 18" xfId="26637" xr:uid="{00000000-0005-0000-0000-000091850000}"/>
    <cellStyle name="Note 18 2 19" xfId="31350" xr:uid="{00000000-0005-0000-0000-000092850000}"/>
    <cellStyle name="Note 18 2 2" xfId="10384" xr:uid="{00000000-0005-0000-0000-000093850000}"/>
    <cellStyle name="Note 18 2 2 10" xfId="31646" xr:uid="{00000000-0005-0000-0000-000094850000}"/>
    <cellStyle name="Note 18 2 2 2" xfId="13093" xr:uid="{00000000-0005-0000-0000-000095850000}"/>
    <cellStyle name="Note 18 2 2 2 2" xfId="16684" xr:uid="{00000000-0005-0000-0000-000096850000}"/>
    <cellStyle name="Note 18 2 2 2 2 2" xfId="21146" xr:uid="{00000000-0005-0000-0000-000097850000}"/>
    <cellStyle name="Note 18 2 2 2 2 3" xfId="25578" xr:uid="{00000000-0005-0000-0000-000098850000}"/>
    <cellStyle name="Note 18 2 2 2 2 4" xfId="30295" xr:uid="{00000000-0005-0000-0000-000099850000}"/>
    <cellStyle name="Note 18 2 2 2 2 5" xfId="35008" xr:uid="{00000000-0005-0000-0000-00009A850000}"/>
    <cellStyle name="Note 18 2 2 2 3" xfId="18887" xr:uid="{00000000-0005-0000-0000-00009B850000}"/>
    <cellStyle name="Note 18 2 2 2 4" xfId="23362" xr:uid="{00000000-0005-0000-0000-00009C850000}"/>
    <cellStyle name="Note 18 2 2 2 5" xfId="28079" xr:uid="{00000000-0005-0000-0000-00009D850000}"/>
    <cellStyle name="Note 18 2 2 2 6" xfId="32792" xr:uid="{00000000-0005-0000-0000-00009E850000}"/>
    <cellStyle name="Note 18 2 2 3" xfId="13675" xr:uid="{00000000-0005-0000-0000-00009F850000}"/>
    <cellStyle name="Note 18 2 2 3 2" xfId="20000" xr:uid="{00000000-0005-0000-0000-0000A0850000}"/>
    <cellStyle name="Note 18 2 2 3 3" xfId="24432" xr:uid="{00000000-0005-0000-0000-0000A1850000}"/>
    <cellStyle name="Note 18 2 2 3 4" xfId="29149" xr:uid="{00000000-0005-0000-0000-0000A2850000}"/>
    <cellStyle name="Note 18 2 2 3 5" xfId="33862" xr:uid="{00000000-0005-0000-0000-0000A3850000}"/>
    <cellStyle name="Note 18 2 2 4" xfId="14281" xr:uid="{00000000-0005-0000-0000-0000A4850000}"/>
    <cellStyle name="Note 18 2 2 5" xfId="14887" xr:uid="{00000000-0005-0000-0000-0000A5850000}"/>
    <cellStyle name="Note 18 2 2 6" xfId="15493" xr:uid="{00000000-0005-0000-0000-0000A6850000}"/>
    <cellStyle name="Note 18 2 2 7" xfId="17741" xr:uid="{00000000-0005-0000-0000-0000A7850000}"/>
    <cellStyle name="Note 18 2 2 8" xfId="22216" xr:uid="{00000000-0005-0000-0000-0000A8850000}"/>
    <cellStyle name="Note 18 2 2 9" xfId="26933" xr:uid="{00000000-0005-0000-0000-0000A9850000}"/>
    <cellStyle name="Note 18 2 3" xfId="10644" xr:uid="{00000000-0005-0000-0000-0000AA850000}"/>
    <cellStyle name="Note 18 2 3 2" xfId="16466" xr:uid="{00000000-0005-0000-0000-0000AB850000}"/>
    <cellStyle name="Note 18 2 3 2 2" xfId="20928" xr:uid="{00000000-0005-0000-0000-0000AC850000}"/>
    <cellStyle name="Note 18 2 3 2 3" xfId="25360" xr:uid="{00000000-0005-0000-0000-0000AD850000}"/>
    <cellStyle name="Note 18 2 3 2 4" xfId="30077" xr:uid="{00000000-0005-0000-0000-0000AE850000}"/>
    <cellStyle name="Note 18 2 3 2 5" xfId="34790" xr:uid="{00000000-0005-0000-0000-0000AF850000}"/>
    <cellStyle name="Note 18 2 3 3" xfId="18669" xr:uid="{00000000-0005-0000-0000-0000B0850000}"/>
    <cellStyle name="Note 18 2 3 4" xfId="23144" xr:uid="{00000000-0005-0000-0000-0000B1850000}"/>
    <cellStyle name="Note 18 2 3 5" xfId="27861" xr:uid="{00000000-0005-0000-0000-0000B2850000}"/>
    <cellStyle name="Note 18 2 3 6" xfId="32574" xr:uid="{00000000-0005-0000-0000-0000B3850000}"/>
    <cellStyle name="Note 18 2 4" xfId="10902" xr:uid="{00000000-0005-0000-0000-0000B4850000}"/>
    <cellStyle name="Note 18 2 4 2" xfId="19704" xr:uid="{00000000-0005-0000-0000-0000B5850000}"/>
    <cellStyle name="Note 18 2 4 3" xfId="24136" xr:uid="{00000000-0005-0000-0000-0000B6850000}"/>
    <cellStyle name="Note 18 2 4 4" xfId="28853" xr:uid="{00000000-0005-0000-0000-0000B7850000}"/>
    <cellStyle name="Note 18 2 4 5" xfId="33566" xr:uid="{00000000-0005-0000-0000-0000B8850000}"/>
    <cellStyle name="Note 18 2 5" xfId="11156" xr:uid="{00000000-0005-0000-0000-0000B9850000}"/>
    <cellStyle name="Note 18 2 6" xfId="11410" xr:uid="{00000000-0005-0000-0000-0000BA850000}"/>
    <cellStyle name="Note 18 2 7" xfId="11670" xr:uid="{00000000-0005-0000-0000-0000BB850000}"/>
    <cellStyle name="Note 18 2 8" xfId="11932" xr:uid="{00000000-0005-0000-0000-0000BC850000}"/>
    <cellStyle name="Note 18 2 9" xfId="12202" xr:uid="{00000000-0005-0000-0000-0000BD850000}"/>
    <cellStyle name="Note 18 20" xfId="12332" xr:uid="{00000000-0005-0000-0000-0000BE850000}"/>
    <cellStyle name="Note 18 21" xfId="12614" xr:uid="{00000000-0005-0000-0000-0000BF850000}"/>
    <cellStyle name="Note 18 22" xfId="13237" xr:uid="{00000000-0005-0000-0000-0000C0850000}"/>
    <cellStyle name="Note 18 23" xfId="13844" xr:uid="{00000000-0005-0000-0000-0000C1850000}"/>
    <cellStyle name="Note 18 24" xfId="14450" xr:uid="{00000000-0005-0000-0000-0000C2850000}"/>
    <cellStyle name="Note 18 25" xfId="15056" xr:uid="{00000000-0005-0000-0000-0000C3850000}"/>
    <cellStyle name="Note 18 26" xfId="17304" xr:uid="{00000000-0005-0000-0000-0000C4850000}"/>
    <cellStyle name="Note 18 27" xfId="21779" xr:uid="{00000000-0005-0000-0000-0000C5850000}"/>
    <cellStyle name="Note 18 28" xfId="26496" xr:uid="{00000000-0005-0000-0000-0000C6850000}"/>
    <cellStyle name="Note 18 29" xfId="31209" xr:uid="{00000000-0005-0000-0000-0000C7850000}"/>
    <cellStyle name="Note 18 3" xfId="9327" xr:uid="{00000000-0005-0000-0000-0000C8850000}"/>
    <cellStyle name="Note 18 3 10" xfId="31505" xr:uid="{00000000-0005-0000-0000-0000C9850000}"/>
    <cellStyle name="Note 18 3 2" xfId="12952" xr:uid="{00000000-0005-0000-0000-0000CA850000}"/>
    <cellStyle name="Note 18 3 2 2" xfId="16543" xr:uid="{00000000-0005-0000-0000-0000CB850000}"/>
    <cellStyle name="Note 18 3 2 2 2" xfId="21005" xr:uid="{00000000-0005-0000-0000-0000CC850000}"/>
    <cellStyle name="Note 18 3 2 2 3" xfId="25437" xr:uid="{00000000-0005-0000-0000-0000CD850000}"/>
    <cellStyle name="Note 18 3 2 2 4" xfId="30154" xr:uid="{00000000-0005-0000-0000-0000CE850000}"/>
    <cellStyle name="Note 18 3 2 2 5" xfId="34867" xr:uid="{00000000-0005-0000-0000-0000CF850000}"/>
    <cellStyle name="Note 18 3 2 3" xfId="18746" xr:uid="{00000000-0005-0000-0000-0000D0850000}"/>
    <cellStyle name="Note 18 3 2 4" xfId="23221" xr:uid="{00000000-0005-0000-0000-0000D1850000}"/>
    <cellStyle name="Note 18 3 2 5" xfId="27938" xr:uid="{00000000-0005-0000-0000-0000D2850000}"/>
    <cellStyle name="Note 18 3 2 6" xfId="32651" xr:uid="{00000000-0005-0000-0000-0000D3850000}"/>
    <cellStyle name="Note 18 3 3" xfId="13534" xr:uid="{00000000-0005-0000-0000-0000D4850000}"/>
    <cellStyle name="Note 18 3 3 2" xfId="19859" xr:uid="{00000000-0005-0000-0000-0000D5850000}"/>
    <cellStyle name="Note 18 3 3 3" xfId="24291" xr:uid="{00000000-0005-0000-0000-0000D6850000}"/>
    <cellStyle name="Note 18 3 3 4" xfId="29008" xr:uid="{00000000-0005-0000-0000-0000D7850000}"/>
    <cellStyle name="Note 18 3 3 5" xfId="33721" xr:uid="{00000000-0005-0000-0000-0000D8850000}"/>
    <cellStyle name="Note 18 3 4" xfId="14140" xr:uid="{00000000-0005-0000-0000-0000D9850000}"/>
    <cellStyle name="Note 18 3 5" xfId="14746" xr:uid="{00000000-0005-0000-0000-0000DA850000}"/>
    <cellStyle name="Note 18 3 6" xfId="15352" xr:uid="{00000000-0005-0000-0000-0000DB850000}"/>
    <cellStyle name="Note 18 3 7" xfId="17600" xr:uid="{00000000-0005-0000-0000-0000DC850000}"/>
    <cellStyle name="Note 18 3 8" xfId="22075" xr:uid="{00000000-0005-0000-0000-0000DD850000}"/>
    <cellStyle name="Note 18 3 9" xfId="26792" xr:uid="{00000000-0005-0000-0000-0000DE850000}"/>
    <cellStyle name="Note 18 4" xfId="9398" xr:uid="{00000000-0005-0000-0000-0000DF850000}"/>
    <cellStyle name="Note 18 4 2" xfId="16923" xr:uid="{00000000-0005-0000-0000-0000E0850000}"/>
    <cellStyle name="Note 18 4 2 2" xfId="21385" xr:uid="{00000000-0005-0000-0000-0000E1850000}"/>
    <cellStyle name="Note 18 4 2 2 2" xfId="25817" xr:uid="{00000000-0005-0000-0000-0000E2850000}"/>
    <cellStyle name="Note 18 4 2 2 3" xfId="30534" xr:uid="{00000000-0005-0000-0000-0000E3850000}"/>
    <cellStyle name="Note 18 4 2 2 4" xfId="35247" xr:uid="{00000000-0005-0000-0000-0000E4850000}"/>
    <cellStyle name="Note 18 4 2 3" xfId="19126" xr:uid="{00000000-0005-0000-0000-0000E5850000}"/>
    <cellStyle name="Note 18 4 2 4" xfId="23601" xr:uid="{00000000-0005-0000-0000-0000E6850000}"/>
    <cellStyle name="Note 18 4 2 5" xfId="28318" xr:uid="{00000000-0005-0000-0000-0000E7850000}"/>
    <cellStyle name="Note 18 4 2 6" xfId="33031" xr:uid="{00000000-0005-0000-0000-0000E8850000}"/>
    <cellStyle name="Note 18 4 3" xfId="15732" xr:uid="{00000000-0005-0000-0000-0000E9850000}"/>
    <cellStyle name="Note 18 4 3 2" xfId="20239" xr:uid="{00000000-0005-0000-0000-0000EA850000}"/>
    <cellStyle name="Note 18 4 3 3" xfId="24671" xr:uid="{00000000-0005-0000-0000-0000EB850000}"/>
    <cellStyle name="Note 18 4 3 4" xfId="29388" xr:uid="{00000000-0005-0000-0000-0000EC850000}"/>
    <cellStyle name="Note 18 4 3 5" xfId="34101" xr:uid="{00000000-0005-0000-0000-0000ED850000}"/>
    <cellStyle name="Note 18 4 4" xfId="17980" xr:uid="{00000000-0005-0000-0000-0000EE850000}"/>
    <cellStyle name="Note 18 4 5" xfId="22455" xr:uid="{00000000-0005-0000-0000-0000EF850000}"/>
    <cellStyle name="Note 18 4 6" xfId="27172" xr:uid="{00000000-0005-0000-0000-0000F0850000}"/>
    <cellStyle name="Note 18 4 7" xfId="31885" xr:uid="{00000000-0005-0000-0000-0000F1850000}"/>
    <cellStyle name="Note 18 5" xfId="9472" xr:uid="{00000000-0005-0000-0000-0000F2850000}"/>
    <cellStyle name="Note 18 5 2" xfId="17135" xr:uid="{00000000-0005-0000-0000-0000F3850000}"/>
    <cellStyle name="Note 18 5 2 2" xfId="21596" xr:uid="{00000000-0005-0000-0000-0000F4850000}"/>
    <cellStyle name="Note 18 5 2 2 2" xfId="26028" xr:uid="{00000000-0005-0000-0000-0000F5850000}"/>
    <cellStyle name="Note 18 5 2 2 3" xfId="30745" xr:uid="{00000000-0005-0000-0000-0000F6850000}"/>
    <cellStyle name="Note 18 5 2 2 4" xfId="35458" xr:uid="{00000000-0005-0000-0000-0000F7850000}"/>
    <cellStyle name="Note 18 5 2 3" xfId="19337" xr:uid="{00000000-0005-0000-0000-0000F8850000}"/>
    <cellStyle name="Note 18 5 2 4" xfId="23812" xr:uid="{00000000-0005-0000-0000-0000F9850000}"/>
    <cellStyle name="Note 18 5 2 5" xfId="28529" xr:uid="{00000000-0005-0000-0000-0000FA850000}"/>
    <cellStyle name="Note 18 5 2 6" xfId="33242" xr:uid="{00000000-0005-0000-0000-0000FB850000}"/>
    <cellStyle name="Note 18 5 3" xfId="15945" xr:uid="{00000000-0005-0000-0000-0000FC850000}"/>
    <cellStyle name="Note 18 5 3 2" xfId="20450" xr:uid="{00000000-0005-0000-0000-0000FD850000}"/>
    <cellStyle name="Note 18 5 3 3" xfId="24882" xr:uid="{00000000-0005-0000-0000-0000FE850000}"/>
    <cellStyle name="Note 18 5 3 4" xfId="29599" xr:uid="{00000000-0005-0000-0000-0000FF850000}"/>
    <cellStyle name="Note 18 5 3 5" xfId="34312" xr:uid="{00000000-0005-0000-0000-000000860000}"/>
    <cellStyle name="Note 18 5 4" xfId="18191" xr:uid="{00000000-0005-0000-0000-000001860000}"/>
    <cellStyle name="Note 18 5 5" xfId="22666" xr:uid="{00000000-0005-0000-0000-000002860000}"/>
    <cellStyle name="Note 18 5 6" xfId="27383" xr:uid="{00000000-0005-0000-0000-000003860000}"/>
    <cellStyle name="Note 18 5 7" xfId="32096" xr:uid="{00000000-0005-0000-0000-000004860000}"/>
    <cellStyle name="Note 18 6" xfId="9543" xr:uid="{00000000-0005-0000-0000-000005860000}"/>
    <cellStyle name="Note 18 6 2" xfId="16226" xr:uid="{00000000-0005-0000-0000-000006860000}"/>
    <cellStyle name="Note 18 6 2 2" xfId="20689" xr:uid="{00000000-0005-0000-0000-000007860000}"/>
    <cellStyle name="Note 18 6 2 3" xfId="25121" xr:uid="{00000000-0005-0000-0000-000008860000}"/>
    <cellStyle name="Note 18 6 2 4" xfId="29838" xr:uid="{00000000-0005-0000-0000-000009860000}"/>
    <cellStyle name="Note 18 6 2 5" xfId="34551" xr:uid="{00000000-0005-0000-0000-00000A860000}"/>
    <cellStyle name="Note 18 6 3" xfId="18430" xr:uid="{00000000-0005-0000-0000-00000B860000}"/>
    <cellStyle name="Note 18 6 4" xfId="22905" xr:uid="{00000000-0005-0000-0000-00000C860000}"/>
    <cellStyle name="Note 18 6 5" xfId="27622" xr:uid="{00000000-0005-0000-0000-00000D860000}"/>
    <cellStyle name="Note 18 6 6" xfId="32335" xr:uid="{00000000-0005-0000-0000-00000E860000}"/>
    <cellStyle name="Note 18 7" xfId="9614" xr:uid="{00000000-0005-0000-0000-00000F860000}"/>
    <cellStyle name="Note 18 7 2" xfId="19563" xr:uid="{00000000-0005-0000-0000-000010860000}"/>
    <cellStyle name="Note 18 7 3" xfId="23995" xr:uid="{00000000-0005-0000-0000-000011860000}"/>
    <cellStyle name="Note 18 7 4" xfId="28712" xr:uid="{00000000-0005-0000-0000-000012860000}"/>
    <cellStyle name="Note 18 7 5" xfId="33425" xr:uid="{00000000-0005-0000-0000-000013860000}"/>
    <cellStyle name="Note 18 8" xfId="9685" xr:uid="{00000000-0005-0000-0000-000014860000}"/>
    <cellStyle name="Note 18 8 2" xfId="26299" xr:uid="{00000000-0005-0000-0000-000015860000}"/>
    <cellStyle name="Note 18 8 3" xfId="31012" xr:uid="{00000000-0005-0000-0000-000016860000}"/>
    <cellStyle name="Note 18 8 4" xfId="35725" xr:uid="{00000000-0005-0000-0000-000017860000}"/>
    <cellStyle name="Note 18 9" xfId="9763" xr:uid="{00000000-0005-0000-0000-000018860000}"/>
    <cellStyle name="Note 18 9 2" xfId="35992" xr:uid="{00000000-0005-0000-0000-000019860000}"/>
    <cellStyle name="Note 19" xfId="9198" xr:uid="{00000000-0005-0000-0000-00001A860000}"/>
    <cellStyle name="Note 19 10" xfId="9848" xr:uid="{00000000-0005-0000-0000-00001B860000}"/>
    <cellStyle name="Note 19 10 2" xfId="36301" xr:uid="{00000000-0005-0000-0000-00001C860000}"/>
    <cellStyle name="Note 19 11" xfId="9919" xr:uid="{00000000-0005-0000-0000-00001D860000}"/>
    <cellStyle name="Note 19 12" xfId="9990" xr:uid="{00000000-0005-0000-0000-00001E860000}"/>
    <cellStyle name="Note 19 13" xfId="10517" xr:uid="{00000000-0005-0000-0000-00001F860000}"/>
    <cellStyle name="Note 19 14" xfId="10775" xr:uid="{00000000-0005-0000-0000-000020860000}"/>
    <cellStyle name="Note 19 15" xfId="11029" xr:uid="{00000000-0005-0000-0000-000021860000}"/>
    <cellStyle name="Note 19 16" xfId="11283" xr:uid="{00000000-0005-0000-0000-000022860000}"/>
    <cellStyle name="Note 19 17" xfId="11543" xr:uid="{00000000-0005-0000-0000-000023860000}"/>
    <cellStyle name="Note 19 18" xfId="11797" xr:uid="{00000000-0005-0000-0000-000024860000}"/>
    <cellStyle name="Note 19 19" xfId="12075" xr:uid="{00000000-0005-0000-0000-000025860000}"/>
    <cellStyle name="Note 19 2" xfId="9263" xr:uid="{00000000-0005-0000-0000-000026860000}"/>
    <cellStyle name="Note 19 2 10" xfId="12487" xr:uid="{00000000-0005-0000-0000-000027860000}"/>
    <cellStyle name="Note 19 2 11" xfId="12769" xr:uid="{00000000-0005-0000-0000-000028860000}"/>
    <cellStyle name="Note 19 2 12" xfId="13392" xr:uid="{00000000-0005-0000-0000-000029860000}"/>
    <cellStyle name="Note 19 2 13" xfId="13999" xr:uid="{00000000-0005-0000-0000-00002A860000}"/>
    <cellStyle name="Note 19 2 14" xfId="14605" xr:uid="{00000000-0005-0000-0000-00002B860000}"/>
    <cellStyle name="Note 19 2 15" xfId="15211" xr:uid="{00000000-0005-0000-0000-00002C860000}"/>
    <cellStyle name="Note 19 2 16" xfId="17459" xr:uid="{00000000-0005-0000-0000-00002D860000}"/>
    <cellStyle name="Note 19 2 17" xfId="21934" xr:uid="{00000000-0005-0000-0000-00002E860000}"/>
    <cellStyle name="Note 19 2 18" xfId="26651" xr:uid="{00000000-0005-0000-0000-00002F860000}"/>
    <cellStyle name="Note 19 2 19" xfId="31364" xr:uid="{00000000-0005-0000-0000-000030860000}"/>
    <cellStyle name="Note 19 2 2" xfId="10398" xr:uid="{00000000-0005-0000-0000-000031860000}"/>
    <cellStyle name="Note 19 2 2 10" xfId="31660" xr:uid="{00000000-0005-0000-0000-000032860000}"/>
    <cellStyle name="Note 19 2 2 2" xfId="13107" xr:uid="{00000000-0005-0000-0000-000033860000}"/>
    <cellStyle name="Note 19 2 2 2 2" xfId="16698" xr:uid="{00000000-0005-0000-0000-000034860000}"/>
    <cellStyle name="Note 19 2 2 2 2 2" xfId="21160" xr:uid="{00000000-0005-0000-0000-000035860000}"/>
    <cellStyle name="Note 19 2 2 2 2 3" xfId="25592" xr:uid="{00000000-0005-0000-0000-000036860000}"/>
    <cellStyle name="Note 19 2 2 2 2 4" xfId="30309" xr:uid="{00000000-0005-0000-0000-000037860000}"/>
    <cellStyle name="Note 19 2 2 2 2 5" xfId="35022" xr:uid="{00000000-0005-0000-0000-000038860000}"/>
    <cellStyle name="Note 19 2 2 2 3" xfId="18901" xr:uid="{00000000-0005-0000-0000-000039860000}"/>
    <cellStyle name="Note 19 2 2 2 4" xfId="23376" xr:uid="{00000000-0005-0000-0000-00003A860000}"/>
    <cellStyle name="Note 19 2 2 2 5" xfId="28093" xr:uid="{00000000-0005-0000-0000-00003B860000}"/>
    <cellStyle name="Note 19 2 2 2 6" xfId="32806" xr:uid="{00000000-0005-0000-0000-00003C860000}"/>
    <cellStyle name="Note 19 2 2 3" xfId="13689" xr:uid="{00000000-0005-0000-0000-00003D860000}"/>
    <cellStyle name="Note 19 2 2 3 2" xfId="20014" xr:uid="{00000000-0005-0000-0000-00003E860000}"/>
    <cellStyle name="Note 19 2 2 3 3" xfId="24446" xr:uid="{00000000-0005-0000-0000-00003F860000}"/>
    <cellStyle name="Note 19 2 2 3 4" xfId="29163" xr:uid="{00000000-0005-0000-0000-000040860000}"/>
    <cellStyle name="Note 19 2 2 3 5" xfId="33876" xr:uid="{00000000-0005-0000-0000-000041860000}"/>
    <cellStyle name="Note 19 2 2 4" xfId="14295" xr:uid="{00000000-0005-0000-0000-000042860000}"/>
    <cellStyle name="Note 19 2 2 5" xfId="14901" xr:uid="{00000000-0005-0000-0000-000043860000}"/>
    <cellStyle name="Note 19 2 2 6" xfId="15507" xr:uid="{00000000-0005-0000-0000-000044860000}"/>
    <cellStyle name="Note 19 2 2 7" xfId="17755" xr:uid="{00000000-0005-0000-0000-000045860000}"/>
    <cellStyle name="Note 19 2 2 8" xfId="22230" xr:uid="{00000000-0005-0000-0000-000046860000}"/>
    <cellStyle name="Note 19 2 2 9" xfId="26947" xr:uid="{00000000-0005-0000-0000-000047860000}"/>
    <cellStyle name="Note 19 2 3" xfId="10658" xr:uid="{00000000-0005-0000-0000-000048860000}"/>
    <cellStyle name="Note 19 2 3 2" xfId="16480" xr:uid="{00000000-0005-0000-0000-000049860000}"/>
    <cellStyle name="Note 19 2 3 2 2" xfId="20942" xr:uid="{00000000-0005-0000-0000-00004A860000}"/>
    <cellStyle name="Note 19 2 3 2 3" xfId="25374" xr:uid="{00000000-0005-0000-0000-00004B860000}"/>
    <cellStyle name="Note 19 2 3 2 4" xfId="30091" xr:uid="{00000000-0005-0000-0000-00004C860000}"/>
    <cellStyle name="Note 19 2 3 2 5" xfId="34804" xr:uid="{00000000-0005-0000-0000-00004D860000}"/>
    <cellStyle name="Note 19 2 3 3" xfId="18683" xr:uid="{00000000-0005-0000-0000-00004E860000}"/>
    <cellStyle name="Note 19 2 3 4" xfId="23158" xr:uid="{00000000-0005-0000-0000-00004F860000}"/>
    <cellStyle name="Note 19 2 3 5" xfId="27875" xr:uid="{00000000-0005-0000-0000-000050860000}"/>
    <cellStyle name="Note 19 2 3 6" xfId="32588" xr:uid="{00000000-0005-0000-0000-000051860000}"/>
    <cellStyle name="Note 19 2 4" xfId="10916" xr:uid="{00000000-0005-0000-0000-000052860000}"/>
    <cellStyle name="Note 19 2 4 2" xfId="19718" xr:uid="{00000000-0005-0000-0000-000053860000}"/>
    <cellStyle name="Note 19 2 4 3" xfId="24150" xr:uid="{00000000-0005-0000-0000-000054860000}"/>
    <cellStyle name="Note 19 2 4 4" xfId="28867" xr:uid="{00000000-0005-0000-0000-000055860000}"/>
    <cellStyle name="Note 19 2 4 5" xfId="33580" xr:uid="{00000000-0005-0000-0000-000056860000}"/>
    <cellStyle name="Note 19 2 5" xfId="11170" xr:uid="{00000000-0005-0000-0000-000057860000}"/>
    <cellStyle name="Note 19 2 6" xfId="11424" xr:uid="{00000000-0005-0000-0000-000058860000}"/>
    <cellStyle name="Note 19 2 7" xfId="11684" xr:uid="{00000000-0005-0000-0000-000059860000}"/>
    <cellStyle name="Note 19 2 8" xfId="11946" xr:uid="{00000000-0005-0000-0000-00005A860000}"/>
    <cellStyle name="Note 19 2 9" xfId="12216" xr:uid="{00000000-0005-0000-0000-00005B860000}"/>
    <cellStyle name="Note 19 20" xfId="12346" xr:uid="{00000000-0005-0000-0000-00005C860000}"/>
    <cellStyle name="Note 19 21" xfId="12628" xr:uid="{00000000-0005-0000-0000-00005D860000}"/>
    <cellStyle name="Note 19 22" xfId="13251" xr:uid="{00000000-0005-0000-0000-00005E860000}"/>
    <cellStyle name="Note 19 23" xfId="13858" xr:uid="{00000000-0005-0000-0000-00005F860000}"/>
    <cellStyle name="Note 19 24" xfId="14464" xr:uid="{00000000-0005-0000-0000-000060860000}"/>
    <cellStyle name="Note 19 25" xfId="15070" xr:uid="{00000000-0005-0000-0000-000061860000}"/>
    <cellStyle name="Note 19 26" xfId="17318" xr:uid="{00000000-0005-0000-0000-000062860000}"/>
    <cellStyle name="Note 19 27" xfId="21793" xr:uid="{00000000-0005-0000-0000-000063860000}"/>
    <cellStyle name="Note 19 28" xfId="26510" xr:uid="{00000000-0005-0000-0000-000064860000}"/>
    <cellStyle name="Note 19 29" xfId="31223" xr:uid="{00000000-0005-0000-0000-000065860000}"/>
    <cellStyle name="Note 19 3" xfId="9341" xr:uid="{00000000-0005-0000-0000-000066860000}"/>
    <cellStyle name="Note 19 3 10" xfId="31519" xr:uid="{00000000-0005-0000-0000-000067860000}"/>
    <cellStyle name="Note 19 3 2" xfId="12966" xr:uid="{00000000-0005-0000-0000-000068860000}"/>
    <cellStyle name="Note 19 3 2 2" xfId="16557" xr:uid="{00000000-0005-0000-0000-000069860000}"/>
    <cellStyle name="Note 19 3 2 2 2" xfId="21019" xr:uid="{00000000-0005-0000-0000-00006A860000}"/>
    <cellStyle name="Note 19 3 2 2 3" xfId="25451" xr:uid="{00000000-0005-0000-0000-00006B860000}"/>
    <cellStyle name="Note 19 3 2 2 4" xfId="30168" xr:uid="{00000000-0005-0000-0000-00006C860000}"/>
    <cellStyle name="Note 19 3 2 2 5" xfId="34881" xr:uid="{00000000-0005-0000-0000-00006D860000}"/>
    <cellStyle name="Note 19 3 2 3" xfId="18760" xr:uid="{00000000-0005-0000-0000-00006E860000}"/>
    <cellStyle name="Note 19 3 2 4" xfId="23235" xr:uid="{00000000-0005-0000-0000-00006F860000}"/>
    <cellStyle name="Note 19 3 2 5" xfId="27952" xr:uid="{00000000-0005-0000-0000-000070860000}"/>
    <cellStyle name="Note 19 3 2 6" xfId="32665" xr:uid="{00000000-0005-0000-0000-000071860000}"/>
    <cellStyle name="Note 19 3 3" xfId="13548" xr:uid="{00000000-0005-0000-0000-000072860000}"/>
    <cellStyle name="Note 19 3 3 2" xfId="19873" xr:uid="{00000000-0005-0000-0000-000073860000}"/>
    <cellStyle name="Note 19 3 3 3" xfId="24305" xr:uid="{00000000-0005-0000-0000-000074860000}"/>
    <cellStyle name="Note 19 3 3 4" xfId="29022" xr:uid="{00000000-0005-0000-0000-000075860000}"/>
    <cellStyle name="Note 19 3 3 5" xfId="33735" xr:uid="{00000000-0005-0000-0000-000076860000}"/>
    <cellStyle name="Note 19 3 4" xfId="14154" xr:uid="{00000000-0005-0000-0000-000077860000}"/>
    <cellStyle name="Note 19 3 5" xfId="14760" xr:uid="{00000000-0005-0000-0000-000078860000}"/>
    <cellStyle name="Note 19 3 6" xfId="15366" xr:uid="{00000000-0005-0000-0000-000079860000}"/>
    <cellStyle name="Note 19 3 7" xfId="17614" xr:uid="{00000000-0005-0000-0000-00007A860000}"/>
    <cellStyle name="Note 19 3 8" xfId="22089" xr:uid="{00000000-0005-0000-0000-00007B860000}"/>
    <cellStyle name="Note 19 3 9" xfId="26806" xr:uid="{00000000-0005-0000-0000-00007C860000}"/>
    <cellStyle name="Note 19 4" xfId="9412" xr:uid="{00000000-0005-0000-0000-00007D860000}"/>
    <cellStyle name="Note 19 4 2" xfId="16937" xr:uid="{00000000-0005-0000-0000-00007E860000}"/>
    <cellStyle name="Note 19 4 2 2" xfId="21399" xr:uid="{00000000-0005-0000-0000-00007F860000}"/>
    <cellStyle name="Note 19 4 2 2 2" xfId="25831" xr:uid="{00000000-0005-0000-0000-000080860000}"/>
    <cellStyle name="Note 19 4 2 2 3" xfId="30548" xr:uid="{00000000-0005-0000-0000-000081860000}"/>
    <cellStyle name="Note 19 4 2 2 4" xfId="35261" xr:uid="{00000000-0005-0000-0000-000082860000}"/>
    <cellStyle name="Note 19 4 2 3" xfId="19140" xr:uid="{00000000-0005-0000-0000-000083860000}"/>
    <cellStyle name="Note 19 4 2 4" xfId="23615" xr:uid="{00000000-0005-0000-0000-000084860000}"/>
    <cellStyle name="Note 19 4 2 5" xfId="28332" xr:uid="{00000000-0005-0000-0000-000085860000}"/>
    <cellStyle name="Note 19 4 2 6" xfId="33045" xr:uid="{00000000-0005-0000-0000-000086860000}"/>
    <cellStyle name="Note 19 4 3" xfId="15746" xr:uid="{00000000-0005-0000-0000-000087860000}"/>
    <cellStyle name="Note 19 4 3 2" xfId="20253" xr:uid="{00000000-0005-0000-0000-000088860000}"/>
    <cellStyle name="Note 19 4 3 3" xfId="24685" xr:uid="{00000000-0005-0000-0000-000089860000}"/>
    <cellStyle name="Note 19 4 3 4" xfId="29402" xr:uid="{00000000-0005-0000-0000-00008A860000}"/>
    <cellStyle name="Note 19 4 3 5" xfId="34115" xr:uid="{00000000-0005-0000-0000-00008B860000}"/>
    <cellStyle name="Note 19 4 4" xfId="17994" xr:uid="{00000000-0005-0000-0000-00008C860000}"/>
    <cellStyle name="Note 19 4 5" xfId="22469" xr:uid="{00000000-0005-0000-0000-00008D860000}"/>
    <cellStyle name="Note 19 4 6" xfId="27186" xr:uid="{00000000-0005-0000-0000-00008E860000}"/>
    <cellStyle name="Note 19 4 7" xfId="31899" xr:uid="{00000000-0005-0000-0000-00008F860000}"/>
    <cellStyle name="Note 19 5" xfId="9486" xr:uid="{00000000-0005-0000-0000-000090860000}"/>
    <cellStyle name="Note 19 5 2" xfId="17149" xr:uid="{00000000-0005-0000-0000-000091860000}"/>
    <cellStyle name="Note 19 5 2 2" xfId="21610" xr:uid="{00000000-0005-0000-0000-000092860000}"/>
    <cellStyle name="Note 19 5 2 2 2" xfId="26042" xr:uid="{00000000-0005-0000-0000-000093860000}"/>
    <cellStyle name="Note 19 5 2 2 3" xfId="30759" xr:uid="{00000000-0005-0000-0000-000094860000}"/>
    <cellStyle name="Note 19 5 2 2 4" xfId="35472" xr:uid="{00000000-0005-0000-0000-000095860000}"/>
    <cellStyle name="Note 19 5 2 3" xfId="19351" xr:uid="{00000000-0005-0000-0000-000096860000}"/>
    <cellStyle name="Note 19 5 2 4" xfId="23826" xr:uid="{00000000-0005-0000-0000-000097860000}"/>
    <cellStyle name="Note 19 5 2 5" xfId="28543" xr:uid="{00000000-0005-0000-0000-000098860000}"/>
    <cellStyle name="Note 19 5 2 6" xfId="33256" xr:uid="{00000000-0005-0000-0000-000099860000}"/>
    <cellStyle name="Note 19 5 3" xfId="15959" xr:uid="{00000000-0005-0000-0000-00009A860000}"/>
    <cellStyle name="Note 19 5 3 2" xfId="20464" xr:uid="{00000000-0005-0000-0000-00009B860000}"/>
    <cellStyle name="Note 19 5 3 3" xfId="24896" xr:uid="{00000000-0005-0000-0000-00009C860000}"/>
    <cellStyle name="Note 19 5 3 4" xfId="29613" xr:uid="{00000000-0005-0000-0000-00009D860000}"/>
    <cellStyle name="Note 19 5 3 5" xfId="34326" xr:uid="{00000000-0005-0000-0000-00009E860000}"/>
    <cellStyle name="Note 19 5 4" xfId="18205" xr:uid="{00000000-0005-0000-0000-00009F860000}"/>
    <cellStyle name="Note 19 5 5" xfId="22680" xr:uid="{00000000-0005-0000-0000-0000A0860000}"/>
    <cellStyle name="Note 19 5 6" xfId="27397" xr:uid="{00000000-0005-0000-0000-0000A1860000}"/>
    <cellStyle name="Note 19 5 7" xfId="32110" xr:uid="{00000000-0005-0000-0000-0000A2860000}"/>
    <cellStyle name="Note 19 6" xfId="9557" xr:uid="{00000000-0005-0000-0000-0000A3860000}"/>
    <cellStyle name="Note 19 6 2" xfId="16240" xr:uid="{00000000-0005-0000-0000-0000A4860000}"/>
    <cellStyle name="Note 19 6 2 2" xfId="20703" xr:uid="{00000000-0005-0000-0000-0000A5860000}"/>
    <cellStyle name="Note 19 6 2 3" xfId="25135" xr:uid="{00000000-0005-0000-0000-0000A6860000}"/>
    <cellStyle name="Note 19 6 2 4" xfId="29852" xr:uid="{00000000-0005-0000-0000-0000A7860000}"/>
    <cellStyle name="Note 19 6 2 5" xfId="34565" xr:uid="{00000000-0005-0000-0000-0000A8860000}"/>
    <cellStyle name="Note 19 6 3" xfId="18444" xr:uid="{00000000-0005-0000-0000-0000A9860000}"/>
    <cellStyle name="Note 19 6 4" xfId="22919" xr:uid="{00000000-0005-0000-0000-0000AA860000}"/>
    <cellStyle name="Note 19 6 5" xfId="27636" xr:uid="{00000000-0005-0000-0000-0000AB860000}"/>
    <cellStyle name="Note 19 6 6" xfId="32349" xr:uid="{00000000-0005-0000-0000-0000AC860000}"/>
    <cellStyle name="Note 19 7" xfId="9628" xr:uid="{00000000-0005-0000-0000-0000AD860000}"/>
    <cellStyle name="Note 19 7 2" xfId="19577" xr:uid="{00000000-0005-0000-0000-0000AE860000}"/>
    <cellStyle name="Note 19 7 3" xfId="24009" xr:uid="{00000000-0005-0000-0000-0000AF860000}"/>
    <cellStyle name="Note 19 7 4" xfId="28726" xr:uid="{00000000-0005-0000-0000-0000B0860000}"/>
    <cellStyle name="Note 19 7 5" xfId="33439" xr:uid="{00000000-0005-0000-0000-0000B1860000}"/>
    <cellStyle name="Note 19 8" xfId="9699" xr:uid="{00000000-0005-0000-0000-0000B2860000}"/>
    <cellStyle name="Note 19 8 2" xfId="26313" xr:uid="{00000000-0005-0000-0000-0000B3860000}"/>
    <cellStyle name="Note 19 8 3" xfId="31026" xr:uid="{00000000-0005-0000-0000-0000B4860000}"/>
    <cellStyle name="Note 19 8 4" xfId="35739" xr:uid="{00000000-0005-0000-0000-0000B5860000}"/>
    <cellStyle name="Note 19 9" xfId="9777" xr:uid="{00000000-0005-0000-0000-0000B6860000}"/>
    <cellStyle name="Note 19 9 2" xfId="36006" xr:uid="{00000000-0005-0000-0000-0000B7860000}"/>
    <cellStyle name="Note 2" xfId="64" xr:uid="{00000000-0005-0000-0000-0000B8860000}"/>
    <cellStyle name="Note 2 10" xfId="909" xr:uid="{00000000-0005-0000-0000-0000B9860000}"/>
    <cellStyle name="Note 2 10 2" xfId="35894" xr:uid="{00000000-0005-0000-0000-0000BA860000}"/>
    <cellStyle name="Note 2 11" xfId="981" xr:uid="{00000000-0005-0000-0000-0000BB860000}"/>
    <cellStyle name="Note 2 11 2" xfId="36189" xr:uid="{00000000-0005-0000-0000-0000BC860000}"/>
    <cellStyle name="Note 2 12" xfId="1053" xr:uid="{00000000-0005-0000-0000-0000BD860000}"/>
    <cellStyle name="Note 2 13" xfId="1125" xr:uid="{00000000-0005-0000-0000-0000BE860000}"/>
    <cellStyle name="Note 2 14" xfId="1197" xr:uid="{00000000-0005-0000-0000-0000BF860000}"/>
    <cellStyle name="Note 2 15" xfId="1269" xr:uid="{00000000-0005-0000-0000-0000C0860000}"/>
    <cellStyle name="Note 2 16" xfId="1341" xr:uid="{00000000-0005-0000-0000-0000C1860000}"/>
    <cellStyle name="Note 2 17" xfId="1416" xr:uid="{00000000-0005-0000-0000-0000C2860000}"/>
    <cellStyle name="Note 2 18" xfId="1490" xr:uid="{00000000-0005-0000-0000-0000C3860000}"/>
    <cellStyle name="Note 2 19" xfId="1565" xr:uid="{00000000-0005-0000-0000-0000C4860000}"/>
    <cellStyle name="Note 2 2" xfId="106" xr:uid="{00000000-0005-0000-0000-0000C5860000}"/>
    <cellStyle name="Note 2 2 10" xfId="1123" xr:uid="{00000000-0005-0000-0000-0000C6860000}"/>
    <cellStyle name="Note 2 2 11" xfId="1195" xr:uid="{00000000-0005-0000-0000-0000C7860000}"/>
    <cellStyle name="Note 2 2 12" xfId="1267" xr:uid="{00000000-0005-0000-0000-0000C8860000}"/>
    <cellStyle name="Note 2 2 13" xfId="1339" xr:uid="{00000000-0005-0000-0000-0000C9860000}"/>
    <cellStyle name="Note 2 2 14" xfId="1411" xr:uid="{00000000-0005-0000-0000-0000CA860000}"/>
    <cellStyle name="Note 2 2 15" xfId="1486" xr:uid="{00000000-0005-0000-0000-0000CB860000}"/>
    <cellStyle name="Note 2 2 16" xfId="1560" xr:uid="{00000000-0005-0000-0000-0000CC860000}"/>
    <cellStyle name="Note 2 2 17" xfId="1635" xr:uid="{00000000-0005-0000-0000-0000CD860000}"/>
    <cellStyle name="Note 2 2 18" xfId="1709" xr:uid="{00000000-0005-0000-0000-0000CE860000}"/>
    <cellStyle name="Note 2 2 19" xfId="1783" xr:uid="{00000000-0005-0000-0000-0000CF860000}"/>
    <cellStyle name="Note 2 2 2" xfId="249" xr:uid="{00000000-0005-0000-0000-0000D0860000}"/>
    <cellStyle name="Note 2 2 2 2" xfId="8926" xr:uid="{00000000-0005-0000-0000-0000D1860000}"/>
    <cellStyle name="Note 2 2 20" xfId="1857" xr:uid="{00000000-0005-0000-0000-0000D2860000}"/>
    <cellStyle name="Note 2 2 21" xfId="1932" xr:uid="{00000000-0005-0000-0000-0000D3860000}"/>
    <cellStyle name="Note 2 2 22" xfId="2006" xr:uid="{00000000-0005-0000-0000-0000D4860000}"/>
    <cellStyle name="Note 2 2 23" xfId="2080" xr:uid="{00000000-0005-0000-0000-0000D5860000}"/>
    <cellStyle name="Note 2 2 24" xfId="2154" xr:uid="{00000000-0005-0000-0000-0000D6860000}"/>
    <cellStyle name="Note 2 2 25" xfId="2228" xr:uid="{00000000-0005-0000-0000-0000D7860000}"/>
    <cellStyle name="Note 2 2 26" xfId="2302" xr:uid="{00000000-0005-0000-0000-0000D8860000}"/>
    <cellStyle name="Note 2 2 27" xfId="2376" xr:uid="{00000000-0005-0000-0000-0000D9860000}"/>
    <cellStyle name="Note 2 2 28" xfId="2450" xr:uid="{00000000-0005-0000-0000-0000DA860000}"/>
    <cellStyle name="Note 2 2 29" xfId="2524" xr:uid="{00000000-0005-0000-0000-0000DB860000}"/>
    <cellStyle name="Note 2 2 3" xfId="619" xr:uid="{00000000-0005-0000-0000-0000DC860000}"/>
    <cellStyle name="Note 2 2 3 2" xfId="10220" xr:uid="{00000000-0005-0000-0000-0000DD860000}"/>
    <cellStyle name="Note 2 2 30" xfId="2598" xr:uid="{00000000-0005-0000-0000-0000DE860000}"/>
    <cellStyle name="Note 2 2 31" xfId="2686" xr:uid="{00000000-0005-0000-0000-0000DF860000}"/>
    <cellStyle name="Note 2 2 32" xfId="2774" xr:uid="{00000000-0005-0000-0000-0000E0860000}"/>
    <cellStyle name="Note 2 2 33" xfId="2862" xr:uid="{00000000-0005-0000-0000-0000E1860000}"/>
    <cellStyle name="Note 2 2 34" xfId="2950" xr:uid="{00000000-0005-0000-0000-0000E2860000}"/>
    <cellStyle name="Note 2 2 35" xfId="3038" xr:uid="{00000000-0005-0000-0000-0000E3860000}"/>
    <cellStyle name="Note 2 2 36" xfId="3126" xr:uid="{00000000-0005-0000-0000-0000E4860000}"/>
    <cellStyle name="Note 2 2 37" xfId="3214" xr:uid="{00000000-0005-0000-0000-0000E5860000}"/>
    <cellStyle name="Note 2 2 38" xfId="3302" xr:uid="{00000000-0005-0000-0000-0000E6860000}"/>
    <cellStyle name="Note 2 2 39" xfId="3390" xr:uid="{00000000-0005-0000-0000-0000E7860000}"/>
    <cellStyle name="Note 2 2 4" xfId="691" xr:uid="{00000000-0005-0000-0000-0000E8860000}"/>
    <cellStyle name="Note 2 2 40" xfId="3478" xr:uid="{00000000-0005-0000-0000-0000E9860000}"/>
    <cellStyle name="Note 2 2 41" xfId="3566" xr:uid="{00000000-0005-0000-0000-0000EA860000}"/>
    <cellStyle name="Note 2 2 42" xfId="3669" xr:uid="{00000000-0005-0000-0000-0000EB860000}"/>
    <cellStyle name="Note 2 2 43" xfId="3788" xr:uid="{00000000-0005-0000-0000-0000EC860000}"/>
    <cellStyle name="Note 2 2 44" xfId="3904" xr:uid="{00000000-0005-0000-0000-0000ED860000}"/>
    <cellStyle name="Note 2 2 45" xfId="4020" xr:uid="{00000000-0005-0000-0000-0000EE860000}"/>
    <cellStyle name="Note 2 2 46" xfId="4136" xr:uid="{00000000-0005-0000-0000-0000EF860000}"/>
    <cellStyle name="Note 2 2 47" xfId="4252" xr:uid="{00000000-0005-0000-0000-0000F0860000}"/>
    <cellStyle name="Note 2 2 48" xfId="4368" xr:uid="{00000000-0005-0000-0000-0000F1860000}"/>
    <cellStyle name="Note 2 2 49" xfId="4484" xr:uid="{00000000-0005-0000-0000-0000F2860000}"/>
    <cellStyle name="Note 2 2 5" xfId="763" xr:uid="{00000000-0005-0000-0000-0000F3860000}"/>
    <cellStyle name="Note 2 2 50" xfId="4600" xr:uid="{00000000-0005-0000-0000-0000F4860000}"/>
    <cellStyle name="Note 2 2 51" xfId="4730" xr:uid="{00000000-0005-0000-0000-0000F5860000}"/>
    <cellStyle name="Note 2 2 52" xfId="4860" xr:uid="{00000000-0005-0000-0000-0000F6860000}"/>
    <cellStyle name="Note 2 2 53" xfId="4990" xr:uid="{00000000-0005-0000-0000-0000F7860000}"/>
    <cellStyle name="Note 2 2 54" xfId="5120" xr:uid="{00000000-0005-0000-0000-0000F8860000}"/>
    <cellStyle name="Note 2 2 55" xfId="5250" xr:uid="{00000000-0005-0000-0000-0000F9860000}"/>
    <cellStyle name="Note 2 2 56" xfId="5380" xr:uid="{00000000-0005-0000-0000-0000FA860000}"/>
    <cellStyle name="Note 2 2 57" xfId="5510" xr:uid="{00000000-0005-0000-0000-0000FB860000}"/>
    <cellStyle name="Note 2 2 58" xfId="5640" xr:uid="{00000000-0005-0000-0000-0000FC860000}"/>
    <cellStyle name="Note 2 2 59" xfId="5770" xr:uid="{00000000-0005-0000-0000-0000FD860000}"/>
    <cellStyle name="Note 2 2 6" xfId="835" xr:uid="{00000000-0005-0000-0000-0000FE860000}"/>
    <cellStyle name="Note 2 2 60" xfId="5900" xr:uid="{00000000-0005-0000-0000-0000FF860000}"/>
    <cellStyle name="Note 2 2 61" xfId="6030" xr:uid="{00000000-0005-0000-0000-000000870000}"/>
    <cellStyle name="Note 2 2 62" xfId="6160" xr:uid="{00000000-0005-0000-0000-000001870000}"/>
    <cellStyle name="Note 2 2 63" xfId="6290" xr:uid="{00000000-0005-0000-0000-000002870000}"/>
    <cellStyle name="Note 2 2 64" xfId="6420" xr:uid="{00000000-0005-0000-0000-000003870000}"/>
    <cellStyle name="Note 2 2 65" xfId="6551" xr:uid="{00000000-0005-0000-0000-000004870000}"/>
    <cellStyle name="Note 2 2 66" xfId="6681" xr:uid="{00000000-0005-0000-0000-000005870000}"/>
    <cellStyle name="Note 2 2 67" xfId="6811" xr:uid="{00000000-0005-0000-0000-000006870000}"/>
    <cellStyle name="Note 2 2 68" xfId="6941" xr:uid="{00000000-0005-0000-0000-000007870000}"/>
    <cellStyle name="Note 2 2 69" xfId="7071" xr:uid="{00000000-0005-0000-0000-000008870000}"/>
    <cellStyle name="Note 2 2 7" xfId="907" xr:uid="{00000000-0005-0000-0000-000009870000}"/>
    <cellStyle name="Note 2 2 70" xfId="7215" xr:uid="{00000000-0005-0000-0000-00000A870000}"/>
    <cellStyle name="Note 2 2 71" xfId="7360" xr:uid="{00000000-0005-0000-0000-00000B870000}"/>
    <cellStyle name="Note 2 2 72" xfId="7504" xr:uid="{00000000-0005-0000-0000-00000C870000}"/>
    <cellStyle name="Note 2 2 73" xfId="7676" xr:uid="{00000000-0005-0000-0000-00000D870000}"/>
    <cellStyle name="Note 2 2 74" xfId="7848" xr:uid="{00000000-0005-0000-0000-00000E870000}"/>
    <cellStyle name="Note 2 2 75" xfId="8020" xr:uid="{00000000-0005-0000-0000-00000F870000}"/>
    <cellStyle name="Note 2 2 76" xfId="8192" xr:uid="{00000000-0005-0000-0000-000010870000}"/>
    <cellStyle name="Note 2 2 77" xfId="8364" xr:uid="{00000000-0005-0000-0000-000011870000}"/>
    <cellStyle name="Note 2 2 78" xfId="8607" xr:uid="{00000000-0005-0000-0000-000012870000}"/>
    <cellStyle name="Note 2 2 8" xfId="979" xr:uid="{00000000-0005-0000-0000-000013870000}"/>
    <cellStyle name="Note 2 2 9" xfId="1051" xr:uid="{00000000-0005-0000-0000-000014870000}"/>
    <cellStyle name="Note 2 20" xfId="1639" xr:uid="{00000000-0005-0000-0000-000015870000}"/>
    <cellStyle name="Note 2 21" xfId="1713" xr:uid="{00000000-0005-0000-0000-000016870000}"/>
    <cellStyle name="Note 2 22" xfId="1787" xr:uid="{00000000-0005-0000-0000-000017870000}"/>
    <cellStyle name="Note 2 23" xfId="1862" xr:uid="{00000000-0005-0000-0000-000018870000}"/>
    <cellStyle name="Note 2 24" xfId="1936" xr:uid="{00000000-0005-0000-0000-000019870000}"/>
    <cellStyle name="Note 2 25" xfId="2010" xr:uid="{00000000-0005-0000-0000-00001A870000}"/>
    <cellStyle name="Note 2 26" xfId="2084" xr:uid="{00000000-0005-0000-0000-00001B870000}"/>
    <cellStyle name="Note 2 27" xfId="2158" xr:uid="{00000000-0005-0000-0000-00001C870000}"/>
    <cellStyle name="Note 2 28" xfId="2232" xr:uid="{00000000-0005-0000-0000-00001D870000}"/>
    <cellStyle name="Note 2 29" xfId="2306" xr:uid="{00000000-0005-0000-0000-00001E870000}"/>
    <cellStyle name="Note 2 3" xfId="134" xr:uid="{00000000-0005-0000-0000-00001F870000}"/>
    <cellStyle name="Note 2 3 2" xfId="8841" xr:uid="{00000000-0005-0000-0000-000020870000}"/>
    <cellStyle name="Note 2 30" xfId="2380" xr:uid="{00000000-0005-0000-0000-000021870000}"/>
    <cellStyle name="Note 2 31" xfId="2454" xr:uid="{00000000-0005-0000-0000-000022870000}"/>
    <cellStyle name="Note 2 32" xfId="2528" xr:uid="{00000000-0005-0000-0000-000023870000}"/>
    <cellStyle name="Note 2 33" xfId="2616" xr:uid="{00000000-0005-0000-0000-000024870000}"/>
    <cellStyle name="Note 2 34" xfId="2704" xr:uid="{00000000-0005-0000-0000-000025870000}"/>
    <cellStyle name="Note 2 35" xfId="2792" xr:uid="{00000000-0005-0000-0000-000026870000}"/>
    <cellStyle name="Note 2 36" xfId="2880" xr:uid="{00000000-0005-0000-0000-000027870000}"/>
    <cellStyle name="Note 2 37" xfId="2968" xr:uid="{00000000-0005-0000-0000-000028870000}"/>
    <cellStyle name="Note 2 38" xfId="3056" xr:uid="{00000000-0005-0000-0000-000029870000}"/>
    <cellStyle name="Note 2 39" xfId="3144" xr:uid="{00000000-0005-0000-0000-00002A870000}"/>
    <cellStyle name="Note 2 4" xfId="176" xr:uid="{00000000-0005-0000-0000-00002B870000}"/>
    <cellStyle name="Note 2 4 2" xfId="10150" xr:uid="{00000000-0005-0000-0000-00002C870000}"/>
    <cellStyle name="Note 2 40" xfId="3232" xr:uid="{00000000-0005-0000-0000-00002D870000}"/>
    <cellStyle name="Note 2 41" xfId="3320" xr:uid="{00000000-0005-0000-0000-00002E870000}"/>
    <cellStyle name="Note 2 42" xfId="3408" xr:uid="{00000000-0005-0000-0000-00002F870000}"/>
    <cellStyle name="Note 2 43" xfId="3496" xr:uid="{00000000-0005-0000-0000-000030870000}"/>
    <cellStyle name="Note 2 44" xfId="3599" xr:uid="{00000000-0005-0000-0000-000031870000}"/>
    <cellStyle name="Note 2 45" xfId="3718" xr:uid="{00000000-0005-0000-0000-000032870000}"/>
    <cellStyle name="Note 2 46" xfId="3834" xr:uid="{00000000-0005-0000-0000-000033870000}"/>
    <cellStyle name="Note 2 47" xfId="3950" xr:uid="{00000000-0005-0000-0000-000034870000}"/>
    <cellStyle name="Note 2 48" xfId="4066" xr:uid="{00000000-0005-0000-0000-000035870000}"/>
    <cellStyle name="Note 2 49" xfId="4182" xr:uid="{00000000-0005-0000-0000-000036870000}"/>
    <cellStyle name="Note 2 5" xfId="549" xr:uid="{00000000-0005-0000-0000-000037870000}"/>
    <cellStyle name="Note 2 5 10" xfId="12375" xr:uid="{00000000-0005-0000-0000-000038870000}"/>
    <cellStyle name="Note 2 5 11" xfId="12657" xr:uid="{00000000-0005-0000-0000-000039870000}"/>
    <cellStyle name="Note 2 5 12" xfId="13280" xr:uid="{00000000-0005-0000-0000-00003A870000}"/>
    <cellStyle name="Note 2 5 13" xfId="13887" xr:uid="{00000000-0005-0000-0000-00003B870000}"/>
    <cellStyle name="Note 2 5 14" xfId="14493" xr:uid="{00000000-0005-0000-0000-00003C870000}"/>
    <cellStyle name="Note 2 5 15" xfId="15099" xr:uid="{00000000-0005-0000-0000-00003D870000}"/>
    <cellStyle name="Note 2 5 16" xfId="17347" xr:uid="{00000000-0005-0000-0000-00003E870000}"/>
    <cellStyle name="Note 2 5 17" xfId="21822" xr:uid="{00000000-0005-0000-0000-00003F870000}"/>
    <cellStyle name="Note 2 5 18" xfId="26539" xr:uid="{00000000-0005-0000-0000-000040870000}"/>
    <cellStyle name="Note 2 5 19" xfId="31252" xr:uid="{00000000-0005-0000-0000-000041870000}"/>
    <cellStyle name="Note 2 5 2" xfId="10028" xr:uid="{00000000-0005-0000-0000-000042870000}"/>
    <cellStyle name="Note 2 5 2 10" xfId="31548" xr:uid="{00000000-0005-0000-0000-000043870000}"/>
    <cellStyle name="Note 2 5 2 2" xfId="12995" xr:uid="{00000000-0005-0000-0000-000044870000}"/>
    <cellStyle name="Note 2 5 2 2 2" xfId="16586" xr:uid="{00000000-0005-0000-0000-000045870000}"/>
    <cellStyle name="Note 2 5 2 2 2 2" xfId="21048" xr:uid="{00000000-0005-0000-0000-000046870000}"/>
    <cellStyle name="Note 2 5 2 2 2 3" xfId="25480" xr:uid="{00000000-0005-0000-0000-000047870000}"/>
    <cellStyle name="Note 2 5 2 2 2 4" xfId="30197" xr:uid="{00000000-0005-0000-0000-000048870000}"/>
    <cellStyle name="Note 2 5 2 2 2 5" xfId="34910" xr:uid="{00000000-0005-0000-0000-000049870000}"/>
    <cellStyle name="Note 2 5 2 2 3" xfId="18789" xr:uid="{00000000-0005-0000-0000-00004A870000}"/>
    <cellStyle name="Note 2 5 2 2 4" xfId="23264" xr:uid="{00000000-0005-0000-0000-00004B870000}"/>
    <cellStyle name="Note 2 5 2 2 5" xfId="27981" xr:uid="{00000000-0005-0000-0000-00004C870000}"/>
    <cellStyle name="Note 2 5 2 2 6" xfId="32694" xr:uid="{00000000-0005-0000-0000-00004D870000}"/>
    <cellStyle name="Note 2 5 2 3" xfId="13577" xr:uid="{00000000-0005-0000-0000-00004E870000}"/>
    <cellStyle name="Note 2 5 2 3 2" xfId="19902" xr:uid="{00000000-0005-0000-0000-00004F870000}"/>
    <cellStyle name="Note 2 5 2 3 3" xfId="24334" xr:uid="{00000000-0005-0000-0000-000050870000}"/>
    <cellStyle name="Note 2 5 2 3 4" xfId="29051" xr:uid="{00000000-0005-0000-0000-000051870000}"/>
    <cellStyle name="Note 2 5 2 3 5" xfId="33764" xr:uid="{00000000-0005-0000-0000-000052870000}"/>
    <cellStyle name="Note 2 5 2 4" xfId="14183" xr:uid="{00000000-0005-0000-0000-000053870000}"/>
    <cellStyle name="Note 2 5 2 5" xfId="14789" xr:uid="{00000000-0005-0000-0000-000054870000}"/>
    <cellStyle name="Note 2 5 2 6" xfId="15395" xr:uid="{00000000-0005-0000-0000-000055870000}"/>
    <cellStyle name="Note 2 5 2 7" xfId="17643" xr:uid="{00000000-0005-0000-0000-000056870000}"/>
    <cellStyle name="Note 2 5 2 8" xfId="22118" xr:uid="{00000000-0005-0000-0000-000057870000}"/>
    <cellStyle name="Note 2 5 2 9" xfId="26835" xr:uid="{00000000-0005-0000-0000-000058870000}"/>
    <cellStyle name="Note 2 5 3" xfId="10546" xr:uid="{00000000-0005-0000-0000-000059870000}"/>
    <cellStyle name="Note 2 5 3 2" xfId="16368" xr:uid="{00000000-0005-0000-0000-00005A870000}"/>
    <cellStyle name="Note 2 5 3 2 2" xfId="20830" xr:uid="{00000000-0005-0000-0000-00005B870000}"/>
    <cellStyle name="Note 2 5 3 2 3" xfId="25262" xr:uid="{00000000-0005-0000-0000-00005C870000}"/>
    <cellStyle name="Note 2 5 3 2 4" xfId="29979" xr:uid="{00000000-0005-0000-0000-00005D870000}"/>
    <cellStyle name="Note 2 5 3 2 5" xfId="34692" xr:uid="{00000000-0005-0000-0000-00005E870000}"/>
    <cellStyle name="Note 2 5 3 3" xfId="18571" xr:uid="{00000000-0005-0000-0000-00005F870000}"/>
    <cellStyle name="Note 2 5 3 4" xfId="23046" xr:uid="{00000000-0005-0000-0000-000060870000}"/>
    <cellStyle name="Note 2 5 3 5" xfId="27763" xr:uid="{00000000-0005-0000-0000-000061870000}"/>
    <cellStyle name="Note 2 5 3 6" xfId="32476" xr:uid="{00000000-0005-0000-0000-000062870000}"/>
    <cellStyle name="Note 2 5 4" xfId="10804" xr:uid="{00000000-0005-0000-0000-000063870000}"/>
    <cellStyle name="Note 2 5 4 2" xfId="19606" xr:uid="{00000000-0005-0000-0000-000064870000}"/>
    <cellStyle name="Note 2 5 4 3" xfId="24038" xr:uid="{00000000-0005-0000-0000-000065870000}"/>
    <cellStyle name="Note 2 5 4 4" xfId="28755" xr:uid="{00000000-0005-0000-0000-000066870000}"/>
    <cellStyle name="Note 2 5 4 5" xfId="33468" xr:uid="{00000000-0005-0000-0000-000067870000}"/>
    <cellStyle name="Note 2 5 5" xfId="11058" xr:uid="{00000000-0005-0000-0000-000068870000}"/>
    <cellStyle name="Note 2 5 6" xfId="11312" xr:uid="{00000000-0005-0000-0000-000069870000}"/>
    <cellStyle name="Note 2 5 7" xfId="11572" xr:uid="{00000000-0005-0000-0000-00006A870000}"/>
    <cellStyle name="Note 2 5 8" xfId="11833" xr:uid="{00000000-0005-0000-0000-00006B870000}"/>
    <cellStyle name="Note 2 5 9" xfId="12104" xr:uid="{00000000-0005-0000-0000-00006C870000}"/>
    <cellStyle name="Note 2 50" xfId="4298" xr:uid="{00000000-0005-0000-0000-00006D870000}"/>
    <cellStyle name="Note 2 51" xfId="4414" xr:uid="{00000000-0005-0000-0000-00006E870000}"/>
    <cellStyle name="Note 2 52" xfId="4530" xr:uid="{00000000-0005-0000-0000-00006F870000}"/>
    <cellStyle name="Note 2 53" xfId="4660" xr:uid="{00000000-0005-0000-0000-000070870000}"/>
    <cellStyle name="Note 2 54" xfId="4790" xr:uid="{00000000-0005-0000-0000-000071870000}"/>
    <cellStyle name="Note 2 55" xfId="4920" xr:uid="{00000000-0005-0000-0000-000072870000}"/>
    <cellStyle name="Note 2 56" xfId="5050" xr:uid="{00000000-0005-0000-0000-000073870000}"/>
    <cellStyle name="Note 2 57" xfId="5180" xr:uid="{00000000-0005-0000-0000-000074870000}"/>
    <cellStyle name="Note 2 58" xfId="5310" xr:uid="{00000000-0005-0000-0000-000075870000}"/>
    <cellStyle name="Note 2 59" xfId="5440" xr:uid="{00000000-0005-0000-0000-000076870000}"/>
    <cellStyle name="Note 2 6" xfId="621" xr:uid="{00000000-0005-0000-0000-000077870000}"/>
    <cellStyle name="Note 2 6 2" xfId="16825" xr:uid="{00000000-0005-0000-0000-000078870000}"/>
    <cellStyle name="Note 2 6 2 2" xfId="21287" xr:uid="{00000000-0005-0000-0000-000079870000}"/>
    <cellStyle name="Note 2 6 2 2 2" xfId="25719" xr:uid="{00000000-0005-0000-0000-00007A870000}"/>
    <cellStyle name="Note 2 6 2 2 3" xfId="30436" xr:uid="{00000000-0005-0000-0000-00007B870000}"/>
    <cellStyle name="Note 2 6 2 2 4" xfId="35149" xr:uid="{00000000-0005-0000-0000-00007C870000}"/>
    <cellStyle name="Note 2 6 2 3" xfId="19028" xr:uid="{00000000-0005-0000-0000-00007D870000}"/>
    <cellStyle name="Note 2 6 2 4" xfId="23503" xr:uid="{00000000-0005-0000-0000-00007E870000}"/>
    <cellStyle name="Note 2 6 2 5" xfId="28220" xr:uid="{00000000-0005-0000-0000-00007F870000}"/>
    <cellStyle name="Note 2 6 2 6" xfId="32933" xr:uid="{00000000-0005-0000-0000-000080870000}"/>
    <cellStyle name="Note 2 6 3" xfId="15634" xr:uid="{00000000-0005-0000-0000-000081870000}"/>
    <cellStyle name="Note 2 6 3 2" xfId="20141" xr:uid="{00000000-0005-0000-0000-000082870000}"/>
    <cellStyle name="Note 2 6 3 3" xfId="24573" xr:uid="{00000000-0005-0000-0000-000083870000}"/>
    <cellStyle name="Note 2 6 3 4" xfId="29290" xr:uid="{00000000-0005-0000-0000-000084870000}"/>
    <cellStyle name="Note 2 6 3 5" xfId="34003" xr:uid="{00000000-0005-0000-0000-000085870000}"/>
    <cellStyle name="Note 2 6 4" xfId="17882" xr:uid="{00000000-0005-0000-0000-000086870000}"/>
    <cellStyle name="Note 2 6 5" xfId="22357" xr:uid="{00000000-0005-0000-0000-000087870000}"/>
    <cellStyle name="Note 2 6 6" xfId="27074" xr:uid="{00000000-0005-0000-0000-000088870000}"/>
    <cellStyle name="Note 2 6 7" xfId="31787" xr:uid="{00000000-0005-0000-0000-000089870000}"/>
    <cellStyle name="Note 2 60" xfId="5570" xr:uid="{00000000-0005-0000-0000-00008A870000}"/>
    <cellStyle name="Note 2 61" xfId="5700" xr:uid="{00000000-0005-0000-0000-00008B870000}"/>
    <cellStyle name="Note 2 62" xfId="5830" xr:uid="{00000000-0005-0000-0000-00008C870000}"/>
    <cellStyle name="Note 2 63" xfId="5960" xr:uid="{00000000-0005-0000-0000-00008D870000}"/>
    <cellStyle name="Note 2 64" xfId="6090" xr:uid="{00000000-0005-0000-0000-00008E870000}"/>
    <cellStyle name="Note 2 65" xfId="6220" xr:uid="{00000000-0005-0000-0000-00008F870000}"/>
    <cellStyle name="Note 2 66" xfId="6350" xr:uid="{00000000-0005-0000-0000-000090870000}"/>
    <cellStyle name="Note 2 67" xfId="6481" xr:uid="{00000000-0005-0000-0000-000091870000}"/>
    <cellStyle name="Note 2 68" xfId="6611" xr:uid="{00000000-0005-0000-0000-000092870000}"/>
    <cellStyle name="Note 2 69" xfId="6741" xr:uid="{00000000-0005-0000-0000-000093870000}"/>
    <cellStyle name="Note 2 7" xfId="693" xr:uid="{00000000-0005-0000-0000-000094870000}"/>
    <cellStyle name="Note 2 7 2" xfId="17036" xr:uid="{00000000-0005-0000-0000-000095870000}"/>
    <cellStyle name="Note 2 7 2 2" xfId="21498" xr:uid="{00000000-0005-0000-0000-000096870000}"/>
    <cellStyle name="Note 2 7 2 2 2" xfId="25930" xr:uid="{00000000-0005-0000-0000-000097870000}"/>
    <cellStyle name="Note 2 7 2 2 3" xfId="30647" xr:uid="{00000000-0005-0000-0000-000098870000}"/>
    <cellStyle name="Note 2 7 2 2 4" xfId="35360" xr:uid="{00000000-0005-0000-0000-000099870000}"/>
    <cellStyle name="Note 2 7 2 3" xfId="19239" xr:uid="{00000000-0005-0000-0000-00009A870000}"/>
    <cellStyle name="Note 2 7 2 4" xfId="23714" xr:uid="{00000000-0005-0000-0000-00009B870000}"/>
    <cellStyle name="Note 2 7 2 5" xfId="28431" xr:uid="{00000000-0005-0000-0000-00009C870000}"/>
    <cellStyle name="Note 2 7 2 6" xfId="33144" xr:uid="{00000000-0005-0000-0000-00009D870000}"/>
    <cellStyle name="Note 2 7 3" xfId="15846" xr:uid="{00000000-0005-0000-0000-00009E870000}"/>
    <cellStyle name="Note 2 7 3 2" xfId="20352" xr:uid="{00000000-0005-0000-0000-00009F870000}"/>
    <cellStyle name="Note 2 7 3 3" xfId="24784" xr:uid="{00000000-0005-0000-0000-0000A0870000}"/>
    <cellStyle name="Note 2 7 3 4" xfId="29501" xr:uid="{00000000-0005-0000-0000-0000A1870000}"/>
    <cellStyle name="Note 2 7 3 5" xfId="34214" xr:uid="{00000000-0005-0000-0000-0000A2870000}"/>
    <cellStyle name="Note 2 7 4" xfId="18093" xr:uid="{00000000-0005-0000-0000-0000A3870000}"/>
    <cellStyle name="Note 2 7 5" xfId="22568" xr:uid="{00000000-0005-0000-0000-0000A4870000}"/>
    <cellStyle name="Note 2 7 6" xfId="27285" xr:uid="{00000000-0005-0000-0000-0000A5870000}"/>
    <cellStyle name="Note 2 7 7" xfId="31998" xr:uid="{00000000-0005-0000-0000-0000A6870000}"/>
    <cellStyle name="Note 2 70" xfId="6871" xr:uid="{00000000-0005-0000-0000-0000A7870000}"/>
    <cellStyle name="Note 2 71" xfId="7001" xr:uid="{00000000-0005-0000-0000-0000A8870000}"/>
    <cellStyle name="Note 2 72" xfId="7145" xr:uid="{00000000-0005-0000-0000-0000A9870000}"/>
    <cellStyle name="Note 2 73" xfId="7290" xr:uid="{00000000-0005-0000-0000-0000AA870000}"/>
    <cellStyle name="Note 2 74" xfId="7434" xr:uid="{00000000-0005-0000-0000-0000AB870000}"/>
    <cellStyle name="Note 2 75" xfId="7606" xr:uid="{00000000-0005-0000-0000-0000AC870000}"/>
    <cellStyle name="Note 2 76" xfId="7778" xr:uid="{00000000-0005-0000-0000-0000AD870000}"/>
    <cellStyle name="Note 2 77" xfId="7950" xr:uid="{00000000-0005-0000-0000-0000AE870000}"/>
    <cellStyle name="Note 2 78" xfId="8122" xr:uid="{00000000-0005-0000-0000-0000AF870000}"/>
    <cellStyle name="Note 2 79" xfId="8294" xr:uid="{00000000-0005-0000-0000-0000B0870000}"/>
    <cellStyle name="Note 2 8" xfId="765" xr:uid="{00000000-0005-0000-0000-0000B1870000}"/>
    <cellStyle name="Note 2 8 2" xfId="16088" xr:uid="{00000000-0005-0000-0000-0000B2870000}"/>
    <cellStyle name="Note 2 8 2 2" xfId="20591" xr:uid="{00000000-0005-0000-0000-0000B3870000}"/>
    <cellStyle name="Note 2 8 2 3" xfId="25023" xr:uid="{00000000-0005-0000-0000-0000B4870000}"/>
    <cellStyle name="Note 2 8 2 4" xfId="29740" xr:uid="{00000000-0005-0000-0000-0000B5870000}"/>
    <cellStyle name="Note 2 8 2 5" xfId="34453" xr:uid="{00000000-0005-0000-0000-0000B6870000}"/>
    <cellStyle name="Note 2 8 3" xfId="18332" xr:uid="{00000000-0005-0000-0000-0000B7870000}"/>
    <cellStyle name="Note 2 8 4" xfId="22807" xr:uid="{00000000-0005-0000-0000-0000B8870000}"/>
    <cellStyle name="Note 2 8 5" xfId="27524" xr:uid="{00000000-0005-0000-0000-0000B9870000}"/>
    <cellStyle name="Note 2 8 6" xfId="32237" xr:uid="{00000000-0005-0000-0000-0000BA870000}"/>
    <cellStyle name="Note 2 80" xfId="8522" xr:uid="{00000000-0005-0000-0000-0000BB870000}"/>
    <cellStyle name="Note 2 9" xfId="837" xr:uid="{00000000-0005-0000-0000-0000BC870000}"/>
    <cellStyle name="Note 2 9 2" xfId="26200" xr:uid="{00000000-0005-0000-0000-0000BD870000}"/>
    <cellStyle name="Note 2 9 3" xfId="30914" xr:uid="{00000000-0005-0000-0000-0000BE870000}"/>
    <cellStyle name="Note 2 9 4" xfId="35627" xr:uid="{00000000-0005-0000-0000-0000BF870000}"/>
    <cellStyle name="Note 20" xfId="9285" xr:uid="{00000000-0005-0000-0000-0000C0870000}"/>
    <cellStyle name="Note 20 10" xfId="9934" xr:uid="{00000000-0005-0000-0000-0000C1870000}"/>
    <cellStyle name="Note 20 10 2" xfId="36316" xr:uid="{00000000-0005-0000-0000-0000C2870000}"/>
    <cellStyle name="Note 20 11" xfId="10005" xr:uid="{00000000-0005-0000-0000-0000C3870000}"/>
    <cellStyle name="Note 20 12" xfId="10532" xr:uid="{00000000-0005-0000-0000-0000C4870000}"/>
    <cellStyle name="Note 20 13" xfId="10790" xr:uid="{00000000-0005-0000-0000-0000C5870000}"/>
    <cellStyle name="Note 20 14" xfId="11044" xr:uid="{00000000-0005-0000-0000-0000C6870000}"/>
    <cellStyle name="Note 20 15" xfId="11298" xr:uid="{00000000-0005-0000-0000-0000C7870000}"/>
    <cellStyle name="Note 20 16" xfId="11558" xr:uid="{00000000-0005-0000-0000-0000C8870000}"/>
    <cellStyle name="Note 20 17" xfId="11812" xr:uid="{00000000-0005-0000-0000-0000C9870000}"/>
    <cellStyle name="Note 20 18" xfId="12090" xr:uid="{00000000-0005-0000-0000-0000CA870000}"/>
    <cellStyle name="Note 20 19" xfId="12361" xr:uid="{00000000-0005-0000-0000-0000CB870000}"/>
    <cellStyle name="Note 20 2" xfId="9356" xr:uid="{00000000-0005-0000-0000-0000CC870000}"/>
    <cellStyle name="Note 20 2 10" xfId="12502" xr:uid="{00000000-0005-0000-0000-0000CD870000}"/>
    <cellStyle name="Note 20 2 11" xfId="12784" xr:uid="{00000000-0005-0000-0000-0000CE870000}"/>
    <cellStyle name="Note 20 2 12" xfId="13407" xr:uid="{00000000-0005-0000-0000-0000CF870000}"/>
    <cellStyle name="Note 20 2 13" xfId="14014" xr:uid="{00000000-0005-0000-0000-0000D0870000}"/>
    <cellStyle name="Note 20 2 14" xfId="14620" xr:uid="{00000000-0005-0000-0000-0000D1870000}"/>
    <cellStyle name="Note 20 2 15" xfId="15226" xr:uid="{00000000-0005-0000-0000-0000D2870000}"/>
    <cellStyle name="Note 20 2 16" xfId="17474" xr:uid="{00000000-0005-0000-0000-0000D3870000}"/>
    <cellStyle name="Note 20 2 17" xfId="21949" xr:uid="{00000000-0005-0000-0000-0000D4870000}"/>
    <cellStyle name="Note 20 2 18" xfId="26666" xr:uid="{00000000-0005-0000-0000-0000D5870000}"/>
    <cellStyle name="Note 20 2 19" xfId="31379" xr:uid="{00000000-0005-0000-0000-0000D6870000}"/>
    <cellStyle name="Note 20 2 2" xfId="10413" xr:uid="{00000000-0005-0000-0000-0000D7870000}"/>
    <cellStyle name="Note 20 2 2 10" xfId="31675" xr:uid="{00000000-0005-0000-0000-0000D8870000}"/>
    <cellStyle name="Note 20 2 2 2" xfId="13122" xr:uid="{00000000-0005-0000-0000-0000D9870000}"/>
    <cellStyle name="Note 20 2 2 2 2" xfId="16713" xr:uid="{00000000-0005-0000-0000-0000DA870000}"/>
    <cellStyle name="Note 20 2 2 2 2 2" xfId="21175" xr:uid="{00000000-0005-0000-0000-0000DB870000}"/>
    <cellStyle name="Note 20 2 2 2 2 3" xfId="25607" xr:uid="{00000000-0005-0000-0000-0000DC870000}"/>
    <cellStyle name="Note 20 2 2 2 2 4" xfId="30324" xr:uid="{00000000-0005-0000-0000-0000DD870000}"/>
    <cellStyle name="Note 20 2 2 2 2 5" xfId="35037" xr:uid="{00000000-0005-0000-0000-0000DE870000}"/>
    <cellStyle name="Note 20 2 2 2 3" xfId="18916" xr:uid="{00000000-0005-0000-0000-0000DF870000}"/>
    <cellStyle name="Note 20 2 2 2 4" xfId="23391" xr:uid="{00000000-0005-0000-0000-0000E0870000}"/>
    <cellStyle name="Note 20 2 2 2 5" xfId="28108" xr:uid="{00000000-0005-0000-0000-0000E1870000}"/>
    <cellStyle name="Note 20 2 2 2 6" xfId="32821" xr:uid="{00000000-0005-0000-0000-0000E2870000}"/>
    <cellStyle name="Note 20 2 2 3" xfId="13704" xr:uid="{00000000-0005-0000-0000-0000E3870000}"/>
    <cellStyle name="Note 20 2 2 3 2" xfId="20029" xr:uid="{00000000-0005-0000-0000-0000E4870000}"/>
    <cellStyle name="Note 20 2 2 3 3" xfId="24461" xr:uid="{00000000-0005-0000-0000-0000E5870000}"/>
    <cellStyle name="Note 20 2 2 3 4" xfId="29178" xr:uid="{00000000-0005-0000-0000-0000E6870000}"/>
    <cellStyle name="Note 20 2 2 3 5" xfId="33891" xr:uid="{00000000-0005-0000-0000-0000E7870000}"/>
    <cellStyle name="Note 20 2 2 4" xfId="14310" xr:uid="{00000000-0005-0000-0000-0000E8870000}"/>
    <cellStyle name="Note 20 2 2 5" xfId="14916" xr:uid="{00000000-0005-0000-0000-0000E9870000}"/>
    <cellStyle name="Note 20 2 2 6" xfId="15522" xr:uid="{00000000-0005-0000-0000-0000EA870000}"/>
    <cellStyle name="Note 20 2 2 7" xfId="17770" xr:uid="{00000000-0005-0000-0000-0000EB870000}"/>
    <cellStyle name="Note 20 2 2 8" xfId="22245" xr:uid="{00000000-0005-0000-0000-0000EC870000}"/>
    <cellStyle name="Note 20 2 2 9" xfId="26962" xr:uid="{00000000-0005-0000-0000-0000ED870000}"/>
    <cellStyle name="Note 20 2 3" xfId="10673" xr:uid="{00000000-0005-0000-0000-0000EE870000}"/>
    <cellStyle name="Note 20 2 3 2" xfId="16495" xr:uid="{00000000-0005-0000-0000-0000EF870000}"/>
    <cellStyle name="Note 20 2 3 2 2" xfId="20957" xr:uid="{00000000-0005-0000-0000-0000F0870000}"/>
    <cellStyle name="Note 20 2 3 2 3" xfId="25389" xr:uid="{00000000-0005-0000-0000-0000F1870000}"/>
    <cellStyle name="Note 20 2 3 2 4" xfId="30106" xr:uid="{00000000-0005-0000-0000-0000F2870000}"/>
    <cellStyle name="Note 20 2 3 2 5" xfId="34819" xr:uid="{00000000-0005-0000-0000-0000F3870000}"/>
    <cellStyle name="Note 20 2 3 3" xfId="18698" xr:uid="{00000000-0005-0000-0000-0000F4870000}"/>
    <cellStyle name="Note 20 2 3 4" xfId="23173" xr:uid="{00000000-0005-0000-0000-0000F5870000}"/>
    <cellStyle name="Note 20 2 3 5" xfId="27890" xr:uid="{00000000-0005-0000-0000-0000F6870000}"/>
    <cellStyle name="Note 20 2 3 6" xfId="32603" xr:uid="{00000000-0005-0000-0000-0000F7870000}"/>
    <cellStyle name="Note 20 2 4" xfId="10931" xr:uid="{00000000-0005-0000-0000-0000F8870000}"/>
    <cellStyle name="Note 20 2 4 2" xfId="19733" xr:uid="{00000000-0005-0000-0000-0000F9870000}"/>
    <cellStyle name="Note 20 2 4 3" xfId="24165" xr:uid="{00000000-0005-0000-0000-0000FA870000}"/>
    <cellStyle name="Note 20 2 4 4" xfId="28882" xr:uid="{00000000-0005-0000-0000-0000FB870000}"/>
    <cellStyle name="Note 20 2 4 5" xfId="33595" xr:uid="{00000000-0005-0000-0000-0000FC870000}"/>
    <cellStyle name="Note 20 2 5" xfId="11185" xr:uid="{00000000-0005-0000-0000-0000FD870000}"/>
    <cellStyle name="Note 20 2 6" xfId="11439" xr:uid="{00000000-0005-0000-0000-0000FE870000}"/>
    <cellStyle name="Note 20 2 7" xfId="11699" xr:uid="{00000000-0005-0000-0000-0000FF870000}"/>
    <cellStyle name="Note 20 2 8" xfId="11961" xr:uid="{00000000-0005-0000-0000-000000880000}"/>
    <cellStyle name="Note 20 2 9" xfId="12231" xr:uid="{00000000-0005-0000-0000-000001880000}"/>
    <cellStyle name="Note 20 20" xfId="12643" xr:uid="{00000000-0005-0000-0000-000002880000}"/>
    <cellStyle name="Note 20 21" xfId="13266" xr:uid="{00000000-0005-0000-0000-000003880000}"/>
    <cellStyle name="Note 20 22" xfId="13873" xr:uid="{00000000-0005-0000-0000-000004880000}"/>
    <cellStyle name="Note 20 23" xfId="14479" xr:uid="{00000000-0005-0000-0000-000005880000}"/>
    <cellStyle name="Note 20 24" xfId="15085" xr:uid="{00000000-0005-0000-0000-000006880000}"/>
    <cellStyle name="Note 20 25" xfId="17333" xr:uid="{00000000-0005-0000-0000-000007880000}"/>
    <cellStyle name="Note 20 26" xfId="21808" xr:uid="{00000000-0005-0000-0000-000008880000}"/>
    <cellStyle name="Note 20 27" xfId="26525" xr:uid="{00000000-0005-0000-0000-000009880000}"/>
    <cellStyle name="Note 20 28" xfId="31238" xr:uid="{00000000-0005-0000-0000-00000A880000}"/>
    <cellStyle name="Note 20 3" xfId="9430" xr:uid="{00000000-0005-0000-0000-00000B880000}"/>
    <cellStyle name="Note 20 3 10" xfId="31534" xr:uid="{00000000-0005-0000-0000-00000C880000}"/>
    <cellStyle name="Note 20 3 2" xfId="12981" xr:uid="{00000000-0005-0000-0000-00000D880000}"/>
    <cellStyle name="Note 20 3 2 2" xfId="16572" xr:uid="{00000000-0005-0000-0000-00000E880000}"/>
    <cellStyle name="Note 20 3 2 2 2" xfId="21034" xr:uid="{00000000-0005-0000-0000-00000F880000}"/>
    <cellStyle name="Note 20 3 2 2 3" xfId="25466" xr:uid="{00000000-0005-0000-0000-000010880000}"/>
    <cellStyle name="Note 20 3 2 2 4" xfId="30183" xr:uid="{00000000-0005-0000-0000-000011880000}"/>
    <cellStyle name="Note 20 3 2 2 5" xfId="34896" xr:uid="{00000000-0005-0000-0000-000012880000}"/>
    <cellStyle name="Note 20 3 2 3" xfId="18775" xr:uid="{00000000-0005-0000-0000-000013880000}"/>
    <cellStyle name="Note 20 3 2 4" xfId="23250" xr:uid="{00000000-0005-0000-0000-000014880000}"/>
    <cellStyle name="Note 20 3 2 5" xfId="27967" xr:uid="{00000000-0005-0000-0000-000015880000}"/>
    <cellStyle name="Note 20 3 2 6" xfId="32680" xr:uid="{00000000-0005-0000-0000-000016880000}"/>
    <cellStyle name="Note 20 3 3" xfId="13563" xr:uid="{00000000-0005-0000-0000-000017880000}"/>
    <cellStyle name="Note 20 3 3 2" xfId="19888" xr:uid="{00000000-0005-0000-0000-000018880000}"/>
    <cellStyle name="Note 20 3 3 3" xfId="24320" xr:uid="{00000000-0005-0000-0000-000019880000}"/>
    <cellStyle name="Note 20 3 3 4" xfId="29037" xr:uid="{00000000-0005-0000-0000-00001A880000}"/>
    <cellStyle name="Note 20 3 3 5" xfId="33750" xr:uid="{00000000-0005-0000-0000-00001B880000}"/>
    <cellStyle name="Note 20 3 4" xfId="14169" xr:uid="{00000000-0005-0000-0000-00001C880000}"/>
    <cellStyle name="Note 20 3 5" xfId="14775" xr:uid="{00000000-0005-0000-0000-00001D880000}"/>
    <cellStyle name="Note 20 3 6" xfId="15381" xr:uid="{00000000-0005-0000-0000-00001E880000}"/>
    <cellStyle name="Note 20 3 7" xfId="17629" xr:uid="{00000000-0005-0000-0000-00001F880000}"/>
    <cellStyle name="Note 20 3 8" xfId="22104" xr:uid="{00000000-0005-0000-0000-000020880000}"/>
    <cellStyle name="Note 20 3 9" xfId="26821" xr:uid="{00000000-0005-0000-0000-000021880000}"/>
    <cellStyle name="Note 20 4" xfId="9501" xr:uid="{00000000-0005-0000-0000-000022880000}"/>
    <cellStyle name="Note 20 4 2" xfId="16952" xr:uid="{00000000-0005-0000-0000-000023880000}"/>
    <cellStyle name="Note 20 4 2 2" xfId="21414" xr:uid="{00000000-0005-0000-0000-000024880000}"/>
    <cellStyle name="Note 20 4 2 2 2" xfId="25846" xr:uid="{00000000-0005-0000-0000-000025880000}"/>
    <cellStyle name="Note 20 4 2 2 3" xfId="30563" xr:uid="{00000000-0005-0000-0000-000026880000}"/>
    <cellStyle name="Note 20 4 2 2 4" xfId="35276" xr:uid="{00000000-0005-0000-0000-000027880000}"/>
    <cellStyle name="Note 20 4 2 3" xfId="19155" xr:uid="{00000000-0005-0000-0000-000028880000}"/>
    <cellStyle name="Note 20 4 2 4" xfId="23630" xr:uid="{00000000-0005-0000-0000-000029880000}"/>
    <cellStyle name="Note 20 4 2 5" xfId="28347" xr:uid="{00000000-0005-0000-0000-00002A880000}"/>
    <cellStyle name="Note 20 4 2 6" xfId="33060" xr:uid="{00000000-0005-0000-0000-00002B880000}"/>
    <cellStyle name="Note 20 4 3" xfId="15761" xr:uid="{00000000-0005-0000-0000-00002C880000}"/>
    <cellStyle name="Note 20 4 3 2" xfId="20268" xr:uid="{00000000-0005-0000-0000-00002D880000}"/>
    <cellStyle name="Note 20 4 3 3" xfId="24700" xr:uid="{00000000-0005-0000-0000-00002E880000}"/>
    <cellStyle name="Note 20 4 3 4" xfId="29417" xr:uid="{00000000-0005-0000-0000-00002F880000}"/>
    <cellStyle name="Note 20 4 3 5" xfId="34130" xr:uid="{00000000-0005-0000-0000-000030880000}"/>
    <cellStyle name="Note 20 4 4" xfId="18009" xr:uid="{00000000-0005-0000-0000-000031880000}"/>
    <cellStyle name="Note 20 4 5" xfId="22484" xr:uid="{00000000-0005-0000-0000-000032880000}"/>
    <cellStyle name="Note 20 4 6" xfId="27201" xr:uid="{00000000-0005-0000-0000-000033880000}"/>
    <cellStyle name="Note 20 4 7" xfId="31914" xr:uid="{00000000-0005-0000-0000-000034880000}"/>
    <cellStyle name="Note 20 5" xfId="9572" xr:uid="{00000000-0005-0000-0000-000035880000}"/>
    <cellStyle name="Note 20 5 2" xfId="17164" xr:uid="{00000000-0005-0000-0000-000036880000}"/>
    <cellStyle name="Note 20 5 2 2" xfId="21625" xr:uid="{00000000-0005-0000-0000-000037880000}"/>
    <cellStyle name="Note 20 5 2 2 2" xfId="26057" xr:uid="{00000000-0005-0000-0000-000038880000}"/>
    <cellStyle name="Note 20 5 2 2 3" xfId="30774" xr:uid="{00000000-0005-0000-0000-000039880000}"/>
    <cellStyle name="Note 20 5 2 2 4" xfId="35487" xr:uid="{00000000-0005-0000-0000-00003A880000}"/>
    <cellStyle name="Note 20 5 2 3" xfId="19366" xr:uid="{00000000-0005-0000-0000-00003B880000}"/>
    <cellStyle name="Note 20 5 2 4" xfId="23841" xr:uid="{00000000-0005-0000-0000-00003C880000}"/>
    <cellStyle name="Note 20 5 2 5" xfId="28558" xr:uid="{00000000-0005-0000-0000-00003D880000}"/>
    <cellStyle name="Note 20 5 2 6" xfId="33271" xr:uid="{00000000-0005-0000-0000-00003E880000}"/>
    <cellStyle name="Note 20 5 3" xfId="15974" xr:uid="{00000000-0005-0000-0000-00003F880000}"/>
    <cellStyle name="Note 20 5 3 2" xfId="20479" xr:uid="{00000000-0005-0000-0000-000040880000}"/>
    <cellStyle name="Note 20 5 3 3" xfId="24911" xr:uid="{00000000-0005-0000-0000-000041880000}"/>
    <cellStyle name="Note 20 5 3 4" xfId="29628" xr:uid="{00000000-0005-0000-0000-000042880000}"/>
    <cellStyle name="Note 20 5 3 5" xfId="34341" xr:uid="{00000000-0005-0000-0000-000043880000}"/>
    <cellStyle name="Note 20 5 4" xfId="18220" xr:uid="{00000000-0005-0000-0000-000044880000}"/>
    <cellStyle name="Note 20 5 5" xfId="22695" xr:uid="{00000000-0005-0000-0000-000045880000}"/>
    <cellStyle name="Note 20 5 6" xfId="27412" xr:uid="{00000000-0005-0000-0000-000046880000}"/>
    <cellStyle name="Note 20 5 7" xfId="32125" xr:uid="{00000000-0005-0000-0000-000047880000}"/>
    <cellStyle name="Note 20 6" xfId="9643" xr:uid="{00000000-0005-0000-0000-000048880000}"/>
    <cellStyle name="Note 20 6 2" xfId="16255" xr:uid="{00000000-0005-0000-0000-000049880000}"/>
    <cellStyle name="Note 20 6 2 2" xfId="20718" xr:uid="{00000000-0005-0000-0000-00004A880000}"/>
    <cellStyle name="Note 20 6 2 3" xfId="25150" xr:uid="{00000000-0005-0000-0000-00004B880000}"/>
    <cellStyle name="Note 20 6 2 4" xfId="29867" xr:uid="{00000000-0005-0000-0000-00004C880000}"/>
    <cellStyle name="Note 20 6 2 5" xfId="34580" xr:uid="{00000000-0005-0000-0000-00004D880000}"/>
    <cellStyle name="Note 20 6 3" xfId="18459" xr:uid="{00000000-0005-0000-0000-00004E880000}"/>
    <cellStyle name="Note 20 6 4" xfId="22934" xr:uid="{00000000-0005-0000-0000-00004F880000}"/>
    <cellStyle name="Note 20 6 5" xfId="27651" xr:uid="{00000000-0005-0000-0000-000050880000}"/>
    <cellStyle name="Note 20 6 6" xfId="32364" xr:uid="{00000000-0005-0000-0000-000051880000}"/>
    <cellStyle name="Note 20 7" xfId="9714" xr:uid="{00000000-0005-0000-0000-000052880000}"/>
    <cellStyle name="Note 20 7 2" xfId="19592" xr:uid="{00000000-0005-0000-0000-000053880000}"/>
    <cellStyle name="Note 20 7 3" xfId="24024" xr:uid="{00000000-0005-0000-0000-000054880000}"/>
    <cellStyle name="Note 20 7 4" xfId="28741" xr:uid="{00000000-0005-0000-0000-000055880000}"/>
    <cellStyle name="Note 20 7 5" xfId="33454" xr:uid="{00000000-0005-0000-0000-000056880000}"/>
    <cellStyle name="Note 20 8" xfId="9792" xr:uid="{00000000-0005-0000-0000-000057880000}"/>
    <cellStyle name="Note 20 8 2" xfId="26328" xr:uid="{00000000-0005-0000-0000-000058880000}"/>
    <cellStyle name="Note 20 8 3" xfId="31041" xr:uid="{00000000-0005-0000-0000-000059880000}"/>
    <cellStyle name="Note 20 8 4" xfId="35754" xr:uid="{00000000-0005-0000-0000-00005A880000}"/>
    <cellStyle name="Note 20 9" xfId="9863" xr:uid="{00000000-0005-0000-0000-00005B880000}"/>
    <cellStyle name="Note 20 9 2" xfId="36021" xr:uid="{00000000-0005-0000-0000-00005C880000}"/>
    <cellStyle name="Note 21" xfId="10144" xr:uid="{00000000-0005-0000-0000-00005D880000}"/>
    <cellStyle name="Note 22" xfId="10427" xr:uid="{00000000-0005-0000-0000-00005E880000}"/>
    <cellStyle name="Note 22 10" xfId="12798" xr:uid="{00000000-0005-0000-0000-00005F880000}"/>
    <cellStyle name="Note 22 11" xfId="13421" xr:uid="{00000000-0005-0000-0000-000060880000}"/>
    <cellStyle name="Note 22 12" xfId="14028" xr:uid="{00000000-0005-0000-0000-000061880000}"/>
    <cellStyle name="Note 22 13" xfId="14634" xr:uid="{00000000-0005-0000-0000-000062880000}"/>
    <cellStyle name="Note 22 14" xfId="15240" xr:uid="{00000000-0005-0000-0000-000063880000}"/>
    <cellStyle name="Note 22 15" xfId="17488" xr:uid="{00000000-0005-0000-0000-000064880000}"/>
    <cellStyle name="Note 22 16" xfId="21963" xr:uid="{00000000-0005-0000-0000-000065880000}"/>
    <cellStyle name="Note 22 17" xfId="26680" xr:uid="{00000000-0005-0000-0000-000066880000}"/>
    <cellStyle name="Note 22 18" xfId="31393" xr:uid="{00000000-0005-0000-0000-000067880000}"/>
    <cellStyle name="Note 22 2" xfId="10687" xr:uid="{00000000-0005-0000-0000-000068880000}"/>
    <cellStyle name="Note 22 2 10" xfId="31689" xr:uid="{00000000-0005-0000-0000-000069880000}"/>
    <cellStyle name="Note 22 2 2" xfId="13136" xr:uid="{00000000-0005-0000-0000-00006A880000}"/>
    <cellStyle name="Note 22 2 2 2" xfId="16727" xr:uid="{00000000-0005-0000-0000-00006B880000}"/>
    <cellStyle name="Note 22 2 2 2 2" xfId="21189" xr:uid="{00000000-0005-0000-0000-00006C880000}"/>
    <cellStyle name="Note 22 2 2 2 3" xfId="25621" xr:uid="{00000000-0005-0000-0000-00006D880000}"/>
    <cellStyle name="Note 22 2 2 2 4" xfId="30338" xr:uid="{00000000-0005-0000-0000-00006E880000}"/>
    <cellStyle name="Note 22 2 2 2 5" xfId="35051" xr:uid="{00000000-0005-0000-0000-00006F880000}"/>
    <cellStyle name="Note 22 2 2 3" xfId="18930" xr:uid="{00000000-0005-0000-0000-000070880000}"/>
    <cellStyle name="Note 22 2 2 4" xfId="23405" xr:uid="{00000000-0005-0000-0000-000071880000}"/>
    <cellStyle name="Note 22 2 2 5" xfId="28122" xr:uid="{00000000-0005-0000-0000-000072880000}"/>
    <cellStyle name="Note 22 2 2 6" xfId="32835" xr:uid="{00000000-0005-0000-0000-000073880000}"/>
    <cellStyle name="Note 22 2 3" xfId="13718" xr:uid="{00000000-0005-0000-0000-000074880000}"/>
    <cellStyle name="Note 22 2 3 2" xfId="20043" xr:uid="{00000000-0005-0000-0000-000075880000}"/>
    <cellStyle name="Note 22 2 3 3" xfId="24475" xr:uid="{00000000-0005-0000-0000-000076880000}"/>
    <cellStyle name="Note 22 2 3 4" xfId="29192" xr:uid="{00000000-0005-0000-0000-000077880000}"/>
    <cellStyle name="Note 22 2 3 5" xfId="33905" xr:uid="{00000000-0005-0000-0000-000078880000}"/>
    <cellStyle name="Note 22 2 4" xfId="14324" xr:uid="{00000000-0005-0000-0000-000079880000}"/>
    <cellStyle name="Note 22 2 5" xfId="14930" xr:uid="{00000000-0005-0000-0000-00007A880000}"/>
    <cellStyle name="Note 22 2 6" xfId="15536" xr:uid="{00000000-0005-0000-0000-00007B880000}"/>
    <cellStyle name="Note 22 2 7" xfId="17784" xr:uid="{00000000-0005-0000-0000-00007C880000}"/>
    <cellStyle name="Note 22 2 8" xfId="22259" xr:uid="{00000000-0005-0000-0000-00007D880000}"/>
    <cellStyle name="Note 22 2 9" xfId="26976" xr:uid="{00000000-0005-0000-0000-00007E880000}"/>
    <cellStyle name="Note 22 3" xfId="10945" xr:uid="{00000000-0005-0000-0000-00007F880000}"/>
    <cellStyle name="Note 22 3 2" xfId="16966" xr:uid="{00000000-0005-0000-0000-000080880000}"/>
    <cellStyle name="Note 22 3 2 2" xfId="21428" xr:uid="{00000000-0005-0000-0000-000081880000}"/>
    <cellStyle name="Note 22 3 2 2 2" xfId="25860" xr:uid="{00000000-0005-0000-0000-000082880000}"/>
    <cellStyle name="Note 22 3 2 2 3" xfId="30577" xr:uid="{00000000-0005-0000-0000-000083880000}"/>
    <cellStyle name="Note 22 3 2 2 4" xfId="35290" xr:uid="{00000000-0005-0000-0000-000084880000}"/>
    <cellStyle name="Note 22 3 2 3" xfId="19169" xr:uid="{00000000-0005-0000-0000-000085880000}"/>
    <cellStyle name="Note 22 3 2 4" xfId="23644" xr:uid="{00000000-0005-0000-0000-000086880000}"/>
    <cellStyle name="Note 22 3 2 5" xfId="28361" xr:uid="{00000000-0005-0000-0000-000087880000}"/>
    <cellStyle name="Note 22 3 2 6" xfId="33074" xr:uid="{00000000-0005-0000-0000-000088880000}"/>
    <cellStyle name="Note 22 3 3" xfId="15775" xr:uid="{00000000-0005-0000-0000-000089880000}"/>
    <cellStyle name="Note 22 3 3 2" xfId="20282" xr:uid="{00000000-0005-0000-0000-00008A880000}"/>
    <cellStyle name="Note 22 3 3 3" xfId="24714" xr:uid="{00000000-0005-0000-0000-00008B880000}"/>
    <cellStyle name="Note 22 3 3 4" xfId="29431" xr:uid="{00000000-0005-0000-0000-00008C880000}"/>
    <cellStyle name="Note 22 3 3 5" xfId="34144" xr:uid="{00000000-0005-0000-0000-00008D880000}"/>
    <cellStyle name="Note 22 3 4" xfId="18023" xr:uid="{00000000-0005-0000-0000-00008E880000}"/>
    <cellStyle name="Note 22 3 5" xfId="22498" xr:uid="{00000000-0005-0000-0000-00008F880000}"/>
    <cellStyle name="Note 22 3 6" xfId="27215" xr:uid="{00000000-0005-0000-0000-000090880000}"/>
    <cellStyle name="Note 22 3 7" xfId="31928" xr:uid="{00000000-0005-0000-0000-000091880000}"/>
    <cellStyle name="Note 22 4" xfId="11199" xr:uid="{00000000-0005-0000-0000-000092880000}"/>
    <cellStyle name="Note 22 4 2" xfId="17178" xr:uid="{00000000-0005-0000-0000-000093880000}"/>
    <cellStyle name="Note 22 4 2 2" xfId="21639" xr:uid="{00000000-0005-0000-0000-000094880000}"/>
    <cellStyle name="Note 22 4 2 2 2" xfId="26071" xr:uid="{00000000-0005-0000-0000-000095880000}"/>
    <cellStyle name="Note 22 4 2 2 3" xfId="30788" xr:uid="{00000000-0005-0000-0000-000096880000}"/>
    <cellStyle name="Note 22 4 2 2 4" xfId="35501" xr:uid="{00000000-0005-0000-0000-000097880000}"/>
    <cellStyle name="Note 22 4 2 3" xfId="19380" xr:uid="{00000000-0005-0000-0000-000098880000}"/>
    <cellStyle name="Note 22 4 2 4" xfId="23855" xr:uid="{00000000-0005-0000-0000-000099880000}"/>
    <cellStyle name="Note 22 4 2 5" xfId="28572" xr:uid="{00000000-0005-0000-0000-00009A880000}"/>
    <cellStyle name="Note 22 4 2 6" xfId="33285" xr:uid="{00000000-0005-0000-0000-00009B880000}"/>
    <cellStyle name="Note 22 4 3" xfId="15988" xr:uid="{00000000-0005-0000-0000-00009C880000}"/>
    <cellStyle name="Note 22 4 3 2" xfId="20493" xr:uid="{00000000-0005-0000-0000-00009D880000}"/>
    <cellStyle name="Note 22 4 3 3" xfId="24925" xr:uid="{00000000-0005-0000-0000-00009E880000}"/>
    <cellStyle name="Note 22 4 3 4" xfId="29642" xr:uid="{00000000-0005-0000-0000-00009F880000}"/>
    <cellStyle name="Note 22 4 3 5" xfId="34355" xr:uid="{00000000-0005-0000-0000-0000A0880000}"/>
    <cellStyle name="Note 22 4 4" xfId="18234" xr:uid="{00000000-0005-0000-0000-0000A1880000}"/>
    <cellStyle name="Note 22 4 5" xfId="22709" xr:uid="{00000000-0005-0000-0000-0000A2880000}"/>
    <cellStyle name="Note 22 4 6" xfId="27426" xr:uid="{00000000-0005-0000-0000-0000A3880000}"/>
    <cellStyle name="Note 22 4 7" xfId="32139" xr:uid="{00000000-0005-0000-0000-0000A4880000}"/>
    <cellStyle name="Note 22 5" xfId="11453" xr:uid="{00000000-0005-0000-0000-0000A5880000}"/>
    <cellStyle name="Note 22 5 2" xfId="16269" xr:uid="{00000000-0005-0000-0000-0000A6880000}"/>
    <cellStyle name="Note 22 5 2 2" xfId="20732" xr:uid="{00000000-0005-0000-0000-0000A7880000}"/>
    <cellStyle name="Note 22 5 2 3" xfId="25164" xr:uid="{00000000-0005-0000-0000-0000A8880000}"/>
    <cellStyle name="Note 22 5 2 4" xfId="29881" xr:uid="{00000000-0005-0000-0000-0000A9880000}"/>
    <cellStyle name="Note 22 5 2 5" xfId="34594" xr:uid="{00000000-0005-0000-0000-0000AA880000}"/>
    <cellStyle name="Note 22 5 3" xfId="18473" xr:uid="{00000000-0005-0000-0000-0000AB880000}"/>
    <cellStyle name="Note 22 5 4" xfId="22948" xr:uid="{00000000-0005-0000-0000-0000AC880000}"/>
    <cellStyle name="Note 22 5 5" xfId="27665" xr:uid="{00000000-0005-0000-0000-0000AD880000}"/>
    <cellStyle name="Note 22 5 6" xfId="32378" xr:uid="{00000000-0005-0000-0000-0000AE880000}"/>
    <cellStyle name="Note 22 6" xfId="11713" xr:uid="{00000000-0005-0000-0000-0000AF880000}"/>
    <cellStyle name="Note 22 6 2" xfId="19747" xr:uid="{00000000-0005-0000-0000-0000B0880000}"/>
    <cellStyle name="Note 22 6 3" xfId="24179" xr:uid="{00000000-0005-0000-0000-0000B1880000}"/>
    <cellStyle name="Note 22 6 4" xfId="28896" xr:uid="{00000000-0005-0000-0000-0000B2880000}"/>
    <cellStyle name="Note 22 6 5" xfId="33609" xr:uid="{00000000-0005-0000-0000-0000B3880000}"/>
    <cellStyle name="Note 22 7" xfId="11975" xr:uid="{00000000-0005-0000-0000-0000B4880000}"/>
    <cellStyle name="Note 22 7 2" xfId="26342" xr:uid="{00000000-0005-0000-0000-0000B5880000}"/>
    <cellStyle name="Note 22 7 3" xfId="31055" xr:uid="{00000000-0005-0000-0000-0000B6880000}"/>
    <cellStyle name="Note 22 7 4" xfId="35768" xr:uid="{00000000-0005-0000-0000-0000B7880000}"/>
    <cellStyle name="Note 22 8" xfId="12245" xr:uid="{00000000-0005-0000-0000-0000B8880000}"/>
    <cellStyle name="Note 22 8 2" xfId="36035" xr:uid="{00000000-0005-0000-0000-0000B9880000}"/>
    <cellStyle name="Note 22 9" xfId="12516" xr:uid="{00000000-0005-0000-0000-0000BA880000}"/>
    <cellStyle name="Note 22 9 2" xfId="36330" xr:uid="{00000000-0005-0000-0000-0000BB880000}"/>
    <cellStyle name="Note 23" xfId="10441" xr:uid="{00000000-0005-0000-0000-0000BC880000}"/>
    <cellStyle name="Note 23 10" xfId="12812" xr:uid="{00000000-0005-0000-0000-0000BD880000}"/>
    <cellStyle name="Note 23 11" xfId="13435" xr:uid="{00000000-0005-0000-0000-0000BE880000}"/>
    <cellStyle name="Note 23 12" xfId="14042" xr:uid="{00000000-0005-0000-0000-0000BF880000}"/>
    <cellStyle name="Note 23 13" xfId="14648" xr:uid="{00000000-0005-0000-0000-0000C0880000}"/>
    <cellStyle name="Note 23 14" xfId="15254" xr:uid="{00000000-0005-0000-0000-0000C1880000}"/>
    <cellStyle name="Note 23 15" xfId="17502" xr:uid="{00000000-0005-0000-0000-0000C2880000}"/>
    <cellStyle name="Note 23 16" xfId="21977" xr:uid="{00000000-0005-0000-0000-0000C3880000}"/>
    <cellStyle name="Note 23 17" xfId="26694" xr:uid="{00000000-0005-0000-0000-0000C4880000}"/>
    <cellStyle name="Note 23 18" xfId="31407" xr:uid="{00000000-0005-0000-0000-0000C5880000}"/>
    <cellStyle name="Note 23 2" xfId="10701" xr:uid="{00000000-0005-0000-0000-0000C6880000}"/>
    <cellStyle name="Note 23 2 10" xfId="31703" xr:uid="{00000000-0005-0000-0000-0000C7880000}"/>
    <cellStyle name="Note 23 2 2" xfId="13150" xr:uid="{00000000-0005-0000-0000-0000C8880000}"/>
    <cellStyle name="Note 23 2 2 2" xfId="16741" xr:uid="{00000000-0005-0000-0000-0000C9880000}"/>
    <cellStyle name="Note 23 2 2 2 2" xfId="21203" xr:uid="{00000000-0005-0000-0000-0000CA880000}"/>
    <cellStyle name="Note 23 2 2 2 3" xfId="25635" xr:uid="{00000000-0005-0000-0000-0000CB880000}"/>
    <cellStyle name="Note 23 2 2 2 4" xfId="30352" xr:uid="{00000000-0005-0000-0000-0000CC880000}"/>
    <cellStyle name="Note 23 2 2 2 5" xfId="35065" xr:uid="{00000000-0005-0000-0000-0000CD880000}"/>
    <cellStyle name="Note 23 2 2 3" xfId="18944" xr:uid="{00000000-0005-0000-0000-0000CE880000}"/>
    <cellStyle name="Note 23 2 2 4" xfId="23419" xr:uid="{00000000-0005-0000-0000-0000CF880000}"/>
    <cellStyle name="Note 23 2 2 5" xfId="28136" xr:uid="{00000000-0005-0000-0000-0000D0880000}"/>
    <cellStyle name="Note 23 2 2 6" xfId="32849" xr:uid="{00000000-0005-0000-0000-0000D1880000}"/>
    <cellStyle name="Note 23 2 3" xfId="13732" xr:uid="{00000000-0005-0000-0000-0000D2880000}"/>
    <cellStyle name="Note 23 2 3 2" xfId="20057" xr:uid="{00000000-0005-0000-0000-0000D3880000}"/>
    <cellStyle name="Note 23 2 3 3" xfId="24489" xr:uid="{00000000-0005-0000-0000-0000D4880000}"/>
    <cellStyle name="Note 23 2 3 4" xfId="29206" xr:uid="{00000000-0005-0000-0000-0000D5880000}"/>
    <cellStyle name="Note 23 2 3 5" xfId="33919" xr:uid="{00000000-0005-0000-0000-0000D6880000}"/>
    <cellStyle name="Note 23 2 4" xfId="14338" xr:uid="{00000000-0005-0000-0000-0000D7880000}"/>
    <cellStyle name="Note 23 2 5" xfId="14944" xr:uid="{00000000-0005-0000-0000-0000D8880000}"/>
    <cellStyle name="Note 23 2 6" xfId="15550" xr:uid="{00000000-0005-0000-0000-0000D9880000}"/>
    <cellStyle name="Note 23 2 7" xfId="17798" xr:uid="{00000000-0005-0000-0000-0000DA880000}"/>
    <cellStyle name="Note 23 2 8" xfId="22273" xr:uid="{00000000-0005-0000-0000-0000DB880000}"/>
    <cellStyle name="Note 23 2 9" xfId="26990" xr:uid="{00000000-0005-0000-0000-0000DC880000}"/>
    <cellStyle name="Note 23 3" xfId="10959" xr:uid="{00000000-0005-0000-0000-0000DD880000}"/>
    <cellStyle name="Note 23 3 2" xfId="16980" xr:uid="{00000000-0005-0000-0000-0000DE880000}"/>
    <cellStyle name="Note 23 3 2 2" xfId="21442" xr:uid="{00000000-0005-0000-0000-0000DF880000}"/>
    <cellStyle name="Note 23 3 2 2 2" xfId="25874" xr:uid="{00000000-0005-0000-0000-0000E0880000}"/>
    <cellStyle name="Note 23 3 2 2 3" xfId="30591" xr:uid="{00000000-0005-0000-0000-0000E1880000}"/>
    <cellStyle name="Note 23 3 2 2 4" xfId="35304" xr:uid="{00000000-0005-0000-0000-0000E2880000}"/>
    <cellStyle name="Note 23 3 2 3" xfId="19183" xr:uid="{00000000-0005-0000-0000-0000E3880000}"/>
    <cellStyle name="Note 23 3 2 4" xfId="23658" xr:uid="{00000000-0005-0000-0000-0000E4880000}"/>
    <cellStyle name="Note 23 3 2 5" xfId="28375" xr:uid="{00000000-0005-0000-0000-0000E5880000}"/>
    <cellStyle name="Note 23 3 2 6" xfId="33088" xr:uid="{00000000-0005-0000-0000-0000E6880000}"/>
    <cellStyle name="Note 23 3 3" xfId="15789" xr:uid="{00000000-0005-0000-0000-0000E7880000}"/>
    <cellStyle name="Note 23 3 3 2" xfId="20296" xr:uid="{00000000-0005-0000-0000-0000E8880000}"/>
    <cellStyle name="Note 23 3 3 3" xfId="24728" xr:uid="{00000000-0005-0000-0000-0000E9880000}"/>
    <cellStyle name="Note 23 3 3 4" xfId="29445" xr:uid="{00000000-0005-0000-0000-0000EA880000}"/>
    <cellStyle name="Note 23 3 3 5" xfId="34158" xr:uid="{00000000-0005-0000-0000-0000EB880000}"/>
    <cellStyle name="Note 23 3 4" xfId="18037" xr:uid="{00000000-0005-0000-0000-0000EC880000}"/>
    <cellStyle name="Note 23 3 5" xfId="22512" xr:uid="{00000000-0005-0000-0000-0000ED880000}"/>
    <cellStyle name="Note 23 3 6" xfId="27229" xr:uid="{00000000-0005-0000-0000-0000EE880000}"/>
    <cellStyle name="Note 23 3 7" xfId="31942" xr:uid="{00000000-0005-0000-0000-0000EF880000}"/>
    <cellStyle name="Note 23 4" xfId="11213" xr:uid="{00000000-0005-0000-0000-0000F0880000}"/>
    <cellStyle name="Note 23 4 2" xfId="17192" xr:uid="{00000000-0005-0000-0000-0000F1880000}"/>
    <cellStyle name="Note 23 4 2 2" xfId="21653" xr:uid="{00000000-0005-0000-0000-0000F2880000}"/>
    <cellStyle name="Note 23 4 2 2 2" xfId="26085" xr:uid="{00000000-0005-0000-0000-0000F3880000}"/>
    <cellStyle name="Note 23 4 2 2 3" xfId="30802" xr:uid="{00000000-0005-0000-0000-0000F4880000}"/>
    <cellStyle name="Note 23 4 2 2 4" xfId="35515" xr:uid="{00000000-0005-0000-0000-0000F5880000}"/>
    <cellStyle name="Note 23 4 2 3" xfId="19394" xr:uid="{00000000-0005-0000-0000-0000F6880000}"/>
    <cellStyle name="Note 23 4 2 4" xfId="23869" xr:uid="{00000000-0005-0000-0000-0000F7880000}"/>
    <cellStyle name="Note 23 4 2 5" xfId="28586" xr:uid="{00000000-0005-0000-0000-0000F8880000}"/>
    <cellStyle name="Note 23 4 2 6" xfId="33299" xr:uid="{00000000-0005-0000-0000-0000F9880000}"/>
    <cellStyle name="Note 23 4 3" xfId="16002" xr:uid="{00000000-0005-0000-0000-0000FA880000}"/>
    <cellStyle name="Note 23 4 3 2" xfId="20507" xr:uid="{00000000-0005-0000-0000-0000FB880000}"/>
    <cellStyle name="Note 23 4 3 3" xfId="24939" xr:uid="{00000000-0005-0000-0000-0000FC880000}"/>
    <cellStyle name="Note 23 4 3 4" xfId="29656" xr:uid="{00000000-0005-0000-0000-0000FD880000}"/>
    <cellStyle name="Note 23 4 3 5" xfId="34369" xr:uid="{00000000-0005-0000-0000-0000FE880000}"/>
    <cellStyle name="Note 23 4 4" xfId="18248" xr:uid="{00000000-0005-0000-0000-0000FF880000}"/>
    <cellStyle name="Note 23 4 5" xfId="22723" xr:uid="{00000000-0005-0000-0000-000000890000}"/>
    <cellStyle name="Note 23 4 6" xfId="27440" xr:uid="{00000000-0005-0000-0000-000001890000}"/>
    <cellStyle name="Note 23 4 7" xfId="32153" xr:uid="{00000000-0005-0000-0000-000002890000}"/>
    <cellStyle name="Note 23 5" xfId="11467" xr:uid="{00000000-0005-0000-0000-000003890000}"/>
    <cellStyle name="Note 23 5 2" xfId="16283" xr:uid="{00000000-0005-0000-0000-000004890000}"/>
    <cellStyle name="Note 23 5 2 2" xfId="20746" xr:uid="{00000000-0005-0000-0000-000005890000}"/>
    <cellStyle name="Note 23 5 2 3" xfId="25178" xr:uid="{00000000-0005-0000-0000-000006890000}"/>
    <cellStyle name="Note 23 5 2 4" xfId="29895" xr:uid="{00000000-0005-0000-0000-000007890000}"/>
    <cellStyle name="Note 23 5 2 5" xfId="34608" xr:uid="{00000000-0005-0000-0000-000008890000}"/>
    <cellStyle name="Note 23 5 3" xfId="18487" xr:uid="{00000000-0005-0000-0000-000009890000}"/>
    <cellStyle name="Note 23 5 4" xfId="22962" xr:uid="{00000000-0005-0000-0000-00000A890000}"/>
    <cellStyle name="Note 23 5 5" xfId="27679" xr:uid="{00000000-0005-0000-0000-00000B890000}"/>
    <cellStyle name="Note 23 5 6" xfId="32392" xr:uid="{00000000-0005-0000-0000-00000C890000}"/>
    <cellStyle name="Note 23 6" xfId="11727" xr:uid="{00000000-0005-0000-0000-00000D890000}"/>
    <cellStyle name="Note 23 6 2" xfId="19761" xr:uid="{00000000-0005-0000-0000-00000E890000}"/>
    <cellStyle name="Note 23 6 3" xfId="24193" xr:uid="{00000000-0005-0000-0000-00000F890000}"/>
    <cellStyle name="Note 23 6 4" xfId="28910" xr:uid="{00000000-0005-0000-0000-000010890000}"/>
    <cellStyle name="Note 23 6 5" xfId="33623" xr:uid="{00000000-0005-0000-0000-000011890000}"/>
    <cellStyle name="Note 23 7" xfId="11989" xr:uid="{00000000-0005-0000-0000-000012890000}"/>
    <cellStyle name="Note 23 7 2" xfId="26356" xr:uid="{00000000-0005-0000-0000-000013890000}"/>
    <cellStyle name="Note 23 7 3" xfId="31069" xr:uid="{00000000-0005-0000-0000-000014890000}"/>
    <cellStyle name="Note 23 7 4" xfId="35782" xr:uid="{00000000-0005-0000-0000-000015890000}"/>
    <cellStyle name="Note 23 8" xfId="12259" xr:uid="{00000000-0005-0000-0000-000016890000}"/>
    <cellStyle name="Note 23 8 2" xfId="36049" xr:uid="{00000000-0005-0000-0000-000017890000}"/>
    <cellStyle name="Note 23 9" xfId="12530" xr:uid="{00000000-0005-0000-0000-000018890000}"/>
    <cellStyle name="Note 23 9 2" xfId="36344" xr:uid="{00000000-0005-0000-0000-000019890000}"/>
    <cellStyle name="Note 24" xfId="10455" xr:uid="{00000000-0005-0000-0000-00001A890000}"/>
    <cellStyle name="Note 24 10" xfId="12826" xr:uid="{00000000-0005-0000-0000-00001B890000}"/>
    <cellStyle name="Note 24 11" xfId="13449" xr:uid="{00000000-0005-0000-0000-00001C890000}"/>
    <cellStyle name="Note 24 12" xfId="14056" xr:uid="{00000000-0005-0000-0000-00001D890000}"/>
    <cellStyle name="Note 24 13" xfId="14662" xr:uid="{00000000-0005-0000-0000-00001E890000}"/>
    <cellStyle name="Note 24 14" xfId="15268" xr:uid="{00000000-0005-0000-0000-00001F890000}"/>
    <cellStyle name="Note 24 15" xfId="17516" xr:uid="{00000000-0005-0000-0000-000020890000}"/>
    <cellStyle name="Note 24 16" xfId="21991" xr:uid="{00000000-0005-0000-0000-000021890000}"/>
    <cellStyle name="Note 24 17" xfId="26708" xr:uid="{00000000-0005-0000-0000-000022890000}"/>
    <cellStyle name="Note 24 18" xfId="31421" xr:uid="{00000000-0005-0000-0000-000023890000}"/>
    <cellStyle name="Note 24 2" xfId="10715" xr:uid="{00000000-0005-0000-0000-000024890000}"/>
    <cellStyle name="Note 24 2 10" xfId="31717" xr:uid="{00000000-0005-0000-0000-000025890000}"/>
    <cellStyle name="Note 24 2 2" xfId="13164" xr:uid="{00000000-0005-0000-0000-000026890000}"/>
    <cellStyle name="Note 24 2 2 2" xfId="16755" xr:uid="{00000000-0005-0000-0000-000027890000}"/>
    <cellStyle name="Note 24 2 2 2 2" xfId="21217" xr:uid="{00000000-0005-0000-0000-000028890000}"/>
    <cellStyle name="Note 24 2 2 2 3" xfId="25649" xr:uid="{00000000-0005-0000-0000-000029890000}"/>
    <cellStyle name="Note 24 2 2 2 4" xfId="30366" xr:uid="{00000000-0005-0000-0000-00002A890000}"/>
    <cellStyle name="Note 24 2 2 2 5" xfId="35079" xr:uid="{00000000-0005-0000-0000-00002B890000}"/>
    <cellStyle name="Note 24 2 2 3" xfId="18958" xr:uid="{00000000-0005-0000-0000-00002C890000}"/>
    <cellStyle name="Note 24 2 2 4" xfId="23433" xr:uid="{00000000-0005-0000-0000-00002D890000}"/>
    <cellStyle name="Note 24 2 2 5" xfId="28150" xr:uid="{00000000-0005-0000-0000-00002E890000}"/>
    <cellStyle name="Note 24 2 2 6" xfId="32863" xr:uid="{00000000-0005-0000-0000-00002F890000}"/>
    <cellStyle name="Note 24 2 3" xfId="13746" xr:uid="{00000000-0005-0000-0000-000030890000}"/>
    <cellStyle name="Note 24 2 3 2" xfId="20071" xr:uid="{00000000-0005-0000-0000-000031890000}"/>
    <cellStyle name="Note 24 2 3 3" xfId="24503" xr:uid="{00000000-0005-0000-0000-000032890000}"/>
    <cellStyle name="Note 24 2 3 4" xfId="29220" xr:uid="{00000000-0005-0000-0000-000033890000}"/>
    <cellStyle name="Note 24 2 3 5" xfId="33933" xr:uid="{00000000-0005-0000-0000-000034890000}"/>
    <cellStyle name="Note 24 2 4" xfId="14352" xr:uid="{00000000-0005-0000-0000-000035890000}"/>
    <cellStyle name="Note 24 2 5" xfId="14958" xr:uid="{00000000-0005-0000-0000-000036890000}"/>
    <cellStyle name="Note 24 2 6" xfId="15564" xr:uid="{00000000-0005-0000-0000-000037890000}"/>
    <cellStyle name="Note 24 2 7" xfId="17812" xr:uid="{00000000-0005-0000-0000-000038890000}"/>
    <cellStyle name="Note 24 2 8" xfId="22287" xr:uid="{00000000-0005-0000-0000-000039890000}"/>
    <cellStyle name="Note 24 2 9" xfId="27004" xr:uid="{00000000-0005-0000-0000-00003A890000}"/>
    <cellStyle name="Note 24 3" xfId="10973" xr:uid="{00000000-0005-0000-0000-00003B890000}"/>
    <cellStyle name="Note 24 3 2" xfId="16994" xr:uid="{00000000-0005-0000-0000-00003C890000}"/>
    <cellStyle name="Note 24 3 2 2" xfId="21456" xr:uid="{00000000-0005-0000-0000-00003D890000}"/>
    <cellStyle name="Note 24 3 2 2 2" xfId="25888" xr:uid="{00000000-0005-0000-0000-00003E890000}"/>
    <cellStyle name="Note 24 3 2 2 3" xfId="30605" xr:uid="{00000000-0005-0000-0000-00003F890000}"/>
    <cellStyle name="Note 24 3 2 2 4" xfId="35318" xr:uid="{00000000-0005-0000-0000-000040890000}"/>
    <cellStyle name="Note 24 3 2 3" xfId="19197" xr:uid="{00000000-0005-0000-0000-000041890000}"/>
    <cellStyle name="Note 24 3 2 4" xfId="23672" xr:uid="{00000000-0005-0000-0000-000042890000}"/>
    <cellStyle name="Note 24 3 2 5" xfId="28389" xr:uid="{00000000-0005-0000-0000-000043890000}"/>
    <cellStyle name="Note 24 3 2 6" xfId="33102" xr:uid="{00000000-0005-0000-0000-000044890000}"/>
    <cellStyle name="Note 24 3 3" xfId="15803" xr:uid="{00000000-0005-0000-0000-000045890000}"/>
    <cellStyle name="Note 24 3 3 2" xfId="20310" xr:uid="{00000000-0005-0000-0000-000046890000}"/>
    <cellStyle name="Note 24 3 3 3" xfId="24742" xr:uid="{00000000-0005-0000-0000-000047890000}"/>
    <cellStyle name="Note 24 3 3 4" xfId="29459" xr:uid="{00000000-0005-0000-0000-000048890000}"/>
    <cellStyle name="Note 24 3 3 5" xfId="34172" xr:uid="{00000000-0005-0000-0000-000049890000}"/>
    <cellStyle name="Note 24 3 4" xfId="18051" xr:uid="{00000000-0005-0000-0000-00004A890000}"/>
    <cellStyle name="Note 24 3 5" xfId="22526" xr:uid="{00000000-0005-0000-0000-00004B890000}"/>
    <cellStyle name="Note 24 3 6" xfId="27243" xr:uid="{00000000-0005-0000-0000-00004C890000}"/>
    <cellStyle name="Note 24 3 7" xfId="31956" xr:uid="{00000000-0005-0000-0000-00004D890000}"/>
    <cellStyle name="Note 24 4" xfId="11227" xr:uid="{00000000-0005-0000-0000-00004E890000}"/>
    <cellStyle name="Note 24 4 2" xfId="17206" xr:uid="{00000000-0005-0000-0000-00004F890000}"/>
    <cellStyle name="Note 24 4 2 2" xfId="21667" xr:uid="{00000000-0005-0000-0000-000050890000}"/>
    <cellStyle name="Note 24 4 2 2 2" xfId="26099" xr:uid="{00000000-0005-0000-0000-000051890000}"/>
    <cellStyle name="Note 24 4 2 2 3" xfId="30816" xr:uid="{00000000-0005-0000-0000-000052890000}"/>
    <cellStyle name="Note 24 4 2 2 4" xfId="35529" xr:uid="{00000000-0005-0000-0000-000053890000}"/>
    <cellStyle name="Note 24 4 2 3" xfId="19408" xr:uid="{00000000-0005-0000-0000-000054890000}"/>
    <cellStyle name="Note 24 4 2 4" xfId="23883" xr:uid="{00000000-0005-0000-0000-000055890000}"/>
    <cellStyle name="Note 24 4 2 5" xfId="28600" xr:uid="{00000000-0005-0000-0000-000056890000}"/>
    <cellStyle name="Note 24 4 2 6" xfId="33313" xr:uid="{00000000-0005-0000-0000-000057890000}"/>
    <cellStyle name="Note 24 4 3" xfId="16016" xr:uid="{00000000-0005-0000-0000-000058890000}"/>
    <cellStyle name="Note 24 4 3 2" xfId="20521" xr:uid="{00000000-0005-0000-0000-000059890000}"/>
    <cellStyle name="Note 24 4 3 3" xfId="24953" xr:uid="{00000000-0005-0000-0000-00005A890000}"/>
    <cellStyle name="Note 24 4 3 4" xfId="29670" xr:uid="{00000000-0005-0000-0000-00005B890000}"/>
    <cellStyle name="Note 24 4 3 5" xfId="34383" xr:uid="{00000000-0005-0000-0000-00005C890000}"/>
    <cellStyle name="Note 24 4 4" xfId="18262" xr:uid="{00000000-0005-0000-0000-00005D890000}"/>
    <cellStyle name="Note 24 4 5" xfId="22737" xr:uid="{00000000-0005-0000-0000-00005E890000}"/>
    <cellStyle name="Note 24 4 6" xfId="27454" xr:uid="{00000000-0005-0000-0000-00005F890000}"/>
    <cellStyle name="Note 24 4 7" xfId="32167" xr:uid="{00000000-0005-0000-0000-000060890000}"/>
    <cellStyle name="Note 24 5" xfId="11481" xr:uid="{00000000-0005-0000-0000-000061890000}"/>
    <cellStyle name="Note 24 5 2" xfId="16297" xr:uid="{00000000-0005-0000-0000-000062890000}"/>
    <cellStyle name="Note 24 5 2 2" xfId="20760" xr:uid="{00000000-0005-0000-0000-000063890000}"/>
    <cellStyle name="Note 24 5 2 3" xfId="25192" xr:uid="{00000000-0005-0000-0000-000064890000}"/>
    <cellStyle name="Note 24 5 2 4" xfId="29909" xr:uid="{00000000-0005-0000-0000-000065890000}"/>
    <cellStyle name="Note 24 5 2 5" xfId="34622" xr:uid="{00000000-0005-0000-0000-000066890000}"/>
    <cellStyle name="Note 24 5 3" xfId="18501" xr:uid="{00000000-0005-0000-0000-000067890000}"/>
    <cellStyle name="Note 24 5 4" xfId="22976" xr:uid="{00000000-0005-0000-0000-000068890000}"/>
    <cellStyle name="Note 24 5 5" xfId="27693" xr:uid="{00000000-0005-0000-0000-000069890000}"/>
    <cellStyle name="Note 24 5 6" xfId="32406" xr:uid="{00000000-0005-0000-0000-00006A890000}"/>
    <cellStyle name="Note 24 6" xfId="11741" xr:uid="{00000000-0005-0000-0000-00006B890000}"/>
    <cellStyle name="Note 24 6 2" xfId="19775" xr:uid="{00000000-0005-0000-0000-00006C890000}"/>
    <cellStyle name="Note 24 6 3" xfId="24207" xr:uid="{00000000-0005-0000-0000-00006D890000}"/>
    <cellStyle name="Note 24 6 4" xfId="28924" xr:uid="{00000000-0005-0000-0000-00006E890000}"/>
    <cellStyle name="Note 24 6 5" xfId="33637" xr:uid="{00000000-0005-0000-0000-00006F890000}"/>
    <cellStyle name="Note 24 7" xfId="12003" xr:uid="{00000000-0005-0000-0000-000070890000}"/>
    <cellStyle name="Note 24 7 2" xfId="26370" xr:uid="{00000000-0005-0000-0000-000071890000}"/>
    <cellStyle name="Note 24 7 3" xfId="31083" xr:uid="{00000000-0005-0000-0000-000072890000}"/>
    <cellStyle name="Note 24 7 4" xfId="35796" xr:uid="{00000000-0005-0000-0000-000073890000}"/>
    <cellStyle name="Note 24 8" xfId="12273" xr:uid="{00000000-0005-0000-0000-000074890000}"/>
    <cellStyle name="Note 24 8 2" xfId="36063" xr:uid="{00000000-0005-0000-0000-000075890000}"/>
    <cellStyle name="Note 24 9" xfId="12544" xr:uid="{00000000-0005-0000-0000-000076890000}"/>
    <cellStyle name="Note 24 9 2" xfId="36358" xr:uid="{00000000-0005-0000-0000-000077890000}"/>
    <cellStyle name="Note 25" xfId="12287" xr:uid="{00000000-0005-0000-0000-000078890000}"/>
    <cellStyle name="Note 25 10" xfId="26722" xr:uid="{00000000-0005-0000-0000-000079890000}"/>
    <cellStyle name="Note 25 11" xfId="31435" xr:uid="{00000000-0005-0000-0000-00007A890000}"/>
    <cellStyle name="Note 25 2" xfId="12558" xr:uid="{00000000-0005-0000-0000-00007B890000}"/>
    <cellStyle name="Note 25 2 10" xfId="31731" xr:uid="{00000000-0005-0000-0000-00007C890000}"/>
    <cellStyle name="Note 25 2 2" xfId="13178" xr:uid="{00000000-0005-0000-0000-00007D890000}"/>
    <cellStyle name="Note 25 2 2 2" xfId="16769" xr:uid="{00000000-0005-0000-0000-00007E890000}"/>
    <cellStyle name="Note 25 2 2 2 2" xfId="21231" xr:uid="{00000000-0005-0000-0000-00007F890000}"/>
    <cellStyle name="Note 25 2 2 2 3" xfId="25663" xr:uid="{00000000-0005-0000-0000-000080890000}"/>
    <cellStyle name="Note 25 2 2 2 4" xfId="30380" xr:uid="{00000000-0005-0000-0000-000081890000}"/>
    <cellStyle name="Note 25 2 2 2 5" xfId="35093" xr:uid="{00000000-0005-0000-0000-000082890000}"/>
    <cellStyle name="Note 25 2 2 3" xfId="18972" xr:uid="{00000000-0005-0000-0000-000083890000}"/>
    <cellStyle name="Note 25 2 2 4" xfId="23447" xr:uid="{00000000-0005-0000-0000-000084890000}"/>
    <cellStyle name="Note 25 2 2 5" xfId="28164" xr:uid="{00000000-0005-0000-0000-000085890000}"/>
    <cellStyle name="Note 25 2 2 6" xfId="32877" xr:uid="{00000000-0005-0000-0000-000086890000}"/>
    <cellStyle name="Note 25 2 3" xfId="13760" xr:uid="{00000000-0005-0000-0000-000087890000}"/>
    <cellStyle name="Note 25 2 3 2" xfId="20085" xr:uid="{00000000-0005-0000-0000-000088890000}"/>
    <cellStyle name="Note 25 2 3 3" xfId="24517" xr:uid="{00000000-0005-0000-0000-000089890000}"/>
    <cellStyle name="Note 25 2 3 4" xfId="29234" xr:uid="{00000000-0005-0000-0000-00008A890000}"/>
    <cellStyle name="Note 25 2 3 5" xfId="33947" xr:uid="{00000000-0005-0000-0000-00008B890000}"/>
    <cellStyle name="Note 25 2 4" xfId="14366" xr:uid="{00000000-0005-0000-0000-00008C890000}"/>
    <cellStyle name="Note 25 2 5" xfId="14972" xr:uid="{00000000-0005-0000-0000-00008D890000}"/>
    <cellStyle name="Note 25 2 6" xfId="15578" xr:uid="{00000000-0005-0000-0000-00008E890000}"/>
    <cellStyle name="Note 25 2 7" xfId="17826" xr:uid="{00000000-0005-0000-0000-00008F890000}"/>
    <cellStyle name="Note 25 2 8" xfId="22301" xr:uid="{00000000-0005-0000-0000-000090890000}"/>
    <cellStyle name="Note 25 2 9" xfId="27018" xr:uid="{00000000-0005-0000-0000-000091890000}"/>
    <cellStyle name="Note 25 3" xfId="12840" xr:uid="{00000000-0005-0000-0000-000092890000}"/>
    <cellStyle name="Note 25 3 2" xfId="17008" xr:uid="{00000000-0005-0000-0000-000093890000}"/>
    <cellStyle name="Note 25 3 2 2" xfId="21470" xr:uid="{00000000-0005-0000-0000-000094890000}"/>
    <cellStyle name="Note 25 3 2 2 2" xfId="25902" xr:uid="{00000000-0005-0000-0000-000095890000}"/>
    <cellStyle name="Note 25 3 2 2 3" xfId="30619" xr:uid="{00000000-0005-0000-0000-000096890000}"/>
    <cellStyle name="Note 25 3 2 2 4" xfId="35332" xr:uid="{00000000-0005-0000-0000-000097890000}"/>
    <cellStyle name="Note 25 3 2 3" xfId="19211" xr:uid="{00000000-0005-0000-0000-000098890000}"/>
    <cellStyle name="Note 25 3 2 4" xfId="23686" xr:uid="{00000000-0005-0000-0000-000099890000}"/>
    <cellStyle name="Note 25 3 2 5" xfId="28403" xr:uid="{00000000-0005-0000-0000-00009A890000}"/>
    <cellStyle name="Note 25 3 2 6" xfId="33116" xr:uid="{00000000-0005-0000-0000-00009B890000}"/>
    <cellStyle name="Note 25 3 3" xfId="15818" xr:uid="{00000000-0005-0000-0000-00009C890000}"/>
    <cellStyle name="Note 25 3 3 2" xfId="20324" xr:uid="{00000000-0005-0000-0000-00009D890000}"/>
    <cellStyle name="Note 25 3 3 3" xfId="24756" xr:uid="{00000000-0005-0000-0000-00009E890000}"/>
    <cellStyle name="Note 25 3 3 4" xfId="29473" xr:uid="{00000000-0005-0000-0000-00009F890000}"/>
    <cellStyle name="Note 25 3 3 5" xfId="34186" xr:uid="{00000000-0005-0000-0000-0000A0890000}"/>
    <cellStyle name="Note 25 3 4" xfId="18065" xr:uid="{00000000-0005-0000-0000-0000A1890000}"/>
    <cellStyle name="Note 25 3 5" xfId="22540" xr:uid="{00000000-0005-0000-0000-0000A2890000}"/>
    <cellStyle name="Note 25 3 6" xfId="27257" xr:uid="{00000000-0005-0000-0000-0000A3890000}"/>
    <cellStyle name="Note 25 3 7" xfId="31970" xr:uid="{00000000-0005-0000-0000-0000A4890000}"/>
    <cellStyle name="Note 25 4" xfId="13463" xr:uid="{00000000-0005-0000-0000-0000A5890000}"/>
    <cellStyle name="Note 25 4 2" xfId="17220" xr:uid="{00000000-0005-0000-0000-0000A6890000}"/>
    <cellStyle name="Note 25 4 2 2" xfId="21681" xr:uid="{00000000-0005-0000-0000-0000A7890000}"/>
    <cellStyle name="Note 25 4 2 2 2" xfId="26113" xr:uid="{00000000-0005-0000-0000-0000A8890000}"/>
    <cellStyle name="Note 25 4 2 2 3" xfId="30830" xr:uid="{00000000-0005-0000-0000-0000A9890000}"/>
    <cellStyle name="Note 25 4 2 2 4" xfId="35543" xr:uid="{00000000-0005-0000-0000-0000AA890000}"/>
    <cellStyle name="Note 25 4 2 3" xfId="19422" xr:uid="{00000000-0005-0000-0000-0000AB890000}"/>
    <cellStyle name="Note 25 4 2 4" xfId="23897" xr:uid="{00000000-0005-0000-0000-0000AC890000}"/>
    <cellStyle name="Note 25 4 2 5" xfId="28614" xr:uid="{00000000-0005-0000-0000-0000AD890000}"/>
    <cellStyle name="Note 25 4 2 6" xfId="33327" xr:uid="{00000000-0005-0000-0000-0000AE890000}"/>
    <cellStyle name="Note 25 4 3" xfId="16030" xr:uid="{00000000-0005-0000-0000-0000AF890000}"/>
    <cellStyle name="Note 25 4 3 2" xfId="20535" xr:uid="{00000000-0005-0000-0000-0000B0890000}"/>
    <cellStyle name="Note 25 4 3 3" xfId="24967" xr:uid="{00000000-0005-0000-0000-0000B1890000}"/>
    <cellStyle name="Note 25 4 3 4" xfId="29684" xr:uid="{00000000-0005-0000-0000-0000B2890000}"/>
    <cellStyle name="Note 25 4 3 5" xfId="34397" xr:uid="{00000000-0005-0000-0000-0000B3890000}"/>
    <cellStyle name="Note 25 4 4" xfId="18276" xr:uid="{00000000-0005-0000-0000-0000B4890000}"/>
    <cellStyle name="Note 25 4 5" xfId="22751" xr:uid="{00000000-0005-0000-0000-0000B5890000}"/>
    <cellStyle name="Note 25 4 6" xfId="27468" xr:uid="{00000000-0005-0000-0000-0000B6890000}"/>
    <cellStyle name="Note 25 4 7" xfId="32181" xr:uid="{00000000-0005-0000-0000-0000B7890000}"/>
    <cellStyle name="Note 25 5" xfId="14070" xr:uid="{00000000-0005-0000-0000-0000B8890000}"/>
    <cellStyle name="Note 25 5 2" xfId="16312" xr:uid="{00000000-0005-0000-0000-0000B9890000}"/>
    <cellStyle name="Note 25 5 2 2" xfId="20774" xr:uid="{00000000-0005-0000-0000-0000BA890000}"/>
    <cellStyle name="Note 25 5 2 3" xfId="25206" xr:uid="{00000000-0005-0000-0000-0000BB890000}"/>
    <cellStyle name="Note 25 5 2 4" xfId="29923" xr:uid="{00000000-0005-0000-0000-0000BC890000}"/>
    <cellStyle name="Note 25 5 2 5" xfId="34636" xr:uid="{00000000-0005-0000-0000-0000BD890000}"/>
    <cellStyle name="Note 25 5 3" xfId="18515" xr:uid="{00000000-0005-0000-0000-0000BE890000}"/>
    <cellStyle name="Note 25 5 4" xfId="22990" xr:uid="{00000000-0005-0000-0000-0000BF890000}"/>
    <cellStyle name="Note 25 5 5" xfId="27707" xr:uid="{00000000-0005-0000-0000-0000C0890000}"/>
    <cellStyle name="Note 25 5 6" xfId="32420" xr:uid="{00000000-0005-0000-0000-0000C1890000}"/>
    <cellStyle name="Note 25 6" xfId="14676" xr:uid="{00000000-0005-0000-0000-0000C2890000}"/>
    <cellStyle name="Note 25 6 2" xfId="19789" xr:uid="{00000000-0005-0000-0000-0000C3890000}"/>
    <cellStyle name="Note 25 6 3" xfId="24221" xr:uid="{00000000-0005-0000-0000-0000C4890000}"/>
    <cellStyle name="Note 25 6 4" xfId="28938" xr:uid="{00000000-0005-0000-0000-0000C5890000}"/>
    <cellStyle name="Note 25 6 5" xfId="33651" xr:uid="{00000000-0005-0000-0000-0000C6890000}"/>
    <cellStyle name="Note 25 7" xfId="15282" xr:uid="{00000000-0005-0000-0000-0000C7890000}"/>
    <cellStyle name="Note 25 7 2" xfId="26384" xr:uid="{00000000-0005-0000-0000-0000C8890000}"/>
    <cellStyle name="Note 25 7 3" xfId="31097" xr:uid="{00000000-0005-0000-0000-0000C9890000}"/>
    <cellStyle name="Note 25 7 4" xfId="35810" xr:uid="{00000000-0005-0000-0000-0000CA890000}"/>
    <cellStyle name="Note 25 8" xfId="17530" xr:uid="{00000000-0005-0000-0000-0000CB890000}"/>
    <cellStyle name="Note 25 8 2" xfId="36077" xr:uid="{00000000-0005-0000-0000-0000CC890000}"/>
    <cellStyle name="Note 25 9" xfId="22005" xr:uid="{00000000-0005-0000-0000-0000CD890000}"/>
    <cellStyle name="Note 25 9 2" xfId="36372" xr:uid="{00000000-0005-0000-0000-0000CE890000}"/>
    <cellStyle name="Note 26" xfId="12572" xr:uid="{00000000-0005-0000-0000-0000CF890000}"/>
    <cellStyle name="Note 26 10" xfId="26736" xr:uid="{00000000-0005-0000-0000-0000D0890000}"/>
    <cellStyle name="Note 26 11" xfId="31449" xr:uid="{00000000-0005-0000-0000-0000D1890000}"/>
    <cellStyle name="Note 26 2" xfId="13195" xr:uid="{00000000-0005-0000-0000-0000D2890000}"/>
    <cellStyle name="Note 26 2 2" xfId="13774" xr:uid="{00000000-0005-0000-0000-0000D3890000}"/>
    <cellStyle name="Note 26 2 2 2" xfId="16783" xr:uid="{00000000-0005-0000-0000-0000D4890000}"/>
    <cellStyle name="Note 26 2 2 2 2" xfId="21245" xr:uid="{00000000-0005-0000-0000-0000D5890000}"/>
    <cellStyle name="Note 26 2 2 2 3" xfId="25677" xr:uid="{00000000-0005-0000-0000-0000D6890000}"/>
    <cellStyle name="Note 26 2 2 2 4" xfId="30394" xr:uid="{00000000-0005-0000-0000-0000D7890000}"/>
    <cellStyle name="Note 26 2 2 2 5" xfId="35107" xr:uid="{00000000-0005-0000-0000-0000D8890000}"/>
    <cellStyle name="Note 26 2 2 3" xfId="18986" xr:uid="{00000000-0005-0000-0000-0000D9890000}"/>
    <cellStyle name="Note 26 2 2 4" xfId="23461" xr:uid="{00000000-0005-0000-0000-0000DA890000}"/>
    <cellStyle name="Note 26 2 2 5" xfId="28178" xr:uid="{00000000-0005-0000-0000-0000DB890000}"/>
    <cellStyle name="Note 26 2 2 6" xfId="32891" xr:uid="{00000000-0005-0000-0000-0000DC890000}"/>
    <cellStyle name="Note 26 2 3" xfId="14380" xr:uid="{00000000-0005-0000-0000-0000DD890000}"/>
    <cellStyle name="Note 26 2 3 2" xfId="20099" xr:uid="{00000000-0005-0000-0000-0000DE890000}"/>
    <cellStyle name="Note 26 2 3 3" xfId="24531" xr:uid="{00000000-0005-0000-0000-0000DF890000}"/>
    <cellStyle name="Note 26 2 3 4" xfId="29248" xr:uid="{00000000-0005-0000-0000-0000E0890000}"/>
    <cellStyle name="Note 26 2 3 5" xfId="33961" xr:uid="{00000000-0005-0000-0000-0000E1890000}"/>
    <cellStyle name="Note 26 2 4" xfId="14986" xr:uid="{00000000-0005-0000-0000-0000E2890000}"/>
    <cellStyle name="Note 26 2 5" xfId="15592" xr:uid="{00000000-0005-0000-0000-0000E3890000}"/>
    <cellStyle name="Note 26 2 6" xfId="17840" xr:uid="{00000000-0005-0000-0000-0000E4890000}"/>
    <cellStyle name="Note 26 2 7" xfId="22315" xr:uid="{00000000-0005-0000-0000-0000E5890000}"/>
    <cellStyle name="Note 26 2 8" xfId="27032" xr:uid="{00000000-0005-0000-0000-0000E6890000}"/>
    <cellStyle name="Note 26 2 9" xfId="31745" xr:uid="{00000000-0005-0000-0000-0000E7890000}"/>
    <cellStyle name="Note 26 3" xfId="12854" xr:uid="{00000000-0005-0000-0000-0000E8890000}"/>
    <cellStyle name="Note 26 3 2" xfId="17022" xr:uid="{00000000-0005-0000-0000-0000E9890000}"/>
    <cellStyle name="Note 26 3 2 2" xfId="21484" xr:uid="{00000000-0005-0000-0000-0000EA890000}"/>
    <cellStyle name="Note 26 3 2 2 2" xfId="25916" xr:uid="{00000000-0005-0000-0000-0000EB890000}"/>
    <cellStyle name="Note 26 3 2 2 3" xfId="30633" xr:uid="{00000000-0005-0000-0000-0000EC890000}"/>
    <cellStyle name="Note 26 3 2 2 4" xfId="35346" xr:uid="{00000000-0005-0000-0000-0000ED890000}"/>
    <cellStyle name="Note 26 3 2 3" xfId="19225" xr:uid="{00000000-0005-0000-0000-0000EE890000}"/>
    <cellStyle name="Note 26 3 2 4" xfId="23700" xr:uid="{00000000-0005-0000-0000-0000EF890000}"/>
    <cellStyle name="Note 26 3 2 5" xfId="28417" xr:uid="{00000000-0005-0000-0000-0000F0890000}"/>
    <cellStyle name="Note 26 3 2 6" xfId="33130" xr:uid="{00000000-0005-0000-0000-0000F1890000}"/>
    <cellStyle name="Note 26 3 3" xfId="15832" xr:uid="{00000000-0005-0000-0000-0000F2890000}"/>
    <cellStyle name="Note 26 3 3 2" xfId="20338" xr:uid="{00000000-0005-0000-0000-0000F3890000}"/>
    <cellStyle name="Note 26 3 3 3" xfId="24770" xr:uid="{00000000-0005-0000-0000-0000F4890000}"/>
    <cellStyle name="Note 26 3 3 4" xfId="29487" xr:uid="{00000000-0005-0000-0000-0000F5890000}"/>
    <cellStyle name="Note 26 3 3 5" xfId="34200" xr:uid="{00000000-0005-0000-0000-0000F6890000}"/>
    <cellStyle name="Note 26 3 4" xfId="18079" xr:uid="{00000000-0005-0000-0000-0000F7890000}"/>
    <cellStyle name="Note 26 3 5" xfId="22554" xr:uid="{00000000-0005-0000-0000-0000F8890000}"/>
    <cellStyle name="Note 26 3 6" xfId="27271" xr:uid="{00000000-0005-0000-0000-0000F9890000}"/>
    <cellStyle name="Note 26 3 7" xfId="31984" xr:uid="{00000000-0005-0000-0000-0000FA890000}"/>
    <cellStyle name="Note 26 4" xfId="13477" xr:uid="{00000000-0005-0000-0000-0000FB890000}"/>
    <cellStyle name="Note 26 4 2" xfId="17234" xr:uid="{00000000-0005-0000-0000-0000FC890000}"/>
    <cellStyle name="Note 26 4 2 2" xfId="21695" xr:uid="{00000000-0005-0000-0000-0000FD890000}"/>
    <cellStyle name="Note 26 4 2 2 2" xfId="26127" xr:uid="{00000000-0005-0000-0000-0000FE890000}"/>
    <cellStyle name="Note 26 4 2 2 3" xfId="30844" xr:uid="{00000000-0005-0000-0000-0000FF890000}"/>
    <cellStyle name="Note 26 4 2 2 4" xfId="35557" xr:uid="{00000000-0005-0000-0000-0000008A0000}"/>
    <cellStyle name="Note 26 4 2 3" xfId="19436" xr:uid="{00000000-0005-0000-0000-0000018A0000}"/>
    <cellStyle name="Note 26 4 2 4" xfId="23911" xr:uid="{00000000-0005-0000-0000-0000028A0000}"/>
    <cellStyle name="Note 26 4 2 5" xfId="28628" xr:uid="{00000000-0005-0000-0000-0000038A0000}"/>
    <cellStyle name="Note 26 4 2 6" xfId="33341" xr:uid="{00000000-0005-0000-0000-0000048A0000}"/>
    <cellStyle name="Note 26 4 3" xfId="16044" xr:uid="{00000000-0005-0000-0000-0000058A0000}"/>
    <cellStyle name="Note 26 4 3 2" xfId="20549" xr:uid="{00000000-0005-0000-0000-0000068A0000}"/>
    <cellStyle name="Note 26 4 3 3" xfId="24981" xr:uid="{00000000-0005-0000-0000-0000078A0000}"/>
    <cellStyle name="Note 26 4 3 4" xfId="29698" xr:uid="{00000000-0005-0000-0000-0000088A0000}"/>
    <cellStyle name="Note 26 4 3 5" xfId="34411" xr:uid="{00000000-0005-0000-0000-0000098A0000}"/>
    <cellStyle name="Note 26 4 4" xfId="18290" xr:uid="{00000000-0005-0000-0000-00000A8A0000}"/>
    <cellStyle name="Note 26 4 5" xfId="22765" xr:uid="{00000000-0005-0000-0000-00000B8A0000}"/>
    <cellStyle name="Note 26 4 6" xfId="27482" xr:uid="{00000000-0005-0000-0000-00000C8A0000}"/>
    <cellStyle name="Note 26 4 7" xfId="32195" xr:uid="{00000000-0005-0000-0000-00000D8A0000}"/>
    <cellStyle name="Note 26 5" xfId="14084" xr:uid="{00000000-0005-0000-0000-00000E8A0000}"/>
    <cellStyle name="Note 26 5 2" xfId="16326" xr:uid="{00000000-0005-0000-0000-00000F8A0000}"/>
    <cellStyle name="Note 26 5 2 2" xfId="20788" xr:uid="{00000000-0005-0000-0000-0000108A0000}"/>
    <cellStyle name="Note 26 5 2 3" xfId="25220" xr:uid="{00000000-0005-0000-0000-0000118A0000}"/>
    <cellStyle name="Note 26 5 2 4" xfId="29937" xr:uid="{00000000-0005-0000-0000-0000128A0000}"/>
    <cellStyle name="Note 26 5 2 5" xfId="34650" xr:uid="{00000000-0005-0000-0000-0000138A0000}"/>
    <cellStyle name="Note 26 5 3" xfId="18529" xr:uid="{00000000-0005-0000-0000-0000148A0000}"/>
    <cellStyle name="Note 26 5 4" xfId="23004" xr:uid="{00000000-0005-0000-0000-0000158A0000}"/>
    <cellStyle name="Note 26 5 5" xfId="27721" xr:uid="{00000000-0005-0000-0000-0000168A0000}"/>
    <cellStyle name="Note 26 5 6" xfId="32434" xr:uid="{00000000-0005-0000-0000-0000178A0000}"/>
    <cellStyle name="Note 26 6" xfId="14690" xr:uid="{00000000-0005-0000-0000-0000188A0000}"/>
    <cellStyle name="Note 26 6 2" xfId="19803" xr:uid="{00000000-0005-0000-0000-0000198A0000}"/>
    <cellStyle name="Note 26 6 3" xfId="24235" xr:uid="{00000000-0005-0000-0000-00001A8A0000}"/>
    <cellStyle name="Note 26 6 4" xfId="28952" xr:uid="{00000000-0005-0000-0000-00001B8A0000}"/>
    <cellStyle name="Note 26 6 5" xfId="33665" xr:uid="{00000000-0005-0000-0000-00001C8A0000}"/>
    <cellStyle name="Note 26 7" xfId="15296" xr:uid="{00000000-0005-0000-0000-00001D8A0000}"/>
    <cellStyle name="Note 26 7 2" xfId="26398" xr:uid="{00000000-0005-0000-0000-00001E8A0000}"/>
    <cellStyle name="Note 26 7 3" xfId="31111" xr:uid="{00000000-0005-0000-0000-00001F8A0000}"/>
    <cellStyle name="Note 26 7 4" xfId="35824" xr:uid="{00000000-0005-0000-0000-0000208A0000}"/>
    <cellStyle name="Note 26 8" xfId="17544" xr:uid="{00000000-0005-0000-0000-0000218A0000}"/>
    <cellStyle name="Note 26 8 2" xfId="36091" xr:uid="{00000000-0005-0000-0000-0000228A0000}"/>
    <cellStyle name="Note 26 9" xfId="22019" xr:uid="{00000000-0005-0000-0000-0000238A0000}"/>
    <cellStyle name="Note 26 9 2" xfId="36386" xr:uid="{00000000-0005-0000-0000-0000248A0000}"/>
    <cellStyle name="Note 27" xfId="12918" xr:uid="{00000000-0005-0000-0000-0000258A0000}"/>
    <cellStyle name="Note 27 2" xfId="16058" xr:uid="{00000000-0005-0000-0000-0000268A0000}"/>
    <cellStyle name="Note 27 2 2" xfId="17248" xr:uid="{00000000-0005-0000-0000-0000278A0000}"/>
    <cellStyle name="Note 27 2 2 2" xfId="21709" xr:uid="{00000000-0005-0000-0000-0000288A0000}"/>
    <cellStyle name="Note 27 2 2 2 2" xfId="26141" xr:uid="{00000000-0005-0000-0000-0000298A0000}"/>
    <cellStyle name="Note 27 2 2 2 3" xfId="30858" xr:uid="{00000000-0005-0000-0000-00002A8A0000}"/>
    <cellStyle name="Note 27 2 2 2 4" xfId="35571" xr:uid="{00000000-0005-0000-0000-00002B8A0000}"/>
    <cellStyle name="Note 27 2 2 3" xfId="19450" xr:uid="{00000000-0005-0000-0000-00002C8A0000}"/>
    <cellStyle name="Note 27 2 2 4" xfId="23925" xr:uid="{00000000-0005-0000-0000-00002D8A0000}"/>
    <cellStyle name="Note 27 2 2 5" xfId="28642" xr:uid="{00000000-0005-0000-0000-00002E8A0000}"/>
    <cellStyle name="Note 27 2 2 6" xfId="33355" xr:uid="{00000000-0005-0000-0000-00002F8A0000}"/>
    <cellStyle name="Note 27 2 3" xfId="20563" xr:uid="{00000000-0005-0000-0000-0000308A0000}"/>
    <cellStyle name="Note 27 2 3 2" xfId="24995" xr:uid="{00000000-0005-0000-0000-0000318A0000}"/>
    <cellStyle name="Note 27 2 3 3" xfId="29712" xr:uid="{00000000-0005-0000-0000-0000328A0000}"/>
    <cellStyle name="Note 27 2 3 4" xfId="34425" xr:uid="{00000000-0005-0000-0000-0000338A0000}"/>
    <cellStyle name="Note 27 2 4" xfId="18304" xr:uid="{00000000-0005-0000-0000-0000348A0000}"/>
    <cellStyle name="Note 27 2 5" xfId="22779" xr:uid="{00000000-0005-0000-0000-0000358A0000}"/>
    <cellStyle name="Note 27 2 6" xfId="27496" xr:uid="{00000000-0005-0000-0000-0000368A0000}"/>
    <cellStyle name="Note 27 2 7" xfId="32209" xr:uid="{00000000-0005-0000-0000-0000378A0000}"/>
    <cellStyle name="Note 27 3" xfId="16340" xr:uid="{00000000-0005-0000-0000-0000388A0000}"/>
    <cellStyle name="Note 27 3 2" xfId="20802" xr:uid="{00000000-0005-0000-0000-0000398A0000}"/>
    <cellStyle name="Note 27 3 2 2" xfId="25234" xr:uid="{00000000-0005-0000-0000-00003A8A0000}"/>
    <cellStyle name="Note 27 3 2 3" xfId="29951" xr:uid="{00000000-0005-0000-0000-00003B8A0000}"/>
    <cellStyle name="Note 27 3 2 4" xfId="34664" xr:uid="{00000000-0005-0000-0000-00003C8A0000}"/>
    <cellStyle name="Note 27 3 3" xfId="18543" xr:uid="{00000000-0005-0000-0000-00003D8A0000}"/>
    <cellStyle name="Note 27 3 4" xfId="23018" xr:uid="{00000000-0005-0000-0000-00003E8A0000}"/>
    <cellStyle name="Note 27 3 5" xfId="27735" xr:uid="{00000000-0005-0000-0000-00003F8A0000}"/>
    <cellStyle name="Note 27 3 6" xfId="32448" xr:uid="{00000000-0005-0000-0000-0000408A0000}"/>
    <cellStyle name="Note 27 4" xfId="26412" xr:uid="{00000000-0005-0000-0000-0000418A0000}"/>
    <cellStyle name="Note 27 4 2" xfId="31125" xr:uid="{00000000-0005-0000-0000-0000428A0000}"/>
    <cellStyle name="Note 27 4 3" xfId="35838" xr:uid="{00000000-0005-0000-0000-0000438A0000}"/>
    <cellStyle name="Note 27 5" xfId="36105" xr:uid="{00000000-0005-0000-0000-0000448A0000}"/>
    <cellStyle name="Note 27 6" xfId="36400" xr:uid="{00000000-0005-0000-0000-0000458A0000}"/>
    <cellStyle name="Note 28" xfId="12868" xr:uid="{00000000-0005-0000-0000-0000468A0000}"/>
    <cellStyle name="Note 28 2" xfId="13491" xr:uid="{00000000-0005-0000-0000-0000478A0000}"/>
    <cellStyle name="Note 28 2 2" xfId="16354" xr:uid="{00000000-0005-0000-0000-0000488A0000}"/>
    <cellStyle name="Note 28 2 2 2" xfId="20816" xr:uid="{00000000-0005-0000-0000-0000498A0000}"/>
    <cellStyle name="Note 28 2 2 3" xfId="25248" xr:uid="{00000000-0005-0000-0000-00004A8A0000}"/>
    <cellStyle name="Note 28 2 2 4" xfId="29965" xr:uid="{00000000-0005-0000-0000-00004B8A0000}"/>
    <cellStyle name="Note 28 2 2 5" xfId="34678" xr:uid="{00000000-0005-0000-0000-00004C8A0000}"/>
    <cellStyle name="Note 28 2 3" xfId="18557" xr:uid="{00000000-0005-0000-0000-00004D8A0000}"/>
    <cellStyle name="Note 28 2 4" xfId="23032" xr:uid="{00000000-0005-0000-0000-00004E8A0000}"/>
    <cellStyle name="Note 28 2 5" xfId="27749" xr:uid="{00000000-0005-0000-0000-00004F8A0000}"/>
    <cellStyle name="Note 28 2 6" xfId="32462" xr:uid="{00000000-0005-0000-0000-0000508A0000}"/>
    <cellStyle name="Note 28 3" xfId="14098" xr:uid="{00000000-0005-0000-0000-0000518A0000}"/>
    <cellStyle name="Note 28 3 2" xfId="19817" xr:uid="{00000000-0005-0000-0000-0000528A0000}"/>
    <cellStyle name="Note 28 3 3" xfId="24249" xr:uid="{00000000-0005-0000-0000-0000538A0000}"/>
    <cellStyle name="Note 28 3 4" xfId="28966" xr:uid="{00000000-0005-0000-0000-0000548A0000}"/>
    <cellStyle name="Note 28 3 5" xfId="33679" xr:uid="{00000000-0005-0000-0000-0000558A0000}"/>
    <cellStyle name="Note 28 4" xfId="14704" xr:uid="{00000000-0005-0000-0000-0000568A0000}"/>
    <cellStyle name="Note 28 4 2" xfId="26426" xr:uid="{00000000-0005-0000-0000-0000578A0000}"/>
    <cellStyle name="Note 28 4 3" xfId="31139" xr:uid="{00000000-0005-0000-0000-0000588A0000}"/>
    <cellStyle name="Note 28 4 4" xfId="35852" xr:uid="{00000000-0005-0000-0000-0000598A0000}"/>
    <cellStyle name="Note 28 5" xfId="15310" xr:uid="{00000000-0005-0000-0000-00005A8A0000}"/>
    <cellStyle name="Note 28 5 2" xfId="36119" xr:uid="{00000000-0005-0000-0000-00005B8A0000}"/>
    <cellStyle name="Note 28 6" xfId="17558" xr:uid="{00000000-0005-0000-0000-00005C8A0000}"/>
    <cellStyle name="Note 28 6 2" xfId="36414" xr:uid="{00000000-0005-0000-0000-00005D8A0000}"/>
    <cellStyle name="Note 28 7" xfId="22033" xr:uid="{00000000-0005-0000-0000-00005E8A0000}"/>
    <cellStyle name="Note 28 8" xfId="26750" xr:uid="{00000000-0005-0000-0000-00005F8A0000}"/>
    <cellStyle name="Note 28 9" xfId="31463" xr:uid="{00000000-0005-0000-0000-0000608A0000}"/>
    <cellStyle name="Note 29" xfId="13788" xr:uid="{00000000-0005-0000-0000-0000618A0000}"/>
    <cellStyle name="Note 29 2" xfId="14394" xr:uid="{00000000-0005-0000-0000-0000628A0000}"/>
    <cellStyle name="Note 29 2 2" xfId="16797" xr:uid="{00000000-0005-0000-0000-0000638A0000}"/>
    <cellStyle name="Note 29 2 2 2" xfId="21259" xr:uid="{00000000-0005-0000-0000-0000648A0000}"/>
    <cellStyle name="Note 29 2 2 3" xfId="25691" xr:uid="{00000000-0005-0000-0000-0000658A0000}"/>
    <cellStyle name="Note 29 2 2 4" xfId="30408" xr:uid="{00000000-0005-0000-0000-0000668A0000}"/>
    <cellStyle name="Note 29 2 2 5" xfId="35121" xr:uid="{00000000-0005-0000-0000-0000678A0000}"/>
    <cellStyle name="Note 29 2 3" xfId="19000" xr:uid="{00000000-0005-0000-0000-0000688A0000}"/>
    <cellStyle name="Note 29 2 4" xfId="23475" xr:uid="{00000000-0005-0000-0000-0000698A0000}"/>
    <cellStyle name="Note 29 2 5" xfId="28192" xr:uid="{00000000-0005-0000-0000-00006A8A0000}"/>
    <cellStyle name="Note 29 2 6" xfId="32905" xr:uid="{00000000-0005-0000-0000-00006B8A0000}"/>
    <cellStyle name="Note 29 3" xfId="15000" xr:uid="{00000000-0005-0000-0000-00006C8A0000}"/>
    <cellStyle name="Note 29 3 2" xfId="20113" xr:uid="{00000000-0005-0000-0000-00006D8A0000}"/>
    <cellStyle name="Note 29 3 3" xfId="24545" xr:uid="{00000000-0005-0000-0000-00006E8A0000}"/>
    <cellStyle name="Note 29 3 4" xfId="29262" xr:uid="{00000000-0005-0000-0000-00006F8A0000}"/>
    <cellStyle name="Note 29 3 5" xfId="33975" xr:uid="{00000000-0005-0000-0000-0000708A0000}"/>
    <cellStyle name="Note 29 4" xfId="15606" xr:uid="{00000000-0005-0000-0000-0000718A0000}"/>
    <cellStyle name="Note 29 4 2" xfId="26440" xr:uid="{00000000-0005-0000-0000-0000728A0000}"/>
    <cellStyle name="Note 29 4 3" xfId="31153" xr:uid="{00000000-0005-0000-0000-0000738A0000}"/>
    <cellStyle name="Note 29 4 4" xfId="35866" xr:uid="{00000000-0005-0000-0000-0000748A0000}"/>
    <cellStyle name="Note 29 5" xfId="17854" xr:uid="{00000000-0005-0000-0000-0000758A0000}"/>
    <cellStyle name="Note 29 5 2" xfId="36133" xr:uid="{00000000-0005-0000-0000-0000768A0000}"/>
    <cellStyle name="Note 29 6" xfId="22329" xr:uid="{00000000-0005-0000-0000-0000778A0000}"/>
    <cellStyle name="Note 29 6 2" xfId="36428" xr:uid="{00000000-0005-0000-0000-0000788A0000}"/>
    <cellStyle name="Note 29 7" xfId="27046" xr:uid="{00000000-0005-0000-0000-0000798A0000}"/>
    <cellStyle name="Note 29 8" xfId="31759" xr:uid="{00000000-0005-0000-0000-00007A8A0000}"/>
    <cellStyle name="Note 3" xfId="92" xr:uid="{00000000-0005-0000-0000-00007B8A0000}"/>
    <cellStyle name="Note 3 10" xfId="923" xr:uid="{00000000-0005-0000-0000-00007C8A0000}"/>
    <cellStyle name="Note 3 10 2" xfId="36203" xr:uid="{00000000-0005-0000-0000-00007D8A0000}"/>
    <cellStyle name="Note 3 11" xfId="995" xr:uid="{00000000-0005-0000-0000-00007E8A0000}"/>
    <cellStyle name="Note 3 12" xfId="1067" xr:uid="{00000000-0005-0000-0000-00007F8A0000}"/>
    <cellStyle name="Note 3 13" xfId="1139" xr:uid="{00000000-0005-0000-0000-0000808A0000}"/>
    <cellStyle name="Note 3 14" xfId="1211" xr:uid="{00000000-0005-0000-0000-0000818A0000}"/>
    <cellStyle name="Note 3 15" xfId="1283" xr:uid="{00000000-0005-0000-0000-0000828A0000}"/>
    <cellStyle name="Note 3 16" xfId="1355" xr:uid="{00000000-0005-0000-0000-0000838A0000}"/>
    <cellStyle name="Note 3 17" xfId="1430" xr:uid="{00000000-0005-0000-0000-0000848A0000}"/>
    <cellStyle name="Note 3 18" xfId="1504" xr:uid="{00000000-0005-0000-0000-0000858A0000}"/>
    <cellStyle name="Note 3 19" xfId="1579" xr:uid="{00000000-0005-0000-0000-0000868A0000}"/>
    <cellStyle name="Note 3 2" xfId="120" xr:uid="{00000000-0005-0000-0000-0000878A0000}"/>
    <cellStyle name="Note 3 2 2" xfId="8869" xr:uid="{00000000-0005-0000-0000-0000888A0000}"/>
    <cellStyle name="Note 3 20" xfId="1653" xr:uid="{00000000-0005-0000-0000-0000898A0000}"/>
    <cellStyle name="Note 3 21" xfId="1727" xr:uid="{00000000-0005-0000-0000-00008A8A0000}"/>
    <cellStyle name="Note 3 22" xfId="1801" xr:uid="{00000000-0005-0000-0000-00008B8A0000}"/>
    <cellStyle name="Note 3 23" xfId="1876" xr:uid="{00000000-0005-0000-0000-00008C8A0000}"/>
    <cellStyle name="Note 3 24" xfId="1950" xr:uid="{00000000-0005-0000-0000-00008D8A0000}"/>
    <cellStyle name="Note 3 25" xfId="2024" xr:uid="{00000000-0005-0000-0000-00008E8A0000}"/>
    <cellStyle name="Note 3 26" xfId="2098" xr:uid="{00000000-0005-0000-0000-00008F8A0000}"/>
    <cellStyle name="Note 3 27" xfId="2172" xr:uid="{00000000-0005-0000-0000-0000908A0000}"/>
    <cellStyle name="Note 3 28" xfId="2246" xr:uid="{00000000-0005-0000-0000-0000918A0000}"/>
    <cellStyle name="Note 3 29" xfId="2320" xr:uid="{00000000-0005-0000-0000-0000928A0000}"/>
    <cellStyle name="Note 3 3" xfId="148" xr:uid="{00000000-0005-0000-0000-0000938A0000}"/>
    <cellStyle name="Note 3 3 2" xfId="10164" xr:uid="{00000000-0005-0000-0000-0000948A0000}"/>
    <cellStyle name="Note 3 30" xfId="2394" xr:uid="{00000000-0005-0000-0000-0000958A0000}"/>
    <cellStyle name="Note 3 31" xfId="2468" xr:uid="{00000000-0005-0000-0000-0000968A0000}"/>
    <cellStyle name="Note 3 32" xfId="2542" xr:uid="{00000000-0005-0000-0000-0000978A0000}"/>
    <cellStyle name="Note 3 33" xfId="2630" xr:uid="{00000000-0005-0000-0000-0000988A0000}"/>
    <cellStyle name="Note 3 34" xfId="2718" xr:uid="{00000000-0005-0000-0000-0000998A0000}"/>
    <cellStyle name="Note 3 35" xfId="2806" xr:uid="{00000000-0005-0000-0000-00009A8A0000}"/>
    <cellStyle name="Note 3 36" xfId="2894" xr:uid="{00000000-0005-0000-0000-00009B8A0000}"/>
    <cellStyle name="Note 3 37" xfId="2982" xr:uid="{00000000-0005-0000-0000-00009C8A0000}"/>
    <cellStyle name="Note 3 38" xfId="3070" xr:uid="{00000000-0005-0000-0000-00009D8A0000}"/>
    <cellStyle name="Note 3 39" xfId="3158" xr:uid="{00000000-0005-0000-0000-00009E8A0000}"/>
    <cellStyle name="Note 3 4" xfId="190" xr:uid="{00000000-0005-0000-0000-00009F8A0000}"/>
    <cellStyle name="Note 3 4 10" xfId="12389" xr:uid="{00000000-0005-0000-0000-0000A08A0000}"/>
    <cellStyle name="Note 3 4 11" xfId="12671" xr:uid="{00000000-0005-0000-0000-0000A18A0000}"/>
    <cellStyle name="Note 3 4 12" xfId="13294" xr:uid="{00000000-0005-0000-0000-0000A28A0000}"/>
    <cellStyle name="Note 3 4 13" xfId="13901" xr:uid="{00000000-0005-0000-0000-0000A38A0000}"/>
    <cellStyle name="Note 3 4 14" xfId="14507" xr:uid="{00000000-0005-0000-0000-0000A48A0000}"/>
    <cellStyle name="Note 3 4 15" xfId="15113" xr:uid="{00000000-0005-0000-0000-0000A58A0000}"/>
    <cellStyle name="Note 3 4 16" xfId="17361" xr:uid="{00000000-0005-0000-0000-0000A68A0000}"/>
    <cellStyle name="Note 3 4 17" xfId="21836" xr:uid="{00000000-0005-0000-0000-0000A78A0000}"/>
    <cellStyle name="Note 3 4 18" xfId="26553" xr:uid="{00000000-0005-0000-0000-0000A88A0000}"/>
    <cellStyle name="Note 3 4 19" xfId="31266" xr:uid="{00000000-0005-0000-0000-0000A98A0000}"/>
    <cellStyle name="Note 3 4 2" xfId="10056" xr:uid="{00000000-0005-0000-0000-0000AA8A0000}"/>
    <cellStyle name="Note 3 4 2 10" xfId="31562" xr:uid="{00000000-0005-0000-0000-0000AB8A0000}"/>
    <cellStyle name="Note 3 4 2 2" xfId="13009" xr:uid="{00000000-0005-0000-0000-0000AC8A0000}"/>
    <cellStyle name="Note 3 4 2 2 2" xfId="16600" xr:uid="{00000000-0005-0000-0000-0000AD8A0000}"/>
    <cellStyle name="Note 3 4 2 2 2 2" xfId="21062" xr:uid="{00000000-0005-0000-0000-0000AE8A0000}"/>
    <cellStyle name="Note 3 4 2 2 2 3" xfId="25494" xr:uid="{00000000-0005-0000-0000-0000AF8A0000}"/>
    <cellStyle name="Note 3 4 2 2 2 4" xfId="30211" xr:uid="{00000000-0005-0000-0000-0000B08A0000}"/>
    <cellStyle name="Note 3 4 2 2 2 5" xfId="34924" xr:uid="{00000000-0005-0000-0000-0000B18A0000}"/>
    <cellStyle name="Note 3 4 2 2 3" xfId="18803" xr:uid="{00000000-0005-0000-0000-0000B28A0000}"/>
    <cellStyle name="Note 3 4 2 2 4" xfId="23278" xr:uid="{00000000-0005-0000-0000-0000B38A0000}"/>
    <cellStyle name="Note 3 4 2 2 5" xfId="27995" xr:uid="{00000000-0005-0000-0000-0000B48A0000}"/>
    <cellStyle name="Note 3 4 2 2 6" xfId="32708" xr:uid="{00000000-0005-0000-0000-0000B58A0000}"/>
    <cellStyle name="Note 3 4 2 3" xfId="13591" xr:uid="{00000000-0005-0000-0000-0000B68A0000}"/>
    <cellStyle name="Note 3 4 2 3 2" xfId="19916" xr:uid="{00000000-0005-0000-0000-0000B78A0000}"/>
    <cellStyle name="Note 3 4 2 3 3" xfId="24348" xr:uid="{00000000-0005-0000-0000-0000B88A0000}"/>
    <cellStyle name="Note 3 4 2 3 4" xfId="29065" xr:uid="{00000000-0005-0000-0000-0000B98A0000}"/>
    <cellStyle name="Note 3 4 2 3 5" xfId="33778" xr:uid="{00000000-0005-0000-0000-0000BA8A0000}"/>
    <cellStyle name="Note 3 4 2 4" xfId="14197" xr:uid="{00000000-0005-0000-0000-0000BB8A0000}"/>
    <cellStyle name="Note 3 4 2 5" xfId="14803" xr:uid="{00000000-0005-0000-0000-0000BC8A0000}"/>
    <cellStyle name="Note 3 4 2 6" xfId="15409" xr:uid="{00000000-0005-0000-0000-0000BD8A0000}"/>
    <cellStyle name="Note 3 4 2 7" xfId="17657" xr:uid="{00000000-0005-0000-0000-0000BE8A0000}"/>
    <cellStyle name="Note 3 4 2 8" xfId="22132" xr:uid="{00000000-0005-0000-0000-0000BF8A0000}"/>
    <cellStyle name="Note 3 4 2 9" xfId="26849" xr:uid="{00000000-0005-0000-0000-0000C08A0000}"/>
    <cellStyle name="Note 3 4 3" xfId="10560" xr:uid="{00000000-0005-0000-0000-0000C18A0000}"/>
    <cellStyle name="Note 3 4 3 2" xfId="16382" xr:uid="{00000000-0005-0000-0000-0000C28A0000}"/>
    <cellStyle name="Note 3 4 3 2 2" xfId="20844" xr:uid="{00000000-0005-0000-0000-0000C38A0000}"/>
    <cellStyle name="Note 3 4 3 2 3" xfId="25276" xr:uid="{00000000-0005-0000-0000-0000C48A0000}"/>
    <cellStyle name="Note 3 4 3 2 4" xfId="29993" xr:uid="{00000000-0005-0000-0000-0000C58A0000}"/>
    <cellStyle name="Note 3 4 3 2 5" xfId="34706" xr:uid="{00000000-0005-0000-0000-0000C68A0000}"/>
    <cellStyle name="Note 3 4 3 3" xfId="18585" xr:uid="{00000000-0005-0000-0000-0000C78A0000}"/>
    <cellStyle name="Note 3 4 3 4" xfId="23060" xr:uid="{00000000-0005-0000-0000-0000C88A0000}"/>
    <cellStyle name="Note 3 4 3 5" xfId="27777" xr:uid="{00000000-0005-0000-0000-0000C98A0000}"/>
    <cellStyle name="Note 3 4 3 6" xfId="32490" xr:uid="{00000000-0005-0000-0000-0000CA8A0000}"/>
    <cellStyle name="Note 3 4 4" xfId="10818" xr:uid="{00000000-0005-0000-0000-0000CB8A0000}"/>
    <cellStyle name="Note 3 4 4 2" xfId="19620" xr:uid="{00000000-0005-0000-0000-0000CC8A0000}"/>
    <cellStyle name="Note 3 4 4 3" xfId="24052" xr:uid="{00000000-0005-0000-0000-0000CD8A0000}"/>
    <cellStyle name="Note 3 4 4 4" xfId="28769" xr:uid="{00000000-0005-0000-0000-0000CE8A0000}"/>
    <cellStyle name="Note 3 4 4 5" xfId="33482" xr:uid="{00000000-0005-0000-0000-0000CF8A0000}"/>
    <cellStyle name="Note 3 4 5" xfId="11072" xr:uid="{00000000-0005-0000-0000-0000D08A0000}"/>
    <cellStyle name="Note 3 4 6" xfId="11326" xr:uid="{00000000-0005-0000-0000-0000D18A0000}"/>
    <cellStyle name="Note 3 4 7" xfId="11586" xr:uid="{00000000-0005-0000-0000-0000D28A0000}"/>
    <cellStyle name="Note 3 4 8" xfId="11847" xr:uid="{00000000-0005-0000-0000-0000D38A0000}"/>
    <cellStyle name="Note 3 4 9" xfId="12118" xr:uid="{00000000-0005-0000-0000-0000D48A0000}"/>
    <cellStyle name="Note 3 40" xfId="3246" xr:uid="{00000000-0005-0000-0000-0000D58A0000}"/>
    <cellStyle name="Note 3 41" xfId="3334" xr:uid="{00000000-0005-0000-0000-0000D68A0000}"/>
    <cellStyle name="Note 3 42" xfId="3422" xr:uid="{00000000-0005-0000-0000-0000D78A0000}"/>
    <cellStyle name="Note 3 43" xfId="3510" xr:uid="{00000000-0005-0000-0000-0000D88A0000}"/>
    <cellStyle name="Note 3 44" xfId="3613" xr:uid="{00000000-0005-0000-0000-0000D98A0000}"/>
    <cellStyle name="Note 3 45" xfId="3732" xr:uid="{00000000-0005-0000-0000-0000DA8A0000}"/>
    <cellStyle name="Note 3 46" xfId="3848" xr:uid="{00000000-0005-0000-0000-0000DB8A0000}"/>
    <cellStyle name="Note 3 47" xfId="3964" xr:uid="{00000000-0005-0000-0000-0000DC8A0000}"/>
    <cellStyle name="Note 3 48" xfId="4080" xr:uid="{00000000-0005-0000-0000-0000DD8A0000}"/>
    <cellStyle name="Note 3 49" xfId="4196" xr:uid="{00000000-0005-0000-0000-0000DE8A0000}"/>
    <cellStyle name="Note 3 5" xfId="563" xr:uid="{00000000-0005-0000-0000-0000DF8A0000}"/>
    <cellStyle name="Note 3 5 2" xfId="16839" xr:uid="{00000000-0005-0000-0000-0000E08A0000}"/>
    <cellStyle name="Note 3 5 2 2" xfId="21301" xr:uid="{00000000-0005-0000-0000-0000E18A0000}"/>
    <cellStyle name="Note 3 5 2 2 2" xfId="25733" xr:uid="{00000000-0005-0000-0000-0000E28A0000}"/>
    <cellStyle name="Note 3 5 2 2 3" xfId="30450" xr:uid="{00000000-0005-0000-0000-0000E38A0000}"/>
    <cellStyle name="Note 3 5 2 2 4" xfId="35163" xr:uid="{00000000-0005-0000-0000-0000E48A0000}"/>
    <cellStyle name="Note 3 5 2 3" xfId="19042" xr:uid="{00000000-0005-0000-0000-0000E58A0000}"/>
    <cellStyle name="Note 3 5 2 4" xfId="23517" xr:uid="{00000000-0005-0000-0000-0000E68A0000}"/>
    <cellStyle name="Note 3 5 2 5" xfId="28234" xr:uid="{00000000-0005-0000-0000-0000E78A0000}"/>
    <cellStyle name="Note 3 5 2 6" xfId="32947" xr:uid="{00000000-0005-0000-0000-0000E88A0000}"/>
    <cellStyle name="Note 3 5 3" xfId="15648" xr:uid="{00000000-0005-0000-0000-0000E98A0000}"/>
    <cellStyle name="Note 3 5 3 2" xfId="20155" xr:uid="{00000000-0005-0000-0000-0000EA8A0000}"/>
    <cellStyle name="Note 3 5 3 3" xfId="24587" xr:uid="{00000000-0005-0000-0000-0000EB8A0000}"/>
    <cellStyle name="Note 3 5 3 4" xfId="29304" xr:uid="{00000000-0005-0000-0000-0000EC8A0000}"/>
    <cellStyle name="Note 3 5 3 5" xfId="34017" xr:uid="{00000000-0005-0000-0000-0000ED8A0000}"/>
    <cellStyle name="Note 3 5 4" xfId="17896" xr:uid="{00000000-0005-0000-0000-0000EE8A0000}"/>
    <cellStyle name="Note 3 5 5" xfId="22371" xr:uid="{00000000-0005-0000-0000-0000EF8A0000}"/>
    <cellStyle name="Note 3 5 6" xfId="27088" xr:uid="{00000000-0005-0000-0000-0000F08A0000}"/>
    <cellStyle name="Note 3 5 7" xfId="31801" xr:uid="{00000000-0005-0000-0000-0000F18A0000}"/>
    <cellStyle name="Note 3 50" xfId="4312" xr:uid="{00000000-0005-0000-0000-0000F28A0000}"/>
    <cellStyle name="Note 3 51" xfId="4428" xr:uid="{00000000-0005-0000-0000-0000F38A0000}"/>
    <cellStyle name="Note 3 52" xfId="4544" xr:uid="{00000000-0005-0000-0000-0000F48A0000}"/>
    <cellStyle name="Note 3 53" xfId="4674" xr:uid="{00000000-0005-0000-0000-0000F58A0000}"/>
    <cellStyle name="Note 3 54" xfId="4804" xr:uid="{00000000-0005-0000-0000-0000F68A0000}"/>
    <cellStyle name="Note 3 55" xfId="4934" xr:uid="{00000000-0005-0000-0000-0000F78A0000}"/>
    <cellStyle name="Note 3 56" xfId="5064" xr:uid="{00000000-0005-0000-0000-0000F88A0000}"/>
    <cellStyle name="Note 3 57" xfId="5194" xr:uid="{00000000-0005-0000-0000-0000F98A0000}"/>
    <cellStyle name="Note 3 58" xfId="5324" xr:uid="{00000000-0005-0000-0000-0000FA8A0000}"/>
    <cellStyle name="Note 3 59" xfId="5454" xr:uid="{00000000-0005-0000-0000-0000FB8A0000}"/>
    <cellStyle name="Note 3 6" xfId="635" xr:uid="{00000000-0005-0000-0000-0000FC8A0000}"/>
    <cellStyle name="Note 3 6 2" xfId="17050" xr:uid="{00000000-0005-0000-0000-0000FD8A0000}"/>
    <cellStyle name="Note 3 6 2 2" xfId="21512" xr:uid="{00000000-0005-0000-0000-0000FE8A0000}"/>
    <cellStyle name="Note 3 6 2 2 2" xfId="25944" xr:uid="{00000000-0005-0000-0000-0000FF8A0000}"/>
    <cellStyle name="Note 3 6 2 2 3" xfId="30661" xr:uid="{00000000-0005-0000-0000-0000008B0000}"/>
    <cellStyle name="Note 3 6 2 2 4" xfId="35374" xr:uid="{00000000-0005-0000-0000-0000018B0000}"/>
    <cellStyle name="Note 3 6 2 3" xfId="19253" xr:uid="{00000000-0005-0000-0000-0000028B0000}"/>
    <cellStyle name="Note 3 6 2 4" xfId="23728" xr:uid="{00000000-0005-0000-0000-0000038B0000}"/>
    <cellStyle name="Note 3 6 2 5" xfId="28445" xr:uid="{00000000-0005-0000-0000-0000048B0000}"/>
    <cellStyle name="Note 3 6 2 6" xfId="33158" xr:uid="{00000000-0005-0000-0000-0000058B0000}"/>
    <cellStyle name="Note 3 6 3" xfId="15860" xr:uid="{00000000-0005-0000-0000-0000068B0000}"/>
    <cellStyle name="Note 3 6 3 2" xfId="20366" xr:uid="{00000000-0005-0000-0000-0000078B0000}"/>
    <cellStyle name="Note 3 6 3 3" xfId="24798" xr:uid="{00000000-0005-0000-0000-0000088B0000}"/>
    <cellStyle name="Note 3 6 3 4" xfId="29515" xr:uid="{00000000-0005-0000-0000-0000098B0000}"/>
    <cellStyle name="Note 3 6 3 5" xfId="34228" xr:uid="{00000000-0005-0000-0000-00000A8B0000}"/>
    <cellStyle name="Note 3 6 4" xfId="18107" xr:uid="{00000000-0005-0000-0000-00000B8B0000}"/>
    <cellStyle name="Note 3 6 5" xfId="22582" xr:uid="{00000000-0005-0000-0000-00000C8B0000}"/>
    <cellStyle name="Note 3 6 6" xfId="27299" xr:uid="{00000000-0005-0000-0000-00000D8B0000}"/>
    <cellStyle name="Note 3 6 7" xfId="32012" xr:uid="{00000000-0005-0000-0000-00000E8B0000}"/>
    <cellStyle name="Note 3 60" xfId="5584" xr:uid="{00000000-0005-0000-0000-00000F8B0000}"/>
    <cellStyle name="Note 3 61" xfId="5714" xr:uid="{00000000-0005-0000-0000-0000108B0000}"/>
    <cellStyle name="Note 3 62" xfId="5844" xr:uid="{00000000-0005-0000-0000-0000118B0000}"/>
    <cellStyle name="Note 3 63" xfId="5974" xr:uid="{00000000-0005-0000-0000-0000128B0000}"/>
    <cellStyle name="Note 3 64" xfId="6104" xr:uid="{00000000-0005-0000-0000-0000138B0000}"/>
    <cellStyle name="Note 3 65" xfId="6234" xr:uid="{00000000-0005-0000-0000-0000148B0000}"/>
    <cellStyle name="Note 3 66" xfId="6364" xr:uid="{00000000-0005-0000-0000-0000158B0000}"/>
    <cellStyle name="Note 3 67" xfId="6495" xr:uid="{00000000-0005-0000-0000-0000168B0000}"/>
    <cellStyle name="Note 3 68" xfId="6625" xr:uid="{00000000-0005-0000-0000-0000178B0000}"/>
    <cellStyle name="Note 3 69" xfId="6755" xr:uid="{00000000-0005-0000-0000-0000188B0000}"/>
    <cellStyle name="Note 3 7" xfId="707" xr:uid="{00000000-0005-0000-0000-0000198B0000}"/>
    <cellStyle name="Note 3 7 2" xfId="16102" xr:uid="{00000000-0005-0000-0000-00001A8B0000}"/>
    <cellStyle name="Note 3 7 2 2" xfId="20605" xr:uid="{00000000-0005-0000-0000-00001B8B0000}"/>
    <cellStyle name="Note 3 7 2 3" xfId="25037" xr:uid="{00000000-0005-0000-0000-00001C8B0000}"/>
    <cellStyle name="Note 3 7 2 4" xfId="29754" xr:uid="{00000000-0005-0000-0000-00001D8B0000}"/>
    <cellStyle name="Note 3 7 2 5" xfId="34467" xr:uid="{00000000-0005-0000-0000-00001E8B0000}"/>
    <cellStyle name="Note 3 7 3" xfId="18346" xr:uid="{00000000-0005-0000-0000-00001F8B0000}"/>
    <cellStyle name="Note 3 7 4" xfId="22821" xr:uid="{00000000-0005-0000-0000-0000208B0000}"/>
    <cellStyle name="Note 3 7 5" xfId="27538" xr:uid="{00000000-0005-0000-0000-0000218B0000}"/>
    <cellStyle name="Note 3 7 6" xfId="32251" xr:uid="{00000000-0005-0000-0000-0000228B0000}"/>
    <cellStyle name="Note 3 70" xfId="6885" xr:uid="{00000000-0005-0000-0000-0000238B0000}"/>
    <cellStyle name="Note 3 71" xfId="7015" xr:uid="{00000000-0005-0000-0000-0000248B0000}"/>
    <cellStyle name="Note 3 72" xfId="7159" xr:uid="{00000000-0005-0000-0000-0000258B0000}"/>
    <cellStyle name="Note 3 73" xfId="7304" xr:uid="{00000000-0005-0000-0000-0000268B0000}"/>
    <cellStyle name="Note 3 74" xfId="7448" xr:uid="{00000000-0005-0000-0000-0000278B0000}"/>
    <cellStyle name="Note 3 75" xfId="7620" xr:uid="{00000000-0005-0000-0000-0000288B0000}"/>
    <cellStyle name="Note 3 76" xfId="7792" xr:uid="{00000000-0005-0000-0000-0000298B0000}"/>
    <cellStyle name="Note 3 77" xfId="7964" xr:uid="{00000000-0005-0000-0000-00002A8B0000}"/>
    <cellStyle name="Note 3 78" xfId="8136" xr:uid="{00000000-0005-0000-0000-00002B8B0000}"/>
    <cellStyle name="Note 3 79" xfId="8308" xr:uid="{00000000-0005-0000-0000-00002C8B0000}"/>
    <cellStyle name="Note 3 8" xfId="779" xr:uid="{00000000-0005-0000-0000-00002D8B0000}"/>
    <cellStyle name="Note 3 8 2" xfId="26214" xr:uid="{00000000-0005-0000-0000-00002E8B0000}"/>
    <cellStyle name="Note 3 8 3" xfId="30928" xr:uid="{00000000-0005-0000-0000-00002F8B0000}"/>
    <cellStyle name="Note 3 8 4" xfId="35641" xr:uid="{00000000-0005-0000-0000-0000308B0000}"/>
    <cellStyle name="Note 3 80" xfId="8550" xr:uid="{00000000-0005-0000-0000-0000318B0000}"/>
    <cellStyle name="Note 3 9" xfId="851" xr:uid="{00000000-0005-0000-0000-0000328B0000}"/>
    <cellStyle name="Note 3 9 2" xfId="35908" xr:uid="{00000000-0005-0000-0000-0000338B0000}"/>
    <cellStyle name="Note 30" xfId="13802" xr:uid="{00000000-0005-0000-0000-0000348B0000}"/>
    <cellStyle name="Note 30 2" xfId="14408" xr:uid="{00000000-0005-0000-0000-0000358B0000}"/>
    <cellStyle name="Note 30 2 2" xfId="16811" xr:uid="{00000000-0005-0000-0000-0000368B0000}"/>
    <cellStyle name="Note 30 2 2 2" xfId="21273" xr:uid="{00000000-0005-0000-0000-0000378B0000}"/>
    <cellStyle name="Note 30 2 2 3" xfId="25705" xr:uid="{00000000-0005-0000-0000-0000388B0000}"/>
    <cellStyle name="Note 30 2 2 4" xfId="30422" xr:uid="{00000000-0005-0000-0000-0000398B0000}"/>
    <cellStyle name="Note 30 2 2 5" xfId="35135" xr:uid="{00000000-0005-0000-0000-00003A8B0000}"/>
    <cellStyle name="Note 30 2 3" xfId="19014" xr:uid="{00000000-0005-0000-0000-00003B8B0000}"/>
    <cellStyle name="Note 30 2 4" xfId="23489" xr:uid="{00000000-0005-0000-0000-00003C8B0000}"/>
    <cellStyle name="Note 30 2 5" xfId="28206" xr:uid="{00000000-0005-0000-0000-00003D8B0000}"/>
    <cellStyle name="Note 30 2 6" xfId="32919" xr:uid="{00000000-0005-0000-0000-00003E8B0000}"/>
    <cellStyle name="Note 30 3" xfId="15014" xr:uid="{00000000-0005-0000-0000-00003F8B0000}"/>
    <cellStyle name="Note 30 3 2" xfId="20127" xr:uid="{00000000-0005-0000-0000-0000408B0000}"/>
    <cellStyle name="Note 30 3 3" xfId="24559" xr:uid="{00000000-0005-0000-0000-0000418B0000}"/>
    <cellStyle name="Note 30 3 4" xfId="29276" xr:uid="{00000000-0005-0000-0000-0000428B0000}"/>
    <cellStyle name="Note 30 3 5" xfId="33989" xr:uid="{00000000-0005-0000-0000-0000438B0000}"/>
    <cellStyle name="Note 30 4" xfId="15620" xr:uid="{00000000-0005-0000-0000-0000448B0000}"/>
    <cellStyle name="Note 30 4 2" xfId="26454" xr:uid="{00000000-0005-0000-0000-0000458B0000}"/>
    <cellStyle name="Note 30 4 3" xfId="31167" xr:uid="{00000000-0005-0000-0000-0000468B0000}"/>
    <cellStyle name="Note 30 4 4" xfId="35880" xr:uid="{00000000-0005-0000-0000-0000478B0000}"/>
    <cellStyle name="Note 30 5" xfId="17868" xr:uid="{00000000-0005-0000-0000-0000488B0000}"/>
    <cellStyle name="Note 30 5 2" xfId="36147" xr:uid="{00000000-0005-0000-0000-0000498B0000}"/>
    <cellStyle name="Note 30 6" xfId="22343" xr:uid="{00000000-0005-0000-0000-00004A8B0000}"/>
    <cellStyle name="Note 30 6 2" xfId="36442" xr:uid="{00000000-0005-0000-0000-00004B8B0000}"/>
    <cellStyle name="Note 30 7" xfId="27060" xr:uid="{00000000-0005-0000-0000-00004C8B0000}"/>
    <cellStyle name="Note 30 8" xfId="31773" xr:uid="{00000000-0005-0000-0000-00004D8B0000}"/>
    <cellStyle name="Note 31" xfId="16072" xr:uid="{00000000-0005-0000-0000-00004E8B0000}"/>
    <cellStyle name="Note 31 2" xfId="17262" xr:uid="{00000000-0005-0000-0000-00004F8B0000}"/>
    <cellStyle name="Note 31 2 2" xfId="21723" xr:uid="{00000000-0005-0000-0000-0000508B0000}"/>
    <cellStyle name="Note 31 2 2 2" xfId="26155" xr:uid="{00000000-0005-0000-0000-0000518B0000}"/>
    <cellStyle name="Note 31 2 2 3" xfId="30872" xr:uid="{00000000-0005-0000-0000-0000528B0000}"/>
    <cellStyle name="Note 31 2 2 4" xfId="35585" xr:uid="{00000000-0005-0000-0000-0000538B0000}"/>
    <cellStyle name="Note 31 2 3" xfId="19464" xr:uid="{00000000-0005-0000-0000-0000548B0000}"/>
    <cellStyle name="Note 31 2 4" xfId="23939" xr:uid="{00000000-0005-0000-0000-0000558B0000}"/>
    <cellStyle name="Note 31 2 5" xfId="28656" xr:uid="{00000000-0005-0000-0000-0000568B0000}"/>
    <cellStyle name="Note 31 2 6" xfId="33369" xr:uid="{00000000-0005-0000-0000-0000578B0000}"/>
    <cellStyle name="Note 31 3" xfId="20577" xr:uid="{00000000-0005-0000-0000-0000588B0000}"/>
    <cellStyle name="Note 31 3 2" xfId="25009" xr:uid="{00000000-0005-0000-0000-0000598B0000}"/>
    <cellStyle name="Note 31 3 3" xfId="29726" xr:uid="{00000000-0005-0000-0000-00005A8B0000}"/>
    <cellStyle name="Note 31 3 4" xfId="34439" xr:uid="{00000000-0005-0000-0000-00005B8B0000}"/>
    <cellStyle name="Note 31 4" xfId="18318" xr:uid="{00000000-0005-0000-0000-00005C8B0000}"/>
    <cellStyle name="Note 31 4 2" xfId="36161" xr:uid="{00000000-0005-0000-0000-00005D8B0000}"/>
    <cellStyle name="Note 31 5" xfId="22793" xr:uid="{00000000-0005-0000-0000-00005E8B0000}"/>
    <cellStyle name="Note 31 5 2" xfId="36456" xr:uid="{00000000-0005-0000-0000-00005F8B0000}"/>
    <cellStyle name="Note 31 6" xfId="27510" xr:uid="{00000000-0005-0000-0000-0000608B0000}"/>
    <cellStyle name="Note 31 7" xfId="32223" xr:uid="{00000000-0005-0000-0000-0000618B0000}"/>
    <cellStyle name="Note 32" xfId="16194" xr:uid="{00000000-0005-0000-0000-0000628B0000}"/>
    <cellStyle name="Note 32 2" xfId="36175" xr:uid="{00000000-0005-0000-0000-0000638B0000}"/>
    <cellStyle name="Note 32 3" xfId="36470" xr:uid="{00000000-0005-0000-0000-0000648B0000}"/>
    <cellStyle name="Note 33" xfId="19478" xr:uid="{00000000-0005-0000-0000-0000658B0000}"/>
    <cellStyle name="Note 33 2" xfId="23953" xr:uid="{00000000-0005-0000-0000-0000668B0000}"/>
    <cellStyle name="Note 33 2 2" xfId="36484" xr:uid="{00000000-0005-0000-0000-0000678B0000}"/>
    <cellStyle name="Note 33 3" xfId="28670" xr:uid="{00000000-0005-0000-0000-0000688B0000}"/>
    <cellStyle name="Note 33 4" xfId="33383" xr:uid="{00000000-0005-0000-0000-0000698B0000}"/>
    <cellStyle name="Note 34" xfId="19528" xr:uid="{00000000-0005-0000-0000-00006A8B0000}"/>
    <cellStyle name="Note 35" xfId="21737" xr:uid="{00000000-0005-0000-0000-00006B8B0000}"/>
    <cellStyle name="Note 35 2" xfId="26169" xr:uid="{00000000-0005-0000-0000-00006C8B0000}"/>
    <cellStyle name="Note 35 3" xfId="30886" xr:uid="{00000000-0005-0000-0000-00006D8B0000}"/>
    <cellStyle name="Note 35 4" xfId="35599" xr:uid="{00000000-0005-0000-0000-00006E8B0000}"/>
    <cellStyle name="Note 36" xfId="26186" xr:uid="{00000000-0005-0000-0000-00006F8B0000}"/>
    <cellStyle name="Note 36 2" xfId="30900" xr:uid="{00000000-0005-0000-0000-0000708B0000}"/>
    <cellStyle name="Note 36 3" xfId="35613" xr:uid="{00000000-0005-0000-0000-0000718B0000}"/>
    <cellStyle name="Note 37" xfId="36498" xr:uid="{00000000-0005-0000-0000-0000728B0000}"/>
    <cellStyle name="Note 4" xfId="162" xr:uid="{00000000-0005-0000-0000-0000738B0000}"/>
    <cellStyle name="Note 4 10" xfId="1081" xr:uid="{00000000-0005-0000-0000-0000748B0000}"/>
    <cellStyle name="Note 4 10 2" xfId="36217" xr:uid="{00000000-0005-0000-0000-0000758B0000}"/>
    <cellStyle name="Note 4 11" xfId="1153" xr:uid="{00000000-0005-0000-0000-0000768B0000}"/>
    <cellStyle name="Note 4 12" xfId="1225" xr:uid="{00000000-0005-0000-0000-0000778B0000}"/>
    <cellStyle name="Note 4 13" xfId="1297" xr:uid="{00000000-0005-0000-0000-0000788B0000}"/>
    <cellStyle name="Note 4 14" xfId="1369" xr:uid="{00000000-0005-0000-0000-0000798B0000}"/>
    <cellStyle name="Note 4 15" xfId="1444" xr:uid="{00000000-0005-0000-0000-00007A8B0000}"/>
    <cellStyle name="Note 4 16" xfId="1518" xr:uid="{00000000-0005-0000-0000-00007B8B0000}"/>
    <cellStyle name="Note 4 17" xfId="1593" xr:uid="{00000000-0005-0000-0000-00007C8B0000}"/>
    <cellStyle name="Note 4 18" xfId="1667" xr:uid="{00000000-0005-0000-0000-00007D8B0000}"/>
    <cellStyle name="Note 4 19" xfId="1741" xr:uid="{00000000-0005-0000-0000-00007E8B0000}"/>
    <cellStyle name="Note 4 2" xfId="204" xr:uid="{00000000-0005-0000-0000-00007F8B0000}"/>
    <cellStyle name="Note 4 2 2" xfId="8883" xr:uid="{00000000-0005-0000-0000-0000808B0000}"/>
    <cellStyle name="Note 4 20" xfId="1815" xr:uid="{00000000-0005-0000-0000-0000818B0000}"/>
    <cellStyle name="Note 4 21" xfId="1890" xr:uid="{00000000-0005-0000-0000-0000828B0000}"/>
    <cellStyle name="Note 4 22" xfId="1964" xr:uid="{00000000-0005-0000-0000-0000838B0000}"/>
    <cellStyle name="Note 4 23" xfId="2038" xr:uid="{00000000-0005-0000-0000-0000848B0000}"/>
    <cellStyle name="Note 4 24" xfId="2112" xr:uid="{00000000-0005-0000-0000-0000858B0000}"/>
    <cellStyle name="Note 4 25" xfId="2186" xr:uid="{00000000-0005-0000-0000-0000868B0000}"/>
    <cellStyle name="Note 4 26" xfId="2260" xr:uid="{00000000-0005-0000-0000-0000878B0000}"/>
    <cellStyle name="Note 4 27" xfId="2334" xr:uid="{00000000-0005-0000-0000-0000888B0000}"/>
    <cellStyle name="Note 4 28" xfId="2408" xr:uid="{00000000-0005-0000-0000-0000898B0000}"/>
    <cellStyle name="Note 4 29" xfId="2482" xr:uid="{00000000-0005-0000-0000-00008A8B0000}"/>
    <cellStyle name="Note 4 3" xfId="577" xr:uid="{00000000-0005-0000-0000-00008B8B0000}"/>
    <cellStyle name="Note 4 3 2" xfId="10178" xr:uid="{00000000-0005-0000-0000-00008C8B0000}"/>
    <cellStyle name="Note 4 30" xfId="2556" xr:uid="{00000000-0005-0000-0000-00008D8B0000}"/>
    <cellStyle name="Note 4 31" xfId="2644" xr:uid="{00000000-0005-0000-0000-00008E8B0000}"/>
    <cellStyle name="Note 4 32" xfId="2732" xr:uid="{00000000-0005-0000-0000-00008F8B0000}"/>
    <cellStyle name="Note 4 33" xfId="2820" xr:uid="{00000000-0005-0000-0000-0000908B0000}"/>
    <cellStyle name="Note 4 34" xfId="2908" xr:uid="{00000000-0005-0000-0000-0000918B0000}"/>
    <cellStyle name="Note 4 35" xfId="2996" xr:uid="{00000000-0005-0000-0000-0000928B0000}"/>
    <cellStyle name="Note 4 36" xfId="3084" xr:uid="{00000000-0005-0000-0000-0000938B0000}"/>
    <cellStyle name="Note 4 37" xfId="3172" xr:uid="{00000000-0005-0000-0000-0000948B0000}"/>
    <cellStyle name="Note 4 38" xfId="3260" xr:uid="{00000000-0005-0000-0000-0000958B0000}"/>
    <cellStyle name="Note 4 39" xfId="3348" xr:uid="{00000000-0005-0000-0000-0000968B0000}"/>
    <cellStyle name="Note 4 4" xfId="649" xr:uid="{00000000-0005-0000-0000-0000978B0000}"/>
    <cellStyle name="Note 4 4 10" xfId="12403" xr:uid="{00000000-0005-0000-0000-0000988B0000}"/>
    <cellStyle name="Note 4 4 11" xfId="12685" xr:uid="{00000000-0005-0000-0000-0000998B0000}"/>
    <cellStyle name="Note 4 4 12" xfId="13308" xr:uid="{00000000-0005-0000-0000-00009A8B0000}"/>
    <cellStyle name="Note 4 4 13" xfId="13915" xr:uid="{00000000-0005-0000-0000-00009B8B0000}"/>
    <cellStyle name="Note 4 4 14" xfId="14521" xr:uid="{00000000-0005-0000-0000-00009C8B0000}"/>
    <cellStyle name="Note 4 4 15" xfId="15127" xr:uid="{00000000-0005-0000-0000-00009D8B0000}"/>
    <cellStyle name="Note 4 4 16" xfId="17375" xr:uid="{00000000-0005-0000-0000-00009E8B0000}"/>
    <cellStyle name="Note 4 4 17" xfId="21850" xr:uid="{00000000-0005-0000-0000-00009F8B0000}"/>
    <cellStyle name="Note 4 4 18" xfId="26567" xr:uid="{00000000-0005-0000-0000-0000A08B0000}"/>
    <cellStyle name="Note 4 4 19" xfId="31280" xr:uid="{00000000-0005-0000-0000-0000A18B0000}"/>
    <cellStyle name="Note 4 4 2" xfId="10070" xr:uid="{00000000-0005-0000-0000-0000A28B0000}"/>
    <cellStyle name="Note 4 4 2 10" xfId="31576" xr:uid="{00000000-0005-0000-0000-0000A38B0000}"/>
    <cellStyle name="Note 4 4 2 2" xfId="13023" xr:uid="{00000000-0005-0000-0000-0000A48B0000}"/>
    <cellStyle name="Note 4 4 2 2 2" xfId="16614" xr:uid="{00000000-0005-0000-0000-0000A58B0000}"/>
    <cellStyle name="Note 4 4 2 2 2 2" xfId="21076" xr:uid="{00000000-0005-0000-0000-0000A68B0000}"/>
    <cellStyle name="Note 4 4 2 2 2 3" xfId="25508" xr:uid="{00000000-0005-0000-0000-0000A78B0000}"/>
    <cellStyle name="Note 4 4 2 2 2 4" xfId="30225" xr:uid="{00000000-0005-0000-0000-0000A88B0000}"/>
    <cellStyle name="Note 4 4 2 2 2 5" xfId="34938" xr:uid="{00000000-0005-0000-0000-0000A98B0000}"/>
    <cellStyle name="Note 4 4 2 2 3" xfId="18817" xr:uid="{00000000-0005-0000-0000-0000AA8B0000}"/>
    <cellStyle name="Note 4 4 2 2 4" xfId="23292" xr:uid="{00000000-0005-0000-0000-0000AB8B0000}"/>
    <cellStyle name="Note 4 4 2 2 5" xfId="28009" xr:uid="{00000000-0005-0000-0000-0000AC8B0000}"/>
    <cellStyle name="Note 4 4 2 2 6" xfId="32722" xr:uid="{00000000-0005-0000-0000-0000AD8B0000}"/>
    <cellStyle name="Note 4 4 2 3" xfId="13605" xr:uid="{00000000-0005-0000-0000-0000AE8B0000}"/>
    <cellStyle name="Note 4 4 2 3 2" xfId="19930" xr:uid="{00000000-0005-0000-0000-0000AF8B0000}"/>
    <cellStyle name="Note 4 4 2 3 3" xfId="24362" xr:uid="{00000000-0005-0000-0000-0000B08B0000}"/>
    <cellStyle name="Note 4 4 2 3 4" xfId="29079" xr:uid="{00000000-0005-0000-0000-0000B18B0000}"/>
    <cellStyle name="Note 4 4 2 3 5" xfId="33792" xr:uid="{00000000-0005-0000-0000-0000B28B0000}"/>
    <cellStyle name="Note 4 4 2 4" xfId="14211" xr:uid="{00000000-0005-0000-0000-0000B38B0000}"/>
    <cellStyle name="Note 4 4 2 5" xfId="14817" xr:uid="{00000000-0005-0000-0000-0000B48B0000}"/>
    <cellStyle name="Note 4 4 2 6" xfId="15423" xr:uid="{00000000-0005-0000-0000-0000B58B0000}"/>
    <cellStyle name="Note 4 4 2 7" xfId="17671" xr:uid="{00000000-0005-0000-0000-0000B68B0000}"/>
    <cellStyle name="Note 4 4 2 8" xfId="22146" xr:uid="{00000000-0005-0000-0000-0000B78B0000}"/>
    <cellStyle name="Note 4 4 2 9" xfId="26863" xr:uid="{00000000-0005-0000-0000-0000B88B0000}"/>
    <cellStyle name="Note 4 4 3" xfId="10574" xr:uid="{00000000-0005-0000-0000-0000B98B0000}"/>
    <cellStyle name="Note 4 4 3 2" xfId="16396" xr:uid="{00000000-0005-0000-0000-0000BA8B0000}"/>
    <cellStyle name="Note 4 4 3 2 2" xfId="20858" xr:uid="{00000000-0005-0000-0000-0000BB8B0000}"/>
    <cellStyle name="Note 4 4 3 2 3" xfId="25290" xr:uid="{00000000-0005-0000-0000-0000BC8B0000}"/>
    <cellStyle name="Note 4 4 3 2 4" xfId="30007" xr:uid="{00000000-0005-0000-0000-0000BD8B0000}"/>
    <cellStyle name="Note 4 4 3 2 5" xfId="34720" xr:uid="{00000000-0005-0000-0000-0000BE8B0000}"/>
    <cellStyle name="Note 4 4 3 3" xfId="18599" xr:uid="{00000000-0005-0000-0000-0000BF8B0000}"/>
    <cellStyle name="Note 4 4 3 4" xfId="23074" xr:uid="{00000000-0005-0000-0000-0000C08B0000}"/>
    <cellStyle name="Note 4 4 3 5" xfId="27791" xr:uid="{00000000-0005-0000-0000-0000C18B0000}"/>
    <cellStyle name="Note 4 4 3 6" xfId="32504" xr:uid="{00000000-0005-0000-0000-0000C28B0000}"/>
    <cellStyle name="Note 4 4 4" xfId="10832" xr:uid="{00000000-0005-0000-0000-0000C38B0000}"/>
    <cellStyle name="Note 4 4 4 2" xfId="19634" xr:uid="{00000000-0005-0000-0000-0000C48B0000}"/>
    <cellStyle name="Note 4 4 4 3" xfId="24066" xr:uid="{00000000-0005-0000-0000-0000C58B0000}"/>
    <cellStyle name="Note 4 4 4 4" xfId="28783" xr:uid="{00000000-0005-0000-0000-0000C68B0000}"/>
    <cellStyle name="Note 4 4 4 5" xfId="33496" xr:uid="{00000000-0005-0000-0000-0000C78B0000}"/>
    <cellStyle name="Note 4 4 5" xfId="11086" xr:uid="{00000000-0005-0000-0000-0000C88B0000}"/>
    <cellStyle name="Note 4 4 6" xfId="11340" xr:uid="{00000000-0005-0000-0000-0000C98B0000}"/>
    <cellStyle name="Note 4 4 7" xfId="11600" xr:uid="{00000000-0005-0000-0000-0000CA8B0000}"/>
    <cellStyle name="Note 4 4 8" xfId="11861" xr:uid="{00000000-0005-0000-0000-0000CB8B0000}"/>
    <cellStyle name="Note 4 4 9" xfId="12132" xr:uid="{00000000-0005-0000-0000-0000CC8B0000}"/>
    <cellStyle name="Note 4 40" xfId="3436" xr:uid="{00000000-0005-0000-0000-0000CD8B0000}"/>
    <cellStyle name="Note 4 41" xfId="3524" xr:uid="{00000000-0005-0000-0000-0000CE8B0000}"/>
    <cellStyle name="Note 4 42" xfId="3627" xr:uid="{00000000-0005-0000-0000-0000CF8B0000}"/>
    <cellStyle name="Note 4 43" xfId="3746" xr:uid="{00000000-0005-0000-0000-0000D08B0000}"/>
    <cellStyle name="Note 4 44" xfId="3862" xr:uid="{00000000-0005-0000-0000-0000D18B0000}"/>
    <cellStyle name="Note 4 45" xfId="3978" xr:uid="{00000000-0005-0000-0000-0000D28B0000}"/>
    <cellStyle name="Note 4 46" xfId="4094" xr:uid="{00000000-0005-0000-0000-0000D38B0000}"/>
    <cellStyle name="Note 4 47" xfId="4210" xr:uid="{00000000-0005-0000-0000-0000D48B0000}"/>
    <cellStyle name="Note 4 48" xfId="4326" xr:uid="{00000000-0005-0000-0000-0000D58B0000}"/>
    <cellStyle name="Note 4 49" xfId="4442" xr:uid="{00000000-0005-0000-0000-0000D68B0000}"/>
    <cellStyle name="Note 4 5" xfId="721" xr:uid="{00000000-0005-0000-0000-0000D78B0000}"/>
    <cellStyle name="Note 4 5 2" xfId="16853" xr:uid="{00000000-0005-0000-0000-0000D88B0000}"/>
    <cellStyle name="Note 4 5 2 2" xfId="21315" xr:uid="{00000000-0005-0000-0000-0000D98B0000}"/>
    <cellStyle name="Note 4 5 2 2 2" xfId="25747" xr:uid="{00000000-0005-0000-0000-0000DA8B0000}"/>
    <cellStyle name="Note 4 5 2 2 3" xfId="30464" xr:uid="{00000000-0005-0000-0000-0000DB8B0000}"/>
    <cellStyle name="Note 4 5 2 2 4" xfId="35177" xr:uid="{00000000-0005-0000-0000-0000DC8B0000}"/>
    <cellStyle name="Note 4 5 2 3" xfId="19056" xr:uid="{00000000-0005-0000-0000-0000DD8B0000}"/>
    <cellStyle name="Note 4 5 2 4" xfId="23531" xr:uid="{00000000-0005-0000-0000-0000DE8B0000}"/>
    <cellStyle name="Note 4 5 2 5" xfId="28248" xr:uid="{00000000-0005-0000-0000-0000DF8B0000}"/>
    <cellStyle name="Note 4 5 2 6" xfId="32961" xr:uid="{00000000-0005-0000-0000-0000E08B0000}"/>
    <cellStyle name="Note 4 5 3" xfId="15662" xr:uid="{00000000-0005-0000-0000-0000E18B0000}"/>
    <cellStyle name="Note 4 5 3 2" xfId="20169" xr:uid="{00000000-0005-0000-0000-0000E28B0000}"/>
    <cellStyle name="Note 4 5 3 3" xfId="24601" xr:uid="{00000000-0005-0000-0000-0000E38B0000}"/>
    <cellStyle name="Note 4 5 3 4" xfId="29318" xr:uid="{00000000-0005-0000-0000-0000E48B0000}"/>
    <cellStyle name="Note 4 5 3 5" xfId="34031" xr:uid="{00000000-0005-0000-0000-0000E58B0000}"/>
    <cellStyle name="Note 4 5 4" xfId="17910" xr:uid="{00000000-0005-0000-0000-0000E68B0000}"/>
    <cellStyle name="Note 4 5 5" xfId="22385" xr:uid="{00000000-0005-0000-0000-0000E78B0000}"/>
    <cellStyle name="Note 4 5 6" xfId="27102" xr:uid="{00000000-0005-0000-0000-0000E88B0000}"/>
    <cellStyle name="Note 4 5 7" xfId="31815" xr:uid="{00000000-0005-0000-0000-0000E98B0000}"/>
    <cellStyle name="Note 4 50" xfId="4558" xr:uid="{00000000-0005-0000-0000-0000EA8B0000}"/>
    <cellStyle name="Note 4 51" xfId="4688" xr:uid="{00000000-0005-0000-0000-0000EB8B0000}"/>
    <cellStyle name="Note 4 52" xfId="4818" xr:uid="{00000000-0005-0000-0000-0000EC8B0000}"/>
    <cellStyle name="Note 4 53" xfId="4948" xr:uid="{00000000-0005-0000-0000-0000ED8B0000}"/>
    <cellStyle name="Note 4 54" xfId="5078" xr:uid="{00000000-0005-0000-0000-0000EE8B0000}"/>
    <cellStyle name="Note 4 55" xfId="5208" xr:uid="{00000000-0005-0000-0000-0000EF8B0000}"/>
    <cellStyle name="Note 4 56" xfId="5338" xr:uid="{00000000-0005-0000-0000-0000F08B0000}"/>
    <cellStyle name="Note 4 57" xfId="5468" xr:uid="{00000000-0005-0000-0000-0000F18B0000}"/>
    <cellStyle name="Note 4 58" xfId="5598" xr:uid="{00000000-0005-0000-0000-0000F28B0000}"/>
    <cellStyle name="Note 4 59" xfId="5728" xr:uid="{00000000-0005-0000-0000-0000F38B0000}"/>
    <cellStyle name="Note 4 6" xfId="793" xr:uid="{00000000-0005-0000-0000-0000F48B0000}"/>
    <cellStyle name="Note 4 6 2" xfId="17064" xr:uid="{00000000-0005-0000-0000-0000F58B0000}"/>
    <cellStyle name="Note 4 6 2 2" xfId="21526" xr:uid="{00000000-0005-0000-0000-0000F68B0000}"/>
    <cellStyle name="Note 4 6 2 2 2" xfId="25958" xr:uid="{00000000-0005-0000-0000-0000F78B0000}"/>
    <cellStyle name="Note 4 6 2 2 3" xfId="30675" xr:uid="{00000000-0005-0000-0000-0000F88B0000}"/>
    <cellStyle name="Note 4 6 2 2 4" xfId="35388" xr:uid="{00000000-0005-0000-0000-0000F98B0000}"/>
    <cellStyle name="Note 4 6 2 3" xfId="19267" xr:uid="{00000000-0005-0000-0000-0000FA8B0000}"/>
    <cellStyle name="Note 4 6 2 4" xfId="23742" xr:uid="{00000000-0005-0000-0000-0000FB8B0000}"/>
    <cellStyle name="Note 4 6 2 5" xfId="28459" xr:uid="{00000000-0005-0000-0000-0000FC8B0000}"/>
    <cellStyle name="Note 4 6 2 6" xfId="33172" xr:uid="{00000000-0005-0000-0000-0000FD8B0000}"/>
    <cellStyle name="Note 4 6 3" xfId="15874" xr:uid="{00000000-0005-0000-0000-0000FE8B0000}"/>
    <cellStyle name="Note 4 6 3 2" xfId="20380" xr:uid="{00000000-0005-0000-0000-0000FF8B0000}"/>
    <cellStyle name="Note 4 6 3 3" xfId="24812" xr:uid="{00000000-0005-0000-0000-0000008C0000}"/>
    <cellStyle name="Note 4 6 3 4" xfId="29529" xr:uid="{00000000-0005-0000-0000-0000018C0000}"/>
    <cellStyle name="Note 4 6 3 5" xfId="34242" xr:uid="{00000000-0005-0000-0000-0000028C0000}"/>
    <cellStyle name="Note 4 6 4" xfId="18121" xr:uid="{00000000-0005-0000-0000-0000038C0000}"/>
    <cellStyle name="Note 4 6 5" xfId="22596" xr:uid="{00000000-0005-0000-0000-0000048C0000}"/>
    <cellStyle name="Note 4 6 6" xfId="27313" xr:uid="{00000000-0005-0000-0000-0000058C0000}"/>
    <cellStyle name="Note 4 6 7" xfId="32026" xr:uid="{00000000-0005-0000-0000-0000068C0000}"/>
    <cellStyle name="Note 4 60" xfId="5858" xr:uid="{00000000-0005-0000-0000-0000078C0000}"/>
    <cellStyle name="Note 4 61" xfId="5988" xr:uid="{00000000-0005-0000-0000-0000088C0000}"/>
    <cellStyle name="Note 4 62" xfId="6118" xr:uid="{00000000-0005-0000-0000-0000098C0000}"/>
    <cellStyle name="Note 4 63" xfId="6248" xr:uid="{00000000-0005-0000-0000-00000A8C0000}"/>
    <cellStyle name="Note 4 64" xfId="6378" xr:uid="{00000000-0005-0000-0000-00000B8C0000}"/>
    <cellStyle name="Note 4 65" xfId="6509" xr:uid="{00000000-0005-0000-0000-00000C8C0000}"/>
    <cellStyle name="Note 4 66" xfId="6639" xr:uid="{00000000-0005-0000-0000-00000D8C0000}"/>
    <cellStyle name="Note 4 67" xfId="6769" xr:uid="{00000000-0005-0000-0000-00000E8C0000}"/>
    <cellStyle name="Note 4 68" xfId="6899" xr:uid="{00000000-0005-0000-0000-00000F8C0000}"/>
    <cellStyle name="Note 4 69" xfId="7029" xr:uid="{00000000-0005-0000-0000-0000108C0000}"/>
    <cellStyle name="Note 4 7" xfId="865" xr:uid="{00000000-0005-0000-0000-0000118C0000}"/>
    <cellStyle name="Note 4 7 2" xfId="16116" xr:uid="{00000000-0005-0000-0000-0000128C0000}"/>
    <cellStyle name="Note 4 7 2 2" xfId="20619" xr:uid="{00000000-0005-0000-0000-0000138C0000}"/>
    <cellStyle name="Note 4 7 2 3" xfId="25051" xr:uid="{00000000-0005-0000-0000-0000148C0000}"/>
    <cellStyle name="Note 4 7 2 4" xfId="29768" xr:uid="{00000000-0005-0000-0000-0000158C0000}"/>
    <cellStyle name="Note 4 7 2 5" xfId="34481" xr:uid="{00000000-0005-0000-0000-0000168C0000}"/>
    <cellStyle name="Note 4 7 3" xfId="18360" xr:uid="{00000000-0005-0000-0000-0000178C0000}"/>
    <cellStyle name="Note 4 7 4" xfId="22835" xr:uid="{00000000-0005-0000-0000-0000188C0000}"/>
    <cellStyle name="Note 4 7 5" xfId="27552" xr:uid="{00000000-0005-0000-0000-0000198C0000}"/>
    <cellStyle name="Note 4 7 6" xfId="32265" xr:uid="{00000000-0005-0000-0000-00001A8C0000}"/>
    <cellStyle name="Note 4 70" xfId="7173" xr:uid="{00000000-0005-0000-0000-00001B8C0000}"/>
    <cellStyle name="Note 4 71" xfId="7318" xr:uid="{00000000-0005-0000-0000-00001C8C0000}"/>
    <cellStyle name="Note 4 72" xfId="7462" xr:uid="{00000000-0005-0000-0000-00001D8C0000}"/>
    <cellStyle name="Note 4 73" xfId="7634" xr:uid="{00000000-0005-0000-0000-00001E8C0000}"/>
    <cellStyle name="Note 4 74" xfId="7806" xr:uid="{00000000-0005-0000-0000-00001F8C0000}"/>
    <cellStyle name="Note 4 75" xfId="7978" xr:uid="{00000000-0005-0000-0000-0000208C0000}"/>
    <cellStyle name="Note 4 76" xfId="8150" xr:uid="{00000000-0005-0000-0000-0000218C0000}"/>
    <cellStyle name="Note 4 77" xfId="8322" xr:uid="{00000000-0005-0000-0000-0000228C0000}"/>
    <cellStyle name="Note 4 78" xfId="8564" xr:uid="{00000000-0005-0000-0000-0000238C0000}"/>
    <cellStyle name="Note 4 8" xfId="937" xr:uid="{00000000-0005-0000-0000-0000248C0000}"/>
    <cellStyle name="Note 4 8 2" xfId="26228" xr:uid="{00000000-0005-0000-0000-0000258C0000}"/>
    <cellStyle name="Note 4 8 3" xfId="30942" xr:uid="{00000000-0005-0000-0000-0000268C0000}"/>
    <cellStyle name="Note 4 8 4" xfId="35655" xr:uid="{00000000-0005-0000-0000-0000278C0000}"/>
    <cellStyle name="Note 4 9" xfId="1009" xr:uid="{00000000-0005-0000-0000-0000288C0000}"/>
    <cellStyle name="Note 4 9 2" xfId="35922" xr:uid="{00000000-0005-0000-0000-0000298C0000}"/>
    <cellStyle name="Note 5" xfId="218" xr:uid="{00000000-0005-0000-0000-00002A8C0000}"/>
    <cellStyle name="Note 5 10" xfId="1167" xr:uid="{00000000-0005-0000-0000-00002B8C0000}"/>
    <cellStyle name="Note 5 10 2" xfId="36231" xr:uid="{00000000-0005-0000-0000-00002C8C0000}"/>
    <cellStyle name="Note 5 11" xfId="1239" xr:uid="{00000000-0005-0000-0000-00002D8C0000}"/>
    <cellStyle name="Note 5 12" xfId="1311" xr:uid="{00000000-0005-0000-0000-00002E8C0000}"/>
    <cellStyle name="Note 5 13" xfId="1383" xr:uid="{00000000-0005-0000-0000-00002F8C0000}"/>
    <cellStyle name="Note 5 14" xfId="1458" xr:uid="{00000000-0005-0000-0000-0000308C0000}"/>
    <cellStyle name="Note 5 15" xfId="1532" xr:uid="{00000000-0005-0000-0000-0000318C0000}"/>
    <cellStyle name="Note 5 16" xfId="1607" xr:uid="{00000000-0005-0000-0000-0000328C0000}"/>
    <cellStyle name="Note 5 17" xfId="1681" xr:uid="{00000000-0005-0000-0000-0000338C0000}"/>
    <cellStyle name="Note 5 18" xfId="1755" xr:uid="{00000000-0005-0000-0000-0000348C0000}"/>
    <cellStyle name="Note 5 19" xfId="1829" xr:uid="{00000000-0005-0000-0000-0000358C0000}"/>
    <cellStyle name="Note 5 2" xfId="591" xr:uid="{00000000-0005-0000-0000-0000368C0000}"/>
    <cellStyle name="Note 5 2 2" xfId="8897" xr:uid="{00000000-0005-0000-0000-0000378C0000}"/>
    <cellStyle name="Note 5 20" xfId="1904" xr:uid="{00000000-0005-0000-0000-0000388C0000}"/>
    <cellStyle name="Note 5 21" xfId="1978" xr:uid="{00000000-0005-0000-0000-0000398C0000}"/>
    <cellStyle name="Note 5 22" xfId="2052" xr:uid="{00000000-0005-0000-0000-00003A8C0000}"/>
    <cellStyle name="Note 5 23" xfId="2126" xr:uid="{00000000-0005-0000-0000-00003B8C0000}"/>
    <cellStyle name="Note 5 24" xfId="2200" xr:uid="{00000000-0005-0000-0000-00003C8C0000}"/>
    <cellStyle name="Note 5 25" xfId="2274" xr:uid="{00000000-0005-0000-0000-00003D8C0000}"/>
    <cellStyle name="Note 5 26" xfId="2348" xr:uid="{00000000-0005-0000-0000-00003E8C0000}"/>
    <cellStyle name="Note 5 27" xfId="2422" xr:uid="{00000000-0005-0000-0000-00003F8C0000}"/>
    <cellStyle name="Note 5 28" xfId="2496" xr:uid="{00000000-0005-0000-0000-0000408C0000}"/>
    <cellStyle name="Note 5 29" xfId="2570" xr:uid="{00000000-0005-0000-0000-0000418C0000}"/>
    <cellStyle name="Note 5 3" xfId="663" xr:uid="{00000000-0005-0000-0000-0000428C0000}"/>
    <cellStyle name="Note 5 3 2" xfId="10192" xr:uid="{00000000-0005-0000-0000-0000438C0000}"/>
    <cellStyle name="Note 5 30" xfId="2658" xr:uid="{00000000-0005-0000-0000-0000448C0000}"/>
    <cellStyle name="Note 5 31" xfId="2746" xr:uid="{00000000-0005-0000-0000-0000458C0000}"/>
    <cellStyle name="Note 5 32" xfId="2834" xr:uid="{00000000-0005-0000-0000-0000468C0000}"/>
    <cellStyle name="Note 5 33" xfId="2922" xr:uid="{00000000-0005-0000-0000-0000478C0000}"/>
    <cellStyle name="Note 5 34" xfId="3010" xr:uid="{00000000-0005-0000-0000-0000488C0000}"/>
    <cellStyle name="Note 5 35" xfId="3098" xr:uid="{00000000-0005-0000-0000-0000498C0000}"/>
    <cellStyle name="Note 5 36" xfId="3186" xr:uid="{00000000-0005-0000-0000-00004A8C0000}"/>
    <cellStyle name="Note 5 37" xfId="3274" xr:uid="{00000000-0005-0000-0000-00004B8C0000}"/>
    <cellStyle name="Note 5 38" xfId="3362" xr:uid="{00000000-0005-0000-0000-00004C8C0000}"/>
    <cellStyle name="Note 5 39" xfId="3450" xr:uid="{00000000-0005-0000-0000-00004D8C0000}"/>
    <cellStyle name="Note 5 4" xfId="735" xr:uid="{00000000-0005-0000-0000-00004E8C0000}"/>
    <cellStyle name="Note 5 4 10" xfId="12417" xr:uid="{00000000-0005-0000-0000-00004F8C0000}"/>
    <cellStyle name="Note 5 4 11" xfId="12699" xr:uid="{00000000-0005-0000-0000-0000508C0000}"/>
    <cellStyle name="Note 5 4 12" xfId="13322" xr:uid="{00000000-0005-0000-0000-0000518C0000}"/>
    <cellStyle name="Note 5 4 13" xfId="13929" xr:uid="{00000000-0005-0000-0000-0000528C0000}"/>
    <cellStyle name="Note 5 4 14" xfId="14535" xr:uid="{00000000-0005-0000-0000-0000538C0000}"/>
    <cellStyle name="Note 5 4 15" xfId="15141" xr:uid="{00000000-0005-0000-0000-0000548C0000}"/>
    <cellStyle name="Note 5 4 16" xfId="17389" xr:uid="{00000000-0005-0000-0000-0000558C0000}"/>
    <cellStyle name="Note 5 4 17" xfId="21864" xr:uid="{00000000-0005-0000-0000-0000568C0000}"/>
    <cellStyle name="Note 5 4 18" xfId="26581" xr:uid="{00000000-0005-0000-0000-0000578C0000}"/>
    <cellStyle name="Note 5 4 19" xfId="31294" xr:uid="{00000000-0005-0000-0000-0000588C0000}"/>
    <cellStyle name="Note 5 4 2" xfId="10084" xr:uid="{00000000-0005-0000-0000-0000598C0000}"/>
    <cellStyle name="Note 5 4 2 10" xfId="31590" xr:uid="{00000000-0005-0000-0000-00005A8C0000}"/>
    <cellStyle name="Note 5 4 2 2" xfId="13037" xr:uid="{00000000-0005-0000-0000-00005B8C0000}"/>
    <cellStyle name="Note 5 4 2 2 2" xfId="16628" xr:uid="{00000000-0005-0000-0000-00005C8C0000}"/>
    <cellStyle name="Note 5 4 2 2 2 2" xfId="21090" xr:uid="{00000000-0005-0000-0000-00005D8C0000}"/>
    <cellStyle name="Note 5 4 2 2 2 3" xfId="25522" xr:uid="{00000000-0005-0000-0000-00005E8C0000}"/>
    <cellStyle name="Note 5 4 2 2 2 4" xfId="30239" xr:uid="{00000000-0005-0000-0000-00005F8C0000}"/>
    <cellStyle name="Note 5 4 2 2 2 5" xfId="34952" xr:uid="{00000000-0005-0000-0000-0000608C0000}"/>
    <cellStyle name="Note 5 4 2 2 3" xfId="18831" xr:uid="{00000000-0005-0000-0000-0000618C0000}"/>
    <cellStyle name="Note 5 4 2 2 4" xfId="23306" xr:uid="{00000000-0005-0000-0000-0000628C0000}"/>
    <cellStyle name="Note 5 4 2 2 5" xfId="28023" xr:uid="{00000000-0005-0000-0000-0000638C0000}"/>
    <cellStyle name="Note 5 4 2 2 6" xfId="32736" xr:uid="{00000000-0005-0000-0000-0000648C0000}"/>
    <cellStyle name="Note 5 4 2 3" xfId="13619" xr:uid="{00000000-0005-0000-0000-0000658C0000}"/>
    <cellStyle name="Note 5 4 2 3 2" xfId="19944" xr:uid="{00000000-0005-0000-0000-0000668C0000}"/>
    <cellStyle name="Note 5 4 2 3 3" xfId="24376" xr:uid="{00000000-0005-0000-0000-0000678C0000}"/>
    <cellStyle name="Note 5 4 2 3 4" xfId="29093" xr:uid="{00000000-0005-0000-0000-0000688C0000}"/>
    <cellStyle name="Note 5 4 2 3 5" xfId="33806" xr:uid="{00000000-0005-0000-0000-0000698C0000}"/>
    <cellStyle name="Note 5 4 2 4" xfId="14225" xr:uid="{00000000-0005-0000-0000-00006A8C0000}"/>
    <cellStyle name="Note 5 4 2 5" xfId="14831" xr:uid="{00000000-0005-0000-0000-00006B8C0000}"/>
    <cellStyle name="Note 5 4 2 6" xfId="15437" xr:uid="{00000000-0005-0000-0000-00006C8C0000}"/>
    <cellStyle name="Note 5 4 2 7" xfId="17685" xr:uid="{00000000-0005-0000-0000-00006D8C0000}"/>
    <cellStyle name="Note 5 4 2 8" xfId="22160" xr:uid="{00000000-0005-0000-0000-00006E8C0000}"/>
    <cellStyle name="Note 5 4 2 9" xfId="26877" xr:uid="{00000000-0005-0000-0000-00006F8C0000}"/>
    <cellStyle name="Note 5 4 3" xfId="10588" xr:uid="{00000000-0005-0000-0000-0000708C0000}"/>
    <cellStyle name="Note 5 4 3 2" xfId="16410" xr:uid="{00000000-0005-0000-0000-0000718C0000}"/>
    <cellStyle name="Note 5 4 3 2 2" xfId="20872" xr:uid="{00000000-0005-0000-0000-0000728C0000}"/>
    <cellStyle name="Note 5 4 3 2 3" xfId="25304" xr:uid="{00000000-0005-0000-0000-0000738C0000}"/>
    <cellStyle name="Note 5 4 3 2 4" xfId="30021" xr:uid="{00000000-0005-0000-0000-0000748C0000}"/>
    <cellStyle name="Note 5 4 3 2 5" xfId="34734" xr:uid="{00000000-0005-0000-0000-0000758C0000}"/>
    <cellStyle name="Note 5 4 3 3" xfId="18613" xr:uid="{00000000-0005-0000-0000-0000768C0000}"/>
    <cellStyle name="Note 5 4 3 4" xfId="23088" xr:uid="{00000000-0005-0000-0000-0000778C0000}"/>
    <cellStyle name="Note 5 4 3 5" xfId="27805" xr:uid="{00000000-0005-0000-0000-0000788C0000}"/>
    <cellStyle name="Note 5 4 3 6" xfId="32518" xr:uid="{00000000-0005-0000-0000-0000798C0000}"/>
    <cellStyle name="Note 5 4 4" xfId="10846" xr:uid="{00000000-0005-0000-0000-00007A8C0000}"/>
    <cellStyle name="Note 5 4 4 2" xfId="19648" xr:uid="{00000000-0005-0000-0000-00007B8C0000}"/>
    <cellStyle name="Note 5 4 4 3" xfId="24080" xr:uid="{00000000-0005-0000-0000-00007C8C0000}"/>
    <cellStyle name="Note 5 4 4 4" xfId="28797" xr:uid="{00000000-0005-0000-0000-00007D8C0000}"/>
    <cellStyle name="Note 5 4 4 5" xfId="33510" xr:uid="{00000000-0005-0000-0000-00007E8C0000}"/>
    <cellStyle name="Note 5 4 5" xfId="11100" xr:uid="{00000000-0005-0000-0000-00007F8C0000}"/>
    <cellStyle name="Note 5 4 6" xfId="11354" xr:uid="{00000000-0005-0000-0000-0000808C0000}"/>
    <cellStyle name="Note 5 4 7" xfId="11614" xr:uid="{00000000-0005-0000-0000-0000818C0000}"/>
    <cellStyle name="Note 5 4 8" xfId="11875" xr:uid="{00000000-0005-0000-0000-0000828C0000}"/>
    <cellStyle name="Note 5 4 9" xfId="12146" xr:uid="{00000000-0005-0000-0000-0000838C0000}"/>
    <cellStyle name="Note 5 40" xfId="3538" xr:uid="{00000000-0005-0000-0000-0000848C0000}"/>
    <cellStyle name="Note 5 41" xfId="3641" xr:uid="{00000000-0005-0000-0000-0000858C0000}"/>
    <cellStyle name="Note 5 42" xfId="3760" xr:uid="{00000000-0005-0000-0000-0000868C0000}"/>
    <cellStyle name="Note 5 43" xfId="3876" xr:uid="{00000000-0005-0000-0000-0000878C0000}"/>
    <cellStyle name="Note 5 44" xfId="3992" xr:uid="{00000000-0005-0000-0000-0000888C0000}"/>
    <cellStyle name="Note 5 45" xfId="4108" xr:uid="{00000000-0005-0000-0000-0000898C0000}"/>
    <cellStyle name="Note 5 46" xfId="4224" xr:uid="{00000000-0005-0000-0000-00008A8C0000}"/>
    <cellStyle name="Note 5 47" xfId="4340" xr:uid="{00000000-0005-0000-0000-00008B8C0000}"/>
    <cellStyle name="Note 5 48" xfId="4456" xr:uid="{00000000-0005-0000-0000-00008C8C0000}"/>
    <cellStyle name="Note 5 49" xfId="4572" xr:uid="{00000000-0005-0000-0000-00008D8C0000}"/>
    <cellStyle name="Note 5 5" xfId="807" xr:uid="{00000000-0005-0000-0000-00008E8C0000}"/>
    <cellStyle name="Note 5 5 2" xfId="16867" xr:uid="{00000000-0005-0000-0000-00008F8C0000}"/>
    <cellStyle name="Note 5 5 2 2" xfId="21329" xr:uid="{00000000-0005-0000-0000-0000908C0000}"/>
    <cellStyle name="Note 5 5 2 2 2" xfId="25761" xr:uid="{00000000-0005-0000-0000-0000918C0000}"/>
    <cellStyle name="Note 5 5 2 2 3" xfId="30478" xr:uid="{00000000-0005-0000-0000-0000928C0000}"/>
    <cellStyle name="Note 5 5 2 2 4" xfId="35191" xr:uid="{00000000-0005-0000-0000-0000938C0000}"/>
    <cellStyle name="Note 5 5 2 3" xfId="19070" xr:uid="{00000000-0005-0000-0000-0000948C0000}"/>
    <cellStyle name="Note 5 5 2 4" xfId="23545" xr:uid="{00000000-0005-0000-0000-0000958C0000}"/>
    <cellStyle name="Note 5 5 2 5" xfId="28262" xr:uid="{00000000-0005-0000-0000-0000968C0000}"/>
    <cellStyle name="Note 5 5 2 6" xfId="32975" xr:uid="{00000000-0005-0000-0000-0000978C0000}"/>
    <cellStyle name="Note 5 5 3" xfId="15676" xr:uid="{00000000-0005-0000-0000-0000988C0000}"/>
    <cellStyle name="Note 5 5 3 2" xfId="20183" xr:uid="{00000000-0005-0000-0000-0000998C0000}"/>
    <cellStyle name="Note 5 5 3 3" xfId="24615" xr:uid="{00000000-0005-0000-0000-00009A8C0000}"/>
    <cellStyle name="Note 5 5 3 4" xfId="29332" xr:uid="{00000000-0005-0000-0000-00009B8C0000}"/>
    <cellStyle name="Note 5 5 3 5" xfId="34045" xr:uid="{00000000-0005-0000-0000-00009C8C0000}"/>
    <cellStyle name="Note 5 5 4" xfId="17924" xr:uid="{00000000-0005-0000-0000-00009D8C0000}"/>
    <cellStyle name="Note 5 5 5" xfId="22399" xr:uid="{00000000-0005-0000-0000-00009E8C0000}"/>
    <cellStyle name="Note 5 5 6" xfId="27116" xr:uid="{00000000-0005-0000-0000-00009F8C0000}"/>
    <cellStyle name="Note 5 5 7" xfId="31829" xr:uid="{00000000-0005-0000-0000-0000A08C0000}"/>
    <cellStyle name="Note 5 50" xfId="4702" xr:uid="{00000000-0005-0000-0000-0000A18C0000}"/>
    <cellStyle name="Note 5 51" xfId="4832" xr:uid="{00000000-0005-0000-0000-0000A28C0000}"/>
    <cellStyle name="Note 5 52" xfId="4962" xr:uid="{00000000-0005-0000-0000-0000A38C0000}"/>
    <cellStyle name="Note 5 53" xfId="5092" xr:uid="{00000000-0005-0000-0000-0000A48C0000}"/>
    <cellStyle name="Note 5 54" xfId="5222" xr:uid="{00000000-0005-0000-0000-0000A58C0000}"/>
    <cellStyle name="Note 5 55" xfId="5352" xr:uid="{00000000-0005-0000-0000-0000A68C0000}"/>
    <cellStyle name="Note 5 56" xfId="5482" xr:uid="{00000000-0005-0000-0000-0000A78C0000}"/>
    <cellStyle name="Note 5 57" xfId="5612" xr:uid="{00000000-0005-0000-0000-0000A88C0000}"/>
    <cellStyle name="Note 5 58" xfId="5742" xr:uid="{00000000-0005-0000-0000-0000A98C0000}"/>
    <cellStyle name="Note 5 59" xfId="5872" xr:uid="{00000000-0005-0000-0000-0000AA8C0000}"/>
    <cellStyle name="Note 5 6" xfId="879" xr:uid="{00000000-0005-0000-0000-0000AB8C0000}"/>
    <cellStyle name="Note 5 6 2" xfId="17078" xr:uid="{00000000-0005-0000-0000-0000AC8C0000}"/>
    <cellStyle name="Note 5 6 2 2" xfId="21540" xr:uid="{00000000-0005-0000-0000-0000AD8C0000}"/>
    <cellStyle name="Note 5 6 2 2 2" xfId="25972" xr:uid="{00000000-0005-0000-0000-0000AE8C0000}"/>
    <cellStyle name="Note 5 6 2 2 3" xfId="30689" xr:uid="{00000000-0005-0000-0000-0000AF8C0000}"/>
    <cellStyle name="Note 5 6 2 2 4" xfId="35402" xr:uid="{00000000-0005-0000-0000-0000B08C0000}"/>
    <cellStyle name="Note 5 6 2 3" xfId="19281" xr:uid="{00000000-0005-0000-0000-0000B18C0000}"/>
    <cellStyle name="Note 5 6 2 4" xfId="23756" xr:uid="{00000000-0005-0000-0000-0000B28C0000}"/>
    <cellStyle name="Note 5 6 2 5" xfId="28473" xr:uid="{00000000-0005-0000-0000-0000B38C0000}"/>
    <cellStyle name="Note 5 6 2 6" xfId="33186" xr:uid="{00000000-0005-0000-0000-0000B48C0000}"/>
    <cellStyle name="Note 5 6 3" xfId="15888" xr:uid="{00000000-0005-0000-0000-0000B58C0000}"/>
    <cellStyle name="Note 5 6 3 2" xfId="20394" xr:uid="{00000000-0005-0000-0000-0000B68C0000}"/>
    <cellStyle name="Note 5 6 3 3" xfId="24826" xr:uid="{00000000-0005-0000-0000-0000B78C0000}"/>
    <cellStyle name="Note 5 6 3 4" xfId="29543" xr:uid="{00000000-0005-0000-0000-0000B88C0000}"/>
    <cellStyle name="Note 5 6 3 5" xfId="34256" xr:uid="{00000000-0005-0000-0000-0000B98C0000}"/>
    <cellStyle name="Note 5 6 4" xfId="18135" xr:uid="{00000000-0005-0000-0000-0000BA8C0000}"/>
    <cellStyle name="Note 5 6 5" xfId="22610" xr:uid="{00000000-0005-0000-0000-0000BB8C0000}"/>
    <cellStyle name="Note 5 6 6" xfId="27327" xr:uid="{00000000-0005-0000-0000-0000BC8C0000}"/>
    <cellStyle name="Note 5 6 7" xfId="32040" xr:uid="{00000000-0005-0000-0000-0000BD8C0000}"/>
    <cellStyle name="Note 5 60" xfId="6002" xr:uid="{00000000-0005-0000-0000-0000BE8C0000}"/>
    <cellStyle name="Note 5 61" xfId="6132" xr:uid="{00000000-0005-0000-0000-0000BF8C0000}"/>
    <cellStyle name="Note 5 62" xfId="6262" xr:uid="{00000000-0005-0000-0000-0000C08C0000}"/>
    <cellStyle name="Note 5 63" xfId="6392" xr:uid="{00000000-0005-0000-0000-0000C18C0000}"/>
    <cellStyle name="Note 5 64" xfId="6523" xr:uid="{00000000-0005-0000-0000-0000C28C0000}"/>
    <cellStyle name="Note 5 65" xfId="6653" xr:uid="{00000000-0005-0000-0000-0000C38C0000}"/>
    <cellStyle name="Note 5 66" xfId="6783" xr:uid="{00000000-0005-0000-0000-0000C48C0000}"/>
    <cellStyle name="Note 5 67" xfId="6913" xr:uid="{00000000-0005-0000-0000-0000C58C0000}"/>
    <cellStyle name="Note 5 68" xfId="7043" xr:uid="{00000000-0005-0000-0000-0000C68C0000}"/>
    <cellStyle name="Note 5 69" xfId="7187" xr:uid="{00000000-0005-0000-0000-0000C78C0000}"/>
    <cellStyle name="Note 5 7" xfId="951" xr:uid="{00000000-0005-0000-0000-0000C88C0000}"/>
    <cellStyle name="Note 5 7 2" xfId="16130" xr:uid="{00000000-0005-0000-0000-0000C98C0000}"/>
    <cellStyle name="Note 5 7 2 2" xfId="20633" xr:uid="{00000000-0005-0000-0000-0000CA8C0000}"/>
    <cellStyle name="Note 5 7 2 3" xfId="25065" xr:uid="{00000000-0005-0000-0000-0000CB8C0000}"/>
    <cellStyle name="Note 5 7 2 4" xfId="29782" xr:uid="{00000000-0005-0000-0000-0000CC8C0000}"/>
    <cellStyle name="Note 5 7 2 5" xfId="34495" xr:uid="{00000000-0005-0000-0000-0000CD8C0000}"/>
    <cellStyle name="Note 5 7 3" xfId="18374" xr:uid="{00000000-0005-0000-0000-0000CE8C0000}"/>
    <cellStyle name="Note 5 7 4" xfId="22849" xr:uid="{00000000-0005-0000-0000-0000CF8C0000}"/>
    <cellStyle name="Note 5 7 5" xfId="27566" xr:uid="{00000000-0005-0000-0000-0000D08C0000}"/>
    <cellStyle name="Note 5 7 6" xfId="32279" xr:uid="{00000000-0005-0000-0000-0000D18C0000}"/>
    <cellStyle name="Note 5 70" xfId="7332" xr:uid="{00000000-0005-0000-0000-0000D28C0000}"/>
    <cellStyle name="Note 5 71" xfId="7476" xr:uid="{00000000-0005-0000-0000-0000D38C0000}"/>
    <cellStyle name="Note 5 72" xfId="7648" xr:uid="{00000000-0005-0000-0000-0000D48C0000}"/>
    <cellStyle name="Note 5 73" xfId="7820" xr:uid="{00000000-0005-0000-0000-0000D58C0000}"/>
    <cellStyle name="Note 5 74" xfId="7992" xr:uid="{00000000-0005-0000-0000-0000D68C0000}"/>
    <cellStyle name="Note 5 75" xfId="8164" xr:uid="{00000000-0005-0000-0000-0000D78C0000}"/>
    <cellStyle name="Note 5 76" xfId="8336" xr:uid="{00000000-0005-0000-0000-0000D88C0000}"/>
    <cellStyle name="Note 5 77" xfId="8578" xr:uid="{00000000-0005-0000-0000-0000D98C0000}"/>
    <cellStyle name="Note 5 8" xfId="1023" xr:uid="{00000000-0005-0000-0000-0000DA8C0000}"/>
    <cellStyle name="Note 5 8 2" xfId="26242" xr:uid="{00000000-0005-0000-0000-0000DB8C0000}"/>
    <cellStyle name="Note 5 8 3" xfId="30956" xr:uid="{00000000-0005-0000-0000-0000DC8C0000}"/>
    <cellStyle name="Note 5 8 4" xfId="35669" xr:uid="{00000000-0005-0000-0000-0000DD8C0000}"/>
    <cellStyle name="Note 5 9" xfId="1095" xr:uid="{00000000-0005-0000-0000-0000DE8C0000}"/>
    <cellStyle name="Note 5 9 2" xfId="35936" xr:uid="{00000000-0005-0000-0000-0000DF8C0000}"/>
    <cellStyle name="Note 6" xfId="232" xr:uid="{00000000-0005-0000-0000-0000E08C0000}"/>
    <cellStyle name="Note 6 10" xfId="1181" xr:uid="{00000000-0005-0000-0000-0000E18C0000}"/>
    <cellStyle name="Note 6 10 2" xfId="36245" xr:uid="{00000000-0005-0000-0000-0000E28C0000}"/>
    <cellStyle name="Note 6 11" xfId="1253" xr:uid="{00000000-0005-0000-0000-0000E38C0000}"/>
    <cellStyle name="Note 6 12" xfId="1325" xr:uid="{00000000-0005-0000-0000-0000E48C0000}"/>
    <cellStyle name="Note 6 13" xfId="1397" xr:uid="{00000000-0005-0000-0000-0000E58C0000}"/>
    <cellStyle name="Note 6 14" xfId="1472" xr:uid="{00000000-0005-0000-0000-0000E68C0000}"/>
    <cellStyle name="Note 6 15" xfId="1546" xr:uid="{00000000-0005-0000-0000-0000E78C0000}"/>
    <cellStyle name="Note 6 16" xfId="1621" xr:uid="{00000000-0005-0000-0000-0000E88C0000}"/>
    <cellStyle name="Note 6 17" xfId="1695" xr:uid="{00000000-0005-0000-0000-0000E98C0000}"/>
    <cellStyle name="Note 6 18" xfId="1769" xr:uid="{00000000-0005-0000-0000-0000EA8C0000}"/>
    <cellStyle name="Note 6 19" xfId="1843" xr:uid="{00000000-0005-0000-0000-0000EB8C0000}"/>
    <cellStyle name="Note 6 2" xfId="605" xr:uid="{00000000-0005-0000-0000-0000EC8C0000}"/>
    <cellStyle name="Note 6 2 2" xfId="8911" xr:uid="{00000000-0005-0000-0000-0000ED8C0000}"/>
    <cellStyle name="Note 6 20" xfId="1918" xr:uid="{00000000-0005-0000-0000-0000EE8C0000}"/>
    <cellStyle name="Note 6 21" xfId="1992" xr:uid="{00000000-0005-0000-0000-0000EF8C0000}"/>
    <cellStyle name="Note 6 22" xfId="2066" xr:uid="{00000000-0005-0000-0000-0000F08C0000}"/>
    <cellStyle name="Note 6 23" xfId="2140" xr:uid="{00000000-0005-0000-0000-0000F18C0000}"/>
    <cellStyle name="Note 6 24" xfId="2214" xr:uid="{00000000-0005-0000-0000-0000F28C0000}"/>
    <cellStyle name="Note 6 25" xfId="2288" xr:uid="{00000000-0005-0000-0000-0000F38C0000}"/>
    <cellStyle name="Note 6 26" xfId="2362" xr:uid="{00000000-0005-0000-0000-0000F48C0000}"/>
    <cellStyle name="Note 6 27" xfId="2436" xr:uid="{00000000-0005-0000-0000-0000F58C0000}"/>
    <cellStyle name="Note 6 28" xfId="2510" xr:uid="{00000000-0005-0000-0000-0000F68C0000}"/>
    <cellStyle name="Note 6 29" xfId="2584" xr:uid="{00000000-0005-0000-0000-0000F78C0000}"/>
    <cellStyle name="Note 6 3" xfId="677" xr:uid="{00000000-0005-0000-0000-0000F88C0000}"/>
    <cellStyle name="Note 6 3 2" xfId="10206" xr:uid="{00000000-0005-0000-0000-0000F98C0000}"/>
    <cellStyle name="Note 6 30" xfId="2672" xr:uid="{00000000-0005-0000-0000-0000FA8C0000}"/>
    <cellStyle name="Note 6 31" xfId="2760" xr:uid="{00000000-0005-0000-0000-0000FB8C0000}"/>
    <cellStyle name="Note 6 32" xfId="2848" xr:uid="{00000000-0005-0000-0000-0000FC8C0000}"/>
    <cellStyle name="Note 6 33" xfId="2936" xr:uid="{00000000-0005-0000-0000-0000FD8C0000}"/>
    <cellStyle name="Note 6 34" xfId="3024" xr:uid="{00000000-0005-0000-0000-0000FE8C0000}"/>
    <cellStyle name="Note 6 35" xfId="3112" xr:uid="{00000000-0005-0000-0000-0000FF8C0000}"/>
    <cellStyle name="Note 6 36" xfId="3200" xr:uid="{00000000-0005-0000-0000-0000008D0000}"/>
    <cellStyle name="Note 6 37" xfId="3288" xr:uid="{00000000-0005-0000-0000-0000018D0000}"/>
    <cellStyle name="Note 6 38" xfId="3376" xr:uid="{00000000-0005-0000-0000-0000028D0000}"/>
    <cellStyle name="Note 6 39" xfId="3464" xr:uid="{00000000-0005-0000-0000-0000038D0000}"/>
    <cellStyle name="Note 6 4" xfId="749" xr:uid="{00000000-0005-0000-0000-0000048D0000}"/>
    <cellStyle name="Note 6 4 10" xfId="12431" xr:uid="{00000000-0005-0000-0000-0000058D0000}"/>
    <cellStyle name="Note 6 4 11" xfId="12713" xr:uid="{00000000-0005-0000-0000-0000068D0000}"/>
    <cellStyle name="Note 6 4 12" xfId="13336" xr:uid="{00000000-0005-0000-0000-0000078D0000}"/>
    <cellStyle name="Note 6 4 13" xfId="13943" xr:uid="{00000000-0005-0000-0000-0000088D0000}"/>
    <cellStyle name="Note 6 4 14" xfId="14549" xr:uid="{00000000-0005-0000-0000-0000098D0000}"/>
    <cellStyle name="Note 6 4 15" xfId="15155" xr:uid="{00000000-0005-0000-0000-00000A8D0000}"/>
    <cellStyle name="Note 6 4 16" xfId="17403" xr:uid="{00000000-0005-0000-0000-00000B8D0000}"/>
    <cellStyle name="Note 6 4 17" xfId="21878" xr:uid="{00000000-0005-0000-0000-00000C8D0000}"/>
    <cellStyle name="Note 6 4 18" xfId="26595" xr:uid="{00000000-0005-0000-0000-00000D8D0000}"/>
    <cellStyle name="Note 6 4 19" xfId="31308" xr:uid="{00000000-0005-0000-0000-00000E8D0000}"/>
    <cellStyle name="Note 6 4 2" xfId="10112" xr:uid="{00000000-0005-0000-0000-00000F8D0000}"/>
    <cellStyle name="Note 6 4 2 10" xfId="31604" xr:uid="{00000000-0005-0000-0000-0000108D0000}"/>
    <cellStyle name="Note 6 4 2 2" xfId="13051" xr:uid="{00000000-0005-0000-0000-0000118D0000}"/>
    <cellStyle name="Note 6 4 2 2 2" xfId="16642" xr:uid="{00000000-0005-0000-0000-0000128D0000}"/>
    <cellStyle name="Note 6 4 2 2 2 2" xfId="21104" xr:uid="{00000000-0005-0000-0000-0000138D0000}"/>
    <cellStyle name="Note 6 4 2 2 2 3" xfId="25536" xr:uid="{00000000-0005-0000-0000-0000148D0000}"/>
    <cellStyle name="Note 6 4 2 2 2 4" xfId="30253" xr:uid="{00000000-0005-0000-0000-0000158D0000}"/>
    <cellStyle name="Note 6 4 2 2 2 5" xfId="34966" xr:uid="{00000000-0005-0000-0000-0000168D0000}"/>
    <cellStyle name="Note 6 4 2 2 3" xfId="18845" xr:uid="{00000000-0005-0000-0000-0000178D0000}"/>
    <cellStyle name="Note 6 4 2 2 4" xfId="23320" xr:uid="{00000000-0005-0000-0000-0000188D0000}"/>
    <cellStyle name="Note 6 4 2 2 5" xfId="28037" xr:uid="{00000000-0005-0000-0000-0000198D0000}"/>
    <cellStyle name="Note 6 4 2 2 6" xfId="32750" xr:uid="{00000000-0005-0000-0000-00001A8D0000}"/>
    <cellStyle name="Note 6 4 2 3" xfId="13633" xr:uid="{00000000-0005-0000-0000-00001B8D0000}"/>
    <cellStyle name="Note 6 4 2 3 2" xfId="19958" xr:uid="{00000000-0005-0000-0000-00001C8D0000}"/>
    <cellStyle name="Note 6 4 2 3 3" xfId="24390" xr:uid="{00000000-0005-0000-0000-00001D8D0000}"/>
    <cellStyle name="Note 6 4 2 3 4" xfId="29107" xr:uid="{00000000-0005-0000-0000-00001E8D0000}"/>
    <cellStyle name="Note 6 4 2 3 5" xfId="33820" xr:uid="{00000000-0005-0000-0000-00001F8D0000}"/>
    <cellStyle name="Note 6 4 2 4" xfId="14239" xr:uid="{00000000-0005-0000-0000-0000208D0000}"/>
    <cellStyle name="Note 6 4 2 5" xfId="14845" xr:uid="{00000000-0005-0000-0000-0000218D0000}"/>
    <cellStyle name="Note 6 4 2 6" xfId="15451" xr:uid="{00000000-0005-0000-0000-0000228D0000}"/>
    <cellStyle name="Note 6 4 2 7" xfId="17699" xr:uid="{00000000-0005-0000-0000-0000238D0000}"/>
    <cellStyle name="Note 6 4 2 8" xfId="22174" xr:uid="{00000000-0005-0000-0000-0000248D0000}"/>
    <cellStyle name="Note 6 4 2 9" xfId="26891" xr:uid="{00000000-0005-0000-0000-0000258D0000}"/>
    <cellStyle name="Note 6 4 3" xfId="10602" xr:uid="{00000000-0005-0000-0000-0000268D0000}"/>
    <cellStyle name="Note 6 4 3 2" xfId="16424" xr:uid="{00000000-0005-0000-0000-0000278D0000}"/>
    <cellStyle name="Note 6 4 3 2 2" xfId="20886" xr:uid="{00000000-0005-0000-0000-0000288D0000}"/>
    <cellStyle name="Note 6 4 3 2 3" xfId="25318" xr:uid="{00000000-0005-0000-0000-0000298D0000}"/>
    <cellStyle name="Note 6 4 3 2 4" xfId="30035" xr:uid="{00000000-0005-0000-0000-00002A8D0000}"/>
    <cellStyle name="Note 6 4 3 2 5" xfId="34748" xr:uid="{00000000-0005-0000-0000-00002B8D0000}"/>
    <cellStyle name="Note 6 4 3 3" xfId="18627" xr:uid="{00000000-0005-0000-0000-00002C8D0000}"/>
    <cellStyle name="Note 6 4 3 4" xfId="23102" xr:uid="{00000000-0005-0000-0000-00002D8D0000}"/>
    <cellStyle name="Note 6 4 3 5" xfId="27819" xr:uid="{00000000-0005-0000-0000-00002E8D0000}"/>
    <cellStyle name="Note 6 4 3 6" xfId="32532" xr:uid="{00000000-0005-0000-0000-00002F8D0000}"/>
    <cellStyle name="Note 6 4 4" xfId="10860" xr:uid="{00000000-0005-0000-0000-0000308D0000}"/>
    <cellStyle name="Note 6 4 4 2" xfId="19662" xr:uid="{00000000-0005-0000-0000-0000318D0000}"/>
    <cellStyle name="Note 6 4 4 3" xfId="24094" xr:uid="{00000000-0005-0000-0000-0000328D0000}"/>
    <cellStyle name="Note 6 4 4 4" xfId="28811" xr:uid="{00000000-0005-0000-0000-0000338D0000}"/>
    <cellStyle name="Note 6 4 4 5" xfId="33524" xr:uid="{00000000-0005-0000-0000-0000348D0000}"/>
    <cellStyle name="Note 6 4 5" xfId="11114" xr:uid="{00000000-0005-0000-0000-0000358D0000}"/>
    <cellStyle name="Note 6 4 6" xfId="11368" xr:uid="{00000000-0005-0000-0000-0000368D0000}"/>
    <cellStyle name="Note 6 4 7" xfId="11628" xr:uid="{00000000-0005-0000-0000-0000378D0000}"/>
    <cellStyle name="Note 6 4 8" xfId="11890" xr:uid="{00000000-0005-0000-0000-0000388D0000}"/>
    <cellStyle name="Note 6 4 9" xfId="12160" xr:uid="{00000000-0005-0000-0000-0000398D0000}"/>
    <cellStyle name="Note 6 40" xfId="3552" xr:uid="{00000000-0005-0000-0000-00003A8D0000}"/>
    <cellStyle name="Note 6 41" xfId="3655" xr:uid="{00000000-0005-0000-0000-00003B8D0000}"/>
    <cellStyle name="Note 6 42" xfId="3774" xr:uid="{00000000-0005-0000-0000-00003C8D0000}"/>
    <cellStyle name="Note 6 43" xfId="3890" xr:uid="{00000000-0005-0000-0000-00003D8D0000}"/>
    <cellStyle name="Note 6 44" xfId="4006" xr:uid="{00000000-0005-0000-0000-00003E8D0000}"/>
    <cellStyle name="Note 6 45" xfId="4122" xr:uid="{00000000-0005-0000-0000-00003F8D0000}"/>
    <cellStyle name="Note 6 46" xfId="4238" xr:uid="{00000000-0005-0000-0000-0000408D0000}"/>
    <cellStyle name="Note 6 47" xfId="4354" xr:uid="{00000000-0005-0000-0000-0000418D0000}"/>
    <cellStyle name="Note 6 48" xfId="4470" xr:uid="{00000000-0005-0000-0000-0000428D0000}"/>
    <cellStyle name="Note 6 49" xfId="4586" xr:uid="{00000000-0005-0000-0000-0000438D0000}"/>
    <cellStyle name="Note 6 5" xfId="821" xr:uid="{00000000-0005-0000-0000-0000448D0000}"/>
    <cellStyle name="Note 6 5 2" xfId="16881" xr:uid="{00000000-0005-0000-0000-0000458D0000}"/>
    <cellStyle name="Note 6 5 2 2" xfId="21343" xr:uid="{00000000-0005-0000-0000-0000468D0000}"/>
    <cellStyle name="Note 6 5 2 2 2" xfId="25775" xr:uid="{00000000-0005-0000-0000-0000478D0000}"/>
    <cellStyle name="Note 6 5 2 2 3" xfId="30492" xr:uid="{00000000-0005-0000-0000-0000488D0000}"/>
    <cellStyle name="Note 6 5 2 2 4" xfId="35205" xr:uid="{00000000-0005-0000-0000-0000498D0000}"/>
    <cellStyle name="Note 6 5 2 3" xfId="19084" xr:uid="{00000000-0005-0000-0000-00004A8D0000}"/>
    <cellStyle name="Note 6 5 2 4" xfId="23559" xr:uid="{00000000-0005-0000-0000-00004B8D0000}"/>
    <cellStyle name="Note 6 5 2 5" xfId="28276" xr:uid="{00000000-0005-0000-0000-00004C8D0000}"/>
    <cellStyle name="Note 6 5 2 6" xfId="32989" xr:uid="{00000000-0005-0000-0000-00004D8D0000}"/>
    <cellStyle name="Note 6 5 3" xfId="15690" xr:uid="{00000000-0005-0000-0000-00004E8D0000}"/>
    <cellStyle name="Note 6 5 3 2" xfId="20197" xr:uid="{00000000-0005-0000-0000-00004F8D0000}"/>
    <cellStyle name="Note 6 5 3 3" xfId="24629" xr:uid="{00000000-0005-0000-0000-0000508D0000}"/>
    <cellStyle name="Note 6 5 3 4" xfId="29346" xr:uid="{00000000-0005-0000-0000-0000518D0000}"/>
    <cellStyle name="Note 6 5 3 5" xfId="34059" xr:uid="{00000000-0005-0000-0000-0000528D0000}"/>
    <cellStyle name="Note 6 5 4" xfId="17938" xr:uid="{00000000-0005-0000-0000-0000538D0000}"/>
    <cellStyle name="Note 6 5 5" xfId="22413" xr:uid="{00000000-0005-0000-0000-0000548D0000}"/>
    <cellStyle name="Note 6 5 6" xfId="27130" xr:uid="{00000000-0005-0000-0000-0000558D0000}"/>
    <cellStyle name="Note 6 5 7" xfId="31843" xr:uid="{00000000-0005-0000-0000-0000568D0000}"/>
    <cellStyle name="Note 6 50" xfId="4716" xr:uid="{00000000-0005-0000-0000-0000578D0000}"/>
    <cellStyle name="Note 6 51" xfId="4846" xr:uid="{00000000-0005-0000-0000-0000588D0000}"/>
    <cellStyle name="Note 6 52" xfId="4976" xr:uid="{00000000-0005-0000-0000-0000598D0000}"/>
    <cellStyle name="Note 6 53" xfId="5106" xr:uid="{00000000-0005-0000-0000-00005A8D0000}"/>
    <cellStyle name="Note 6 54" xfId="5236" xr:uid="{00000000-0005-0000-0000-00005B8D0000}"/>
    <cellStyle name="Note 6 55" xfId="5366" xr:uid="{00000000-0005-0000-0000-00005C8D0000}"/>
    <cellStyle name="Note 6 56" xfId="5496" xr:uid="{00000000-0005-0000-0000-00005D8D0000}"/>
    <cellStyle name="Note 6 57" xfId="5626" xr:uid="{00000000-0005-0000-0000-00005E8D0000}"/>
    <cellStyle name="Note 6 58" xfId="5756" xr:uid="{00000000-0005-0000-0000-00005F8D0000}"/>
    <cellStyle name="Note 6 59" xfId="5886" xr:uid="{00000000-0005-0000-0000-0000608D0000}"/>
    <cellStyle name="Note 6 6" xfId="893" xr:uid="{00000000-0005-0000-0000-0000618D0000}"/>
    <cellStyle name="Note 6 6 2" xfId="17093" xr:uid="{00000000-0005-0000-0000-0000628D0000}"/>
    <cellStyle name="Note 6 6 2 2" xfId="21554" xr:uid="{00000000-0005-0000-0000-0000638D0000}"/>
    <cellStyle name="Note 6 6 2 2 2" xfId="25986" xr:uid="{00000000-0005-0000-0000-0000648D0000}"/>
    <cellStyle name="Note 6 6 2 2 3" xfId="30703" xr:uid="{00000000-0005-0000-0000-0000658D0000}"/>
    <cellStyle name="Note 6 6 2 2 4" xfId="35416" xr:uid="{00000000-0005-0000-0000-0000668D0000}"/>
    <cellStyle name="Note 6 6 2 3" xfId="19295" xr:uid="{00000000-0005-0000-0000-0000678D0000}"/>
    <cellStyle name="Note 6 6 2 4" xfId="23770" xr:uid="{00000000-0005-0000-0000-0000688D0000}"/>
    <cellStyle name="Note 6 6 2 5" xfId="28487" xr:uid="{00000000-0005-0000-0000-0000698D0000}"/>
    <cellStyle name="Note 6 6 2 6" xfId="33200" xr:uid="{00000000-0005-0000-0000-00006A8D0000}"/>
    <cellStyle name="Note 6 6 3" xfId="15903" xr:uid="{00000000-0005-0000-0000-00006B8D0000}"/>
    <cellStyle name="Note 6 6 3 2" xfId="20408" xr:uid="{00000000-0005-0000-0000-00006C8D0000}"/>
    <cellStyle name="Note 6 6 3 3" xfId="24840" xr:uid="{00000000-0005-0000-0000-00006D8D0000}"/>
    <cellStyle name="Note 6 6 3 4" xfId="29557" xr:uid="{00000000-0005-0000-0000-00006E8D0000}"/>
    <cellStyle name="Note 6 6 3 5" xfId="34270" xr:uid="{00000000-0005-0000-0000-00006F8D0000}"/>
    <cellStyle name="Note 6 6 4" xfId="18149" xr:uid="{00000000-0005-0000-0000-0000708D0000}"/>
    <cellStyle name="Note 6 6 5" xfId="22624" xr:uid="{00000000-0005-0000-0000-0000718D0000}"/>
    <cellStyle name="Note 6 6 6" xfId="27341" xr:uid="{00000000-0005-0000-0000-0000728D0000}"/>
    <cellStyle name="Note 6 6 7" xfId="32054" xr:uid="{00000000-0005-0000-0000-0000738D0000}"/>
    <cellStyle name="Note 6 60" xfId="6016" xr:uid="{00000000-0005-0000-0000-0000748D0000}"/>
    <cellStyle name="Note 6 61" xfId="6146" xr:uid="{00000000-0005-0000-0000-0000758D0000}"/>
    <cellStyle name="Note 6 62" xfId="6276" xr:uid="{00000000-0005-0000-0000-0000768D0000}"/>
    <cellStyle name="Note 6 63" xfId="6406" xr:uid="{00000000-0005-0000-0000-0000778D0000}"/>
    <cellStyle name="Note 6 64" xfId="6537" xr:uid="{00000000-0005-0000-0000-0000788D0000}"/>
    <cellStyle name="Note 6 65" xfId="6667" xr:uid="{00000000-0005-0000-0000-0000798D0000}"/>
    <cellStyle name="Note 6 66" xfId="6797" xr:uid="{00000000-0005-0000-0000-00007A8D0000}"/>
    <cellStyle name="Note 6 67" xfId="6927" xr:uid="{00000000-0005-0000-0000-00007B8D0000}"/>
    <cellStyle name="Note 6 68" xfId="7057" xr:uid="{00000000-0005-0000-0000-00007C8D0000}"/>
    <cellStyle name="Note 6 69" xfId="7201" xr:uid="{00000000-0005-0000-0000-00007D8D0000}"/>
    <cellStyle name="Note 6 7" xfId="965" xr:uid="{00000000-0005-0000-0000-00007E8D0000}"/>
    <cellStyle name="Note 6 7 2" xfId="16144" xr:uid="{00000000-0005-0000-0000-00007F8D0000}"/>
    <cellStyle name="Note 6 7 2 2" xfId="20647" xr:uid="{00000000-0005-0000-0000-0000808D0000}"/>
    <cellStyle name="Note 6 7 2 3" xfId="25079" xr:uid="{00000000-0005-0000-0000-0000818D0000}"/>
    <cellStyle name="Note 6 7 2 4" xfId="29796" xr:uid="{00000000-0005-0000-0000-0000828D0000}"/>
    <cellStyle name="Note 6 7 2 5" xfId="34509" xr:uid="{00000000-0005-0000-0000-0000838D0000}"/>
    <cellStyle name="Note 6 7 3" xfId="18388" xr:uid="{00000000-0005-0000-0000-0000848D0000}"/>
    <cellStyle name="Note 6 7 4" xfId="22863" xr:uid="{00000000-0005-0000-0000-0000858D0000}"/>
    <cellStyle name="Note 6 7 5" xfId="27580" xr:uid="{00000000-0005-0000-0000-0000868D0000}"/>
    <cellStyle name="Note 6 7 6" xfId="32293" xr:uid="{00000000-0005-0000-0000-0000878D0000}"/>
    <cellStyle name="Note 6 70" xfId="7346" xr:uid="{00000000-0005-0000-0000-0000888D0000}"/>
    <cellStyle name="Note 6 71" xfId="7490" xr:uid="{00000000-0005-0000-0000-0000898D0000}"/>
    <cellStyle name="Note 6 72" xfId="7662" xr:uid="{00000000-0005-0000-0000-00008A8D0000}"/>
    <cellStyle name="Note 6 73" xfId="7834" xr:uid="{00000000-0005-0000-0000-00008B8D0000}"/>
    <cellStyle name="Note 6 74" xfId="8006" xr:uid="{00000000-0005-0000-0000-00008C8D0000}"/>
    <cellStyle name="Note 6 75" xfId="8178" xr:uid="{00000000-0005-0000-0000-00008D8D0000}"/>
    <cellStyle name="Note 6 76" xfId="8350" xr:uid="{00000000-0005-0000-0000-00008E8D0000}"/>
    <cellStyle name="Note 6 77" xfId="8592" xr:uid="{00000000-0005-0000-0000-00008F8D0000}"/>
    <cellStyle name="Note 6 8" xfId="1037" xr:uid="{00000000-0005-0000-0000-0000908D0000}"/>
    <cellStyle name="Note 6 8 2" xfId="26257" xr:uid="{00000000-0005-0000-0000-0000918D0000}"/>
    <cellStyle name="Note 6 8 3" xfId="30970" xr:uid="{00000000-0005-0000-0000-0000928D0000}"/>
    <cellStyle name="Note 6 8 4" xfId="35683" xr:uid="{00000000-0005-0000-0000-0000938D0000}"/>
    <cellStyle name="Note 6 9" xfId="1109" xr:uid="{00000000-0005-0000-0000-0000948D0000}"/>
    <cellStyle name="Note 6 9 2" xfId="35950" xr:uid="{00000000-0005-0000-0000-0000958D0000}"/>
    <cellStyle name="Note 7" xfId="2602" xr:uid="{00000000-0005-0000-0000-0000968D0000}"/>
    <cellStyle name="Note 7 10" xfId="3394" xr:uid="{00000000-0005-0000-0000-0000978D0000}"/>
    <cellStyle name="Note 7 11" xfId="3482" xr:uid="{00000000-0005-0000-0000-0000988D0000}"/>
    <cellStyle name="Note 7 12" xfId="3570" xr:uid="{00000000-0005-0000-0000-0000998D0000}"/>
    <cellStyle name="Note 7 13" xfId="3675" xr:uid="{00000000-0005-0000-0000-00009A8D0000}"/>
    <cellStyle name="Note 7 14" xfId="3792" xr:uid="{00000000-0005-0000-0000-00009B8D0000}"/>
    <cellStyle name="Note 7 15" xfId="3908" xr:uid="{00000000-0005-0000-0000-00009C8D0000}"/>
    <cellStyle name="Note 7 16" xfId="4024" xr:uid="{00000000-0005-0000-0000-00009D8D0000}"/>
    <cellStyle name="Note 7 17" xfId="4140" xr:uid="{00000000-0005-0000-0000-00009E8D0000}"/>
    <cellStyle name="Note 7 18" xfId="4256" xr:uid="{00000000-0005-0000-0000-00009F8D0000}"/>
    <cellStyle name="Note 7 19" xfId="4372" xr:uid="{00000000-0005-0000-0000-0000A08D0000}"/>
    <cellStyle name="Note 7 2" xfId="2690" xr:uid="{00000000-0005-0000-0000-0000A18D0000}"/>
    <cellStyle name="Note 7 2 2" xfId="9001" xr:uid="{00000000-0005-0000-0000-0000A28D0000}"/>
    <cellStyle name="Note 7 20" xfId="4488" xr:uid="{00000000-0005-0000-0000-0000A38D0000}"/>
    <cellStyle name="Note 7 21" xfId="4604" xr:uid="{00000000-0005-0000-0000-0000A48D0000}"/>
    <cellStyle name="Note 7 22" xfId="4734" xr:uid="{00000000-0005-0000-0000-0000A58D0000}"/>
    <cellStyle name="Note 7 23" xfId="4864" xr:uid="{00000000-0005-0000-0000-0000A68D0000}"/>
    <cellStyle name="Note 7 24" xfId="4994" xr:uid="{00000000-0005-0000-0000-0000A78D0000}"/>
    <cellStyle name="Note 7 25" xfId="5124" xr:uid="{00000000-0005-0000-0000-0000A88D0000}"/>
    <cellStyle name="Note 7 26" xfId="5254" xr:uid="{00000000-0005-0000-0000-0000A98D0000}"/>
    <cellStyle name="Note 7 27" xfId="5384" xr:uid="{00000000-0005-0000-0000-0000AA8D0000}"/>
    <cellStyle name="Note 7 28" xfId="5514" xr:uid="{00000000-0005-0000-0000-0000AB8D0000}"/>
    <cellStyle name="Note 7 29" xfId="5644" xr:uid="{00000000-0005-0000-0000-0000AC8D0000}"/>
    <cellStyle name="Note 7 3" xfId="2778" xr:uid="{00000000-0005-0000-0000-0000AD8D0000}"/>
    <cellStyle name="Note 7 3 2" xfId="10255" xr:uid="{00000000-0005-0000-0000-0000AE8D0000}"/>
    <cellStyle name="Note 7 30" xfId="5774" xr:uid="{00000000-0005-0000-0000-0000AF8D0000}"/>
    <cellStyle name="Note 7 31" xfId="5904" xr:uid="{00000000-0005-0000-0000-0000B08D0000}"/>
    <cellStyle name="Note 7 32" xfId="6034" xr:uid="{00000000-0005-0000-0000-0000B18D0000}"/>
    <cellStyle name="Note 7 33" xfId="6164" xr:uid="{00000000-0005-0000-0000-0000B28D0000}"/>
    <cellStyle name="Note 7 34" xfId="6294" xr:uid="{00000000-0005-0000-0000-0000B38D0000}"/>
    <cellStyle name="Note 7 35" xfId="6424" xr:uid="{00000000-0005-0000-0000-0000B48D0000}"/>
    <cellStyle name="Note 7 36" xfId="6555" xr:uid="{00000000-0005-0000-0000-0000B58D0000}"/>
    <cellStyle name="Note 7 37" xfId="6685" xr:uid="{00000000-0005-0000-0000-0000B68D0000}"/>
    <cellStyle name="Note 7 38" xfId="6815" xr:uid="{00000000-0005-0000-0000-0000B78D0000}"/>
    <cellStyle name="Note 7 39" xfId="6945" xr:uid="{00000000-0005-0000-0000-0000B88D0000}"/>
    <cellStyle name="Note 7 4" xfId="2866" xr:uid="{00000000-0005-0000-0000-0000B98D0000}"/>
    <cellStyle name="Note 7 40" xfId="7075" xr:uid="{00000000-0005-0000-0000-0000BA8D0000}"/>
    <cellStyle name="Note 7 41" xfId="7219" xr:uid="{00000000-0005-0000-0000-0000BB8D0000}"/>
    <cellStyle name="Note 7 42" xfId="7364" xr:uid="{00000000-0005-0000-0000-0000BC8D0000}"/>
    <cellStyle name="Note 7 43" xfId="7508" xr:uid="{00000000-0005-0000-0000-0000BD8D0000}"/>
    <cellStyle name="Note 7 44" xfId="7680" xr:uid="{00000000-0005-0000-0000-0000BE8D0000}"/>
    <cellStyle name="Note 7 45" xfId="7852" xr:uid="{00000000-0005-0000-0000-0000BF8D0000}"/>
    <cellStyle name="Note 7 46" xfId="8024" xr:uid="{00000000-0005-0000-0000-0000C08D0000}"/>
    <cellStyle name="Note 7 47" xfId="8196" xr:uid="{00000000-0005-0000-0000-0000C18D0000}"/>
    <cellStyle name="Note 7 48" xfId="8368" xr:uid="{00000000-0005-0000-0000-0000C28D0000}"/>
    <cellStyle name="Note 7 49" xfId="8686" xr:uid="{00000000-0005-0000-0000-0000C38D0000}"/>
    <cellStyle name="Note 7 5" xfId="2954" xr:uid="{00000000-0005-0000-0000-0000C48D0000}"/>
    <cellStyle name="Note 7 6" xfId="3042" xr:uid="{00000000-0005-0000-0000-0000C58D0000}"/>
    <cellStyle name="Note 7 7" xfId="3130" xr:uid="{00000000-0005-0000-0000-0000C68D0000}"/>
    <cellStyle name="Note 7 8" xfId="3218" xr:uid="{00000000-0005-0000-0000-0000C78D0000}"/>
    <cellStyle name="Note 7 9" xfId="3306" xr:uid="{00000000-0005-0000-0000-0000C88D0000}"/>
    <cellStyle name="Note 8" xfId="3584" xr:uid="{00000000-0005-0000-0000-0000C98D0000}"/>
    <cellStyle name="Note 8 10" xfId="4618" xr:uid="{00000000-0005-0000-0000-0000CA8D0000}"/>
    <cellStyle name="Note 8 11" xfId="4748" xr:uid="{00000000-0005-0000-0000-0000CB8D0000}"/>
    <cellStyle name="Note 8 12" xfId="4878" xr:uid="{00000000-0005-0000-0000-0000CC8D0000}"/>
    <cellStyle name="Note 8 13" xfId="5008" xr:uid="{00000000-0005-0000-0000-0000CD8D0000}"/>
    <cellStyle name="Note 8 14" xfId="5138" xr:uid="{00000000-0005-0000-0000-0000CE8D0000}"/>
    <cellStyle name="Note 8 15" xfId="5268" xr:uid="{00000000-0005-0000-0000-0000CF8D0000}"/>
    <cellStyle name="Note 8 16" xfId="5398" xr:uid="{00000000-0005-0000-0000-0000D08D0000}"/>
    <cellStyle name="Note 8 17" xfId="5528" xr:uid="{00000000-0005-0000-0000-0000D18D0000}"/>
    <cellStyle name="Note 8 18" xfId="5658" xr:uid="{00000000-0005-0000-0000-0000D28D0000}"/>
    <cellStyle name="Note 8 19" xfId="5788" xr:uid="{00000000-0005-0000-0000-0000D38D0000}"/>
    <cellStyle name="Note 8 2" xfId="3689" xr:uid="{00000000-0005-0000-0000-0000D48D0000}"/>
    <cellStyle name="Note 8 2 2" xfId="9015" xr:uid="{00000000-0005-0000-0000-0000D58D0000}"/>
    <cellStyle name="Note 8 20" xfId="5918" xr:uid="{00000000-0005-0000-0000-0000D68D0000}"/>
    <cellStyle name="Note 8 21" xfId="6048" xr:uid="{00000000-0005-0000-0000-0000D78D0000}"/>
    <cellStyle name="Note 8 22" xfId="6178" xr:uid="{00000000-0005-0000-0000-0000D88D0000}"/>
    <cellStyle name="Note 8 23" xfId="6308" xr:uid="{00000000-0005-0000-0000-0000D98D0000}"/>
    <cellStyle name="Note 8 24" xfId="6438" xr:uid="{00000000-0005-0000-0000-0000DA8D0000}"/>
    <cellStyle name="Note 8 25" xfId="6569" xr:uid="{00000000-0005-0000-0000-0000DB8D0000}"/>
    <cellStyle name="Note 8 26" xfId="6699" xr:uid="{00000000-0005-0000-0000-0000DC8D0000}"/>
    <cellStyle name="Note 8 27" xfId="6829" xr:uid="{00000000-0005-0000-0000-0000DD8D0000}"/>
    <cellStyle name="Note 8 28" xfId="6959" xr:uid="{00000000-0005-0000-0000-0000DE8D0000}"/>
    <cellStyle name="Note 8 29" xfId="7089" xr:uid="{00000000-0005-0000-0000-0000DF8D0000}"/>
    <cellStyle name="Note 8 3" xfId="3806" xr:uid="{00000000-0005-0000-0000-0000E08D0000}"/>
    <cellStyle name="Note 8 3 2" xfId="10269" xr:uid="{00000000-0005-0000-0000-0000E18D0000}"/>
    <cellStyle name="Note 8 30" xfId="7233" xr:uid="{00000000-0005-0000-0000-0000E28D0000}"/>
    <cellStyle name="Note 8 31" xfId="7378" xr:uid="{00000000-0005-0000-0000-0000E38D0000}"/>
    <cellStyle name="Note 8 32" xfId="7522" xr:uid="{00000000-0005-0000-0000-0000E48D0000}"/>
    <cellStyle name="Note 8 33" xfId="7694" xr:uid="{00000000-0005-0000-0000-0000E58D0000}"/>
    <cellStyle name="Note 8 34" xfId="7866" xr:uid="{00000000-0005-0000-0000-0000E68D0000}"/>
    <cellStyle name="Note 8 35" xfId="8038" xr:uid="{00000000-0005-0000-0000-0000E78D0000}"/>
    <cellStyle name="Note 8 36" xfId="8210" xr:uid="{00000000-0005-0000-0000-0000E88D0000}"/>
    <cellStyle name="Note 8 37" xfId="8382" xr:uid="{00000000-0005-0000-0000-0000E98D0000}"/>
    <cellStyle name="Note 8 38" xfId="8700" xr:uid="{00000000-0005-0000-0000-0000EA8D0000}"/>
    <cellStyle name="Note 8 4" xfId="3922" xr:uid="{00000000-0005-0000-0000-0000EB8D0000}"/>
    <cellStyle name="Note 8 5" xfId="4038" xr:uid="{00000000-0005-0000-0000-0000EC8D0000}"/>
    <cellStyle name="Note 8 6" xfId="4154" xr:uid="{00000000-0005-0000-0000-0000ED8D0000}"/>
    <cellStyle name="Note 8 7" xfId="4270" xr:uid="{00000000-0005-0000-0000-0000EE8D0000}"/>
    <cellStyle name="Note 8 8" xfId="4386" xr:uid="{00000000-0005-0000-0000-0000EF8D0000}"/>
    <cellStyle name="Note 8 9" xfId="4502" xr:uid="{00000000-0005-0000-0000-0000F08D0000}"/>
    <cellStyle name="Note 9" xfId="3703" xr:uid="{00000000-0005-0000-0000-0000F18D0000}"/>
    <cellStyle name="Note 9 10" xfId="4762" xr:uid="{00000000-0005-0000-0000-0000F28D0000}"/>
    <cellStyle name="Note 9 11" xfId="4892" xr:uid="{00000000-0005-0000-0000-0000F38D0000}"/>
    <cellStyle name="Note 9 12" xfId="5022" xr:uid="{00000000-0005-0000-0000-0000F48D0000}"/>
    <cellStyle name="Note 9 13" xfId="5152" xr:uid="{00000000-0005-0000-0000-0000F58D0000}"/>
    <cellStyle name="Note 9 14" xfId="5282" xr:uid="{00000000-0005-0000-0000-0000F68D0000}"/>
    <cellStyle name="Note 9 15" xfId="5412" xr:uid="{00000000-0005-0000-0000-0000F78D0000}"/>
    <cellStyle name="Note 9 16" xfId="5542" xr:uid="{00000000-0005-0000-0000-0000F88D0000}"/>
    <cellStyle name="Note 9 17" xfId="5672" xr:uid="{00000000-0005-0000-0000-0000F98D0000}"/>
    <cellStyle name="Note 9 18" xfId="5802" xr:uid="{00000000-0005-0000-0000-0000FA8D0000}"/>
    <cellStyle name="Note 9 19" xfId="5932" xr:uid="{00000000-0005-0000-0000-0000FB8D0000}"/>
    <cellStyle name="Note 9 2" xfId="3820" xr:uid="{00000000-0005-0000-0000-0000FC8D0000}"/>
    <cellStyle name="Note 9 2 2" xfId="9029" xr:uid="{00000000-0005-0000-0000-0000FD8D0000}"/>
    <cellStyle name="Note 9 20" xfId="6062" xr:uid="{00000000-0005-0000-0000-0000FE8D0000}"/>
    <cellStyle name="Note 9 21" xfId="6192" xr:uid="{00000000-0005-0000-0000-0000FF8D0000}"/>
    <cellStyle name="Note 9 22" xfId="6322" xr:uid="{00000000-0005-0000-0000-0000008E0000}"/>
    <cellStyle name="Note 9 23" xfId="6452" xr:uid="{00000000-0005-0000-0000-0000018E0000}"/>
    <cellStyle name="Note 9 24" xfId="6583" xr:uid="{00000000-0005-0000-0000-0000028E0000}"/>
    <cellStyle name="Note 9 25" xfId="6713" xr:uid="{00000000-0005-0000-0000-0000038E0000}"/>
    <cellStyle name="Note 9 26" xfId="6843" xr:uid="{00000000-0005-0000-0000-0000048E0000}"/>
    <cellStyle name="Note 9 27" xfId="6973" xr:uid="{00000000-0005-0000-0000-0000058E0000}"/>
    <cellStyle name="Note 9 28" xfId="7103" xr:uid="{00000000-0005-0000-0000-0000068E0000}"/>
    <cellStyle name="Note 9 29" xfId="7247" xr:uid="{00000000-0005-0000-0000-0000078E0000}"/>
    <cellStyle name="Note 9 3" xfId="3936" xr:uid="{00000000-0005-0000-0000-0000088E0000}"/>
    <cellStyle name="Note 9 3 2" xfId="10283" xr:uid="{00000000-0005-0000-0000-0000098E0000}"/>
    <cellStyle name="Note 9 30" xfId="7392" xr:uid="{00000000-0005-0000-0000-00000A8E0000}"/>
    <cellStyle name="Note 9 31" xfId="7536" xr:uid="{00000000-0005-0000-0000-00000B8E0000}"/>
    <cellStyle name="Note 9 32" xfId="7708" xr:uid="{00000000-0005-0000-0000-00000C8E0000}"/>
    <cellStyle name="Note 9 33" xfId="7880" xr:uid="{00000000-0005-0000-0000-00000D8E0000}"/>
    <cellStyle name="Note 9 34" xfId="8052" xr:uid="{00000000-0005-0000-0000-00000E8E0000}"/>
    <cellStyle name="Note 9 35" xfId="8224" xr:uid="{00000000-0005-0000-0000-00000F8E0000}"/>
    <cellStyle name="Note 9 36" xfId="8396" xr:uid="{00000000-0005-0000-0000-0000108E0000}"/>
    <cellStyle name="Note 9 37" xfId="8714" xr:uid="{00000000-0005-0000-0000-0000118E0000}"/>
    <cellStyle name="Note 9 4" xfId="4052" xr:uid="{00000000-0005-0000-0000-0000128E0000}"/>
    <cellStyle name="Note 9 5" xfId="4168" xr:uid="{00000000-0005-0000-0000-0000138E0000}"/>
    <cellStyle name="Note 9 6" xfId="4284" xr:uid="{00000000-0005-0000-0000-0000148E0000}"/>
    <cellStyle name="Note 9 7" xfId="4400" xr:uid="{00000000-0005-0000-0000-0000158E0000}"/>
    <cellStyle name="Note 9 8" xfId="4516" xr:uid="{00000000-0005-0000-0000-0000168E0000}"/>
    <cellStyle name="Note 9 9" xfId="4632" xr:uid="{00000000-0005-0000-0000-0000178E0000}"/>
    <cellStyle name="Notitie 2" xfId="265" xr:uid="{00000000-0005-0000-0000-0000188E0000}"/>
    <cellStyle name="Notitie 2 10" xfId="464" xr:uid="{00000000-0005-0000-0000-0000198E0000}"/>
    <cellStyle name="Notitie 2 11" xfId="507" xr:uid="{00000000-0005-0000-0000-00001A8E0000}"/>
    <cellStyle name="Notitie 2 12" xfId="8623" xr:uid="{00000000-0005-0000-0000-00001B8E0000}"/>
    <cellStyle name="Notitie 2 2" xfId="293" xr:uid="{00000000-0005-0000-0000-00001C8E0000}"/>
    <cellStyle name="Notitie 2 2 2" xfId="8942" xr:uid="{00000000-0005-0000-0000-00001D8E0000}"/>
    <cellStyle name="Notitie 2 3" xfId="308" xr:uid="{00000000-0005-0000-0000-00001E8E0000}"/>
    <cellStyle name="Notitie 2 3 2" xfId="10222" xr:uid="{00000000-0005-0000-0000-00001F8E0000}"/>
    <cellStyle name="Notitie 2 4" xfId="322" xr:uid="{00000000-0005-0000-0000-0000208E0000}"/>
    <cellStyle name="Notitie 2 5" xfId="336" xr:uid="{00000000-0005-0000-0000-0000218E0000}"/>
    <cellStyle name="Notitie 2 6" xfId="350" xr:uid="{00000000-0005-0000-0000-0000228E0000}"/>
    <cellStyle name="Notitie 2 7" xfId="364" xr:uid="{00000000-0005-0000-0000-0000238E0000}"/>
    <cellStyle name="Notitie 2 8" xfId="378" xr:uid="{00000000-0005-0000-0000-0000248E0000}"/>
    <cellStyle name="Notitie 2 9" xfId="421" xr:uid="{00000000-0005-0000-0000-0000258E0000}"/>
    <cellStyle name="Notitie 3" xfId="393" xr:uid="{00000000-0005-0000-0000-0000268E0000}"/>
    <cellStyle name="Notitie 3 2" xfId="435" xr:uid="{00000000-0005-0000-0000-0000278E0000}"/>
    <cellStyle name="Notitie 3 2 2" xfId="8970" xr:uid="{00000000-0005-0000-0000-0000288E0000}"/>
    <cellStyle name="Notitie 3 3" xfId="479" xr:uid="{00000000-0005-0000-0000-0000298E0000}"/>
    <cellStyle name="Notitie 3 3 2" xfId="10237" xr:uid="{00000000-0005-0000-0000-00002A8E0000}"/>
    <cellStyle name="Notitie 3 4" xfId="521" xr:uid="{00000000-0005-0000-0000-00002B8E0000}"/>
    <cellStyle name="Notitie 3 5" xfId="8652" xr:uid="{00000000-0005-0000-0000-00002C8E0000}"/>
    <cellStyle name="Notitie 4" xfId="407" xr:uid="{00000000-0005-0000-0000-00002D8E0000}"/>
    <cellStyle name="Notitie 4 2" xfId="449" xr:uid="{00000000-0005-0000-0000-00002E8E0000}"/>
    <cellStyle name="Notitie 4 2 2" xfId="8984" xr:uid="{00000000-0005-0000-0000-00002F8E0000}"/>
    <cellStyle name="Notitie 4 3" xfId="493" xr:uid="{00000000-0005-0000-0000-0000308E0000}"/>
    <cellStyle name="Notitie 4 4" xfId="535" xr:uid="{00000000-0005-0000-0000-0000318E0000}"/>
    <cellStyle name="Notitie 4 5" xfId="8666" xr:uid="{00000000-0005-0000-0000-0000328E0000}"/>
    <cellStyle name="Ongeldig 2" xfId="257" xr:uid="{00000000-0005-0000-0000-0000338E0000}"/>
    <cellStyle name="Ongeldig 2 2" xfId="8934" xr:uid="{00000000-0005-0000-0000-0000348E0000}"/>
    <cellStyle name="Ongeldig 2 3" xfId="8615" xr:uid="{00000000-0005-0000-0000-0000358E0000}"/>
    <cellStyle name="Output" xfId="43" builtinId="21" customBuiltin="1"/>
    <cellStyle name="Output 2" xfId="59" xr:uid="{00000000-0005-0000-0000-0000378E0000}"/>
    <cellStyle name="Output 2 2" xfId="8836" xr:uid="{00000000-0005-0000-0000-0000388E0000}"/>
    <cellStyle name="Output 2 3" xfId="8517" xr:uid="{00000000-0005-0000-0000-0000398E0000}"/>
    <cellStyle name="Output 2 4" xfId="10023" xr:uid="{00000000-0005-0000-0000-00003A8E0000}"/>
    <cellStyle name="Output 3" xfId="8822" xr:uid="{00000000-0005-0000-0000-00003B8E0000}"/>
    <cellStyle name="Output 4" xfId="8503" xr:uid="{00000000-0005-0000-0000-00003C8E0000}"/>
    <cellStyle name="Output 4 2" xfId="9133" xr:uid="{00000000-0005-0000-0000-00003D8E0000}"/>
    <cellStyle name="Output 5" xfId="10145" xr:uid="{00000000-0005-0000-0000-00003E8E0000}"/>
    <cellStyle name="Output 6" xfId="12919" xr:uid="{00000000-0005-0000-0000-00003F8E0000}"/>
    <cellStyle name="Output 7" xfId="16175" xr:uid="{00000000-0005-0000-0000-0000408E0000}"/>
    <cellStyle name="Output 8" xfId="19529" xr:uid="{00000000-0005-0000-0000-0000418E0000}"/>
    <cellStyle name="Percent 2" xfId="48" xr:uid="{00000000-0005-0000-0000-0000428E0000}"/>
    <cellStyle name="Percent 2 2" xfId="10146" xr:uid="{00000000-0005-0000-0000-0000438E0000}"/>
    <cellStyle name="Percent 3" xfId="3597" xr:uid="{00000000-0005-0000-0000-0000448E0000}"/>
    <cellStyle name="Percent 4" xfId="15816" xr:uid="{00000000-0005-0000-0000-0000458E0000}"/>
    <cellStyle name="Percent 5" xfId="16193" xr:uid="{00000000-0005-0000-0000-0000468E0000}"/>
    <cellStyle name="Percent 6" xfId="19530" xr:uid="{00000000-0005-0000-0000-0000478E0000}"/>
    <cellStyle name="Procent 2" xfId="246" xr:uid="{00000000-0005-0000-0000-0000488E0000}"/>
    <cellStyle name="Standaard 2" xfId="251" xr:uid="{00000000-0005-0000-0000-0000498E0000}"/>
    <cellStyle name="Standaard 2 10" xfId="463" xr:uid="{00000000-0005-0000-0000-00004A8E0000}"/>
    <cellStyle name="Standaard 2 11" xfId="506" xr:uid="{00000000-0005-0000-0000-00004B8E0000}"/>
    <cellStyle name="Standaard 2 12" xfId="8609" xr:uid="{00000000-0005-0000-0000-00004C8E0000}"/>
    <cellStyle name="Standaard 2 2" xfId="292" xr:uid="{00000000-0005-0000-0000-00004D8E0000}"/>
    <cellStyle name="Standaard 2 2 2" xfId="8928" xr:uid="{00000000-0005-0000-0000-00004E8E0000}"/>
    <cellStyle name="Standaard 2 3" xfId="307" xr:uid="{00000000-0005-0000-0000-00004F8E0000}"/>
    <cellStyle name="Standaard 2 3 2" xfId="10221" xr:uid="{00000000-0005-0000-0000-0000508E0000}"/>
    <cellStyle name="Standaard 2 4" xfId="321" xr:uid="{00000000-0005-0000-0000-0000518E0000}"/>
    <cellStyle name="Standaard 2 5" xfId="335" xr:uid="{00000000-0005-0000-0000-0000528E0000}"/>
    <cellStyle name="Standaard 2 6" xfId="349" xr:uid="{00000000-0005-0000-0000-0000538E0000}"/>
    <cellStyle name="Standaard 2 7" xfId="363" xr:uid="{00000000-0005-0000-0000-0000548E0000}"/>
    <cellStyle name="Standaard 2 8" xfId="377" xr:uid="{00000000-0005-0000-0000-0000558E0000}"/>
    <cellStyle name="Standaard 2 9" xfId="420" xr:uid="{00000000-0005-0000-0000-0000568E0000}"/>
    <cellStyle name="Standaard 3" xfId="247" xr:uid="{00000000-0005-0000-0000-0000578E0000}"/>
    <cellStyle name="Standaard 3 2" xfId="306" xr:uid="{00000000-0005-0000-0000-0000588E0000}"/>
    <cellStyle name="Standaard 3 2 2" xfId="8924" xr:uid="{00000000-0005-0000-0000-0000598E0000}"/>
    <cellStyle name="Standaard 3 3" xfId="8605" xr:uid="{00000000-0005-0000-0000-00005A8E0000}"/>
    <cellStyle name="Standaard 4" xfId="245" xr:uid="{00000000-0005-0000-0000-00005B8E0000}"/>
    <cellStyle name="Standaard 4 2" xfId="391" xr:uid="{00000000-0005-0000-0000-00005C8E0000}"/>
    <cellStyle name="Standaard 4 3" xfId="477" xr:uid="{00000000-0005-0000-0000-00005D8E0000}"/>
    <cellStyle name="Standaard 4 3 2" xfId="10235" xr:uid="{00000000-0005-0000-0000-00005E8E0000}"/>
    <cellStyle name="Standaard 4 4" xfId="8650" xr:uid="{00000000-0005-0000-0000-00005F8E0000}"/>
    <cellStyle name="Standaard 5" xfId="392" xr:uid="{00000000-0005-0000-0000-0000608E0000}"/>
    <cellStyle name="Standaard 5 2" xfId="434" xr:uid="{00000000-0005-0000-0000-0000618E0000}"/>
    <cellStyle name="Standaard 5 2 2" xfId="8969" xr:uid="{00000000-0005-0000-0000-0000628E0000}"/>
    <cellStyle name="Standaard 5 3" xfId="478" xr:uid="{00000000-0005-0000-0000-0000638E0000}"/>
    <cellStyle name="Standaard 5 3 2" xfId="10236" xr:uid="{00000000-0005-0000-0000-0000648E0000}"/>
    <cellStyle name="Standaard 5 4" xfId="520" xr:uid="{00000000-0005-0000-0000-0000658E0000}"/>
    <cellStyle name="Standaard 5 5" xfId="8651" xr:uid="{00000000-0005-0000-0000-0000668E0000}"/>
    <cellStyle name="Standaard 6" xfId="406" xr:uid="{00000000-0005-0000-0000-0000678E0000}"/>
    <cellStyle name="Standaard 6 2" xfId="448" xr:uid="{00000000-0005-0000-0000-0000688E0000}"/>
    <cellStyle name="Standaard 6 2 2" xfId="8983" xr:uid="{00000000-0005-0000-0000-0000698E0000}"/>
    <cellStyle name="Standaard 6 3" xfId="492" xr:uid="{00000000-0005-0000-0000-00006A8E0000}"/>
    <cellStyle name="Standaard 6 4" xfId="534" xr:uid="{00000000-0005-0000-0000-00006B8E0000}"/>
    <cellStyle name="Standaard 6 5" xfId="8665" xr:uid="{00000000-0005-0000-0000-00006C8E0000}"/>
    <cellStyle name="Standaard 7" xfId="462" xr:uid="{00000000-0005-0000-0000-00006D8E0000}"/>
    <cellStyle name="Standaard 7 2" xfId="3670" xr:uid="{00000000-0005-0000-0000-00006E8E0000}"/>
    <cellStyle name="Standaard 7 3" xfId="8679" xr:uid="{00000000-0005-0000-0000-00006F8E0000}"/>
    <cellStyle name="Titel 2" xfId="250" xr:uid="{00000000-0005-0000-0000-0000708E0000}"/>
    <cellStyle name="Titel 2 2" xfId="8927" xr:uid="{00000000-0005-0000-0000-0000718E0000}"/>
    <cellStyle name="Titel 2 3" xfId="8608" xr:uid="{00000000-0005-0000-0000-0000728E0000}"/>
    <cellStyle name="Title" xfId="44" builtinId="15" customBuiltin="1"/>
    <cellStyle name="Title 2" xfId="50" xr:uid="{00000000-0005-0000-0000-0000748E0000}"/>
    <cellStyle name="Title 2 2" xfId="8827" xr:uid="{00000000-0005-0000-0000-0000758E0000}"/>
    <cellStyle name="Title 2 3" xfId="8508" xr:uid="{00000000-0005-0000-0000-0000768E0000}"/>
    <cellStyle name="Title 3" xfId="8823" xr:uid="{00000000-0005-0000-0000-0000778E0000}"/>
    <cellStyle name="Title 4" xfId="8504" xr:uid="{00000000-0005-0000-0000-0000788E0000}"/>
    <cellStyle name="Title 5" xfId="12920" xr:uid="{00000000-0005-0000-0000-0000798E0000}"/>
    <cellStyle name="Title 6" xfId="16174" xr:uid="{00000000-0005-0000-0000-00007A8E0000}"/>
    <cellStyle name="Title 7" xfId="19531" xr:uid="{00000000-0005-0000-0000-00007B8E0000}"/>
    <cellStyle name="Totaal 2" xfId="267" xr:uid="{00000000-0005-0000-0000-00007C8E0000}"/>
    <cellStyle name="Totaal 2 2" xfId="8944" xr:uid="{00000000-0005-0000-0000-00007D8E0000}"/>
    <cellStyle name="Totaal 2 3" xfId="8625" xr:uid="{00000000-0005-0000-0000-00007E8E0000}"/>
    <cellStyle name="Total" xfId="45" builtinId="25" customBuiltin="1"/>
    <cellStyle name="Total 2" xfId="66" xr:uid="{00000000-0005-0000-0000-0000808E0000}"/>
    <cellStyle name="Total 2 2" xfId="8843" xr:uid="{00000000-0005-0000-0000-0000818E0000}"/>
    <cellStyle name="Total 2 3" xfId="8524" xr:uid="{00000000-0005-0000-0000-0000828E0000}"/>
    <cellStyle name="Total 2 4" xfId="10030" xr:uid="{00000000-0005-0000-0000-0000838E0000}"/>
    <cellStyle name="Total 3" xfId="8824" xr:uid="{00000000-0005-0000-0000-0000848E0000}"/>
    <cellStyle name="Total 4" xfId="8505" xr:uid="{00000000-0005-0000-0000-0000858E0000}"/>
    <cellStyle name="Total 4 2" xfId="9140" xr:uid="{00000000-0005-0000-0000-0000868E0000}"/>
    <cellStyle name="Total 5" xfId="10147" xr:uid="{00000000-0005-0000-0000-0000878E0000}"/>
    <cellStyle name="Total 6" xfId="12921" xr:uid="{00000000-0005-0000-0000-0000888E0000}"/>
    <cellStyle name="Total 7" xfId="16192" xr:uid="{00000000-0005-0000-0000-0000898E0000}"/>
    <cellStyle name="Total 8" xfId="19532" xr:uid="{00000000-0005-0000-0000-00008A8E0000}"/>
    <cellStyle name="Uitvoer 2" xfId="260" xr:uid="{00000000-0005-0000-0000-00008B8E0000}"/>
    <cellStyle name="Uitvoer 2 2" xfId="8937" xr:uid="{00000000-0005-0000-0000-00008C8E0000}"/>
    <cellStyle name="Uitvoer 2 3" xfId="8618" xr:uid="{00000000-0005-0000-0000-00008D8E0000}"/>
    <cellStyle name="Verklarende tekst 2" xfId="266" xr:uid="{00000000-0005-0000-0000-00008E8E0000}"/>
    <cellStyle name="Verklarende tekst 2 2" xfId="8943" xr:uid="{00000000-0005-0000-0000-00008F8E0000}"/>
    <cellStyle name="Verklarende tekst 2 3" xfId="8624" xr:uid="{00000000-0005-0000-0000-0000908E0000}"/>
    <cellStyle name="Waarschuwingstekst 2" xfId="264" xr:uid="{00000000-0005-0000-0000-0000918E0000}"/>
    <cellStyle name="Waarschuwingstekst 2 2" xfId="8941" xr:uid="{00000000-0005-0000-0000-0000928E0000}"/>
    <cellStyle name="Waarschuwingstekst 2 3" xfId="8622" xr:uid="{00000000-0005-0000-0000-0000938E0000}"/>
    <cellStyle name="Warning Text" xfId="46" builtinId="11" customBuiltin="1"/>
    <cellStyle name="Warning Text 2" xfId="63" xr:uid="{00000000-0005-0000-0000-0000958E0000}"/>
    <cellStyle name="Warning Text 2 2" xfId="8840" xr:uid="{00000000-0005-0000-0000-0000968E0000}"/>
    <cellStyle name="Warning Text 2 3" xfId="8521" xr:uid="{00000000-0005-0000-0000-0000978E0000}"/>
    <cellStyle name="Warning Text 2 4" xfId="10027" xr:uid="{00000000-0005-0000-0000-0000988E0000}"/>
    <cellStyle name="Warning Text 3" xfId="8825" xr:uid="{00000000-0005-0000-0000-0000998E0000}"/>
    <cellStyle name="Warning Text 4" xfId="8506" xr:uid="{00000000-0005-0000-0000-00009A8E0000}"/>
    <cellStyle name="Warning Text 4 2" xfId="9137" xr:uid="{00000000-0005-0000-0000-00009B8E0000}"/>
    <cellStyle name="Warning Text 5" xfId="10148" xr:uid="{00000000-0005-0000-0000-00009C8E0000}"/>
    <cellStyle name="Warning Text 6" xfId="12922" xr:uid="{00000000-0005-0000-0000-00009D8E0000}"/>
    <cellStyle name="Warning Text 7" xfId="16173" xr:uid="{00000000-0005-0000-0000-00009E8E0000}"/>
    <cellStyle name="Warning Text 8" xfId="19533" xr:uid="{00000000-0005-0000-0000-00009F8E0000}"/>
  </cellStyles>
  <dxfs count="9"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B6918"/>
      <rgbColor rgb="00FFFFFF"/>
      <rgbColor rgb="00C1D493"/>
      <rgbColor rgb="0000FF00"/>
      <rgbColor rgb="00AA0069"/>
      <rgbColor rgb="006CB0C1"/>
      <rgbColor rgb="00195172"/>
      <rgbColor rgb="0000FFFF"/>
      <rgbColor rgb="007CB01D"/>
      <rgbColor rgb="00E78306"/>
      <rgbColor rgb="007B004A"/>
      <rgbColor rgb="00FAF700"/>
      <rgbColor rgb="00750071"/>
      <rgbColor rgb="00B50025"/>
      <rgbColor rgb="00C0C0C0"/>
      <rgbColor rgb="005D5672"/>
      <rgbColor rgb="000081D2"/>
      <rgbColor rgb="0079C1ED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0000"/>
      <rgbColor rgb="00CCFFCC"/>
      <rgbColor rgb="00FFFF99"/>
      <rgbColor rgb="00A6CAF0"/>
      <rgbColor rgb="000081D2"/>
      <rgbColor rgb="00CC99FF"/>
      <rgbColor rgb="0079C1ED"/>
      <rgbColor rgb="00DD98B5"/>
      <rgbColor rgb="00E69D76"/>
      <rgbColor rgb="00FFFBA2"/>
      <rgbColor rgb="002D8BC2"/>
      <rgbColor rgb="00E6E692"/>
      <rgbColor rgb="00CED600"/>
      <rgbColor rgb="00750071"/>
      <rgbColor rgb="00B3ADD4"/>
      <rgbColor rgb="0088001C"/>
      <rgbColor rgb="00F1C687"/>
      <rgbColor rgb="00AE6200"/>
      <rgbColor rgb="00B9B600"/>
      <rgbColor rgb="008C9200"/>
      <rgbColor rgb="00993366"/>
      <rgbColor rgb="00580056"/>
      <rgbColor rgb="0046417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2245"/>
  <sheetViews>
    <sheetView tabSelected="1" workbookViewId="0">
      <pane ySplit="720" topLeftCell="A12204" activePane="bottomLeft"/>
      <selection activeCell="D2" sqref="D1:E1048576"/>
      <selection pane="bottomLeft" activeCell="P12238" sqref="P12238"/>
    </sheetView>
  </sheetViews>
  <sheetFormatPr defaultColWidth="9" defaultRowHeight="12.75"/>
  <cols>
    <col min="1" max="1" width="10.375" style="186" bestFit="1" customWidth="1"/>
    <col min="2" max="3" width="9" style="4"/>
    <col min="4" max="4" width="0" style="4" hidden="1" customWidth="1"/>
    <col min="5" max="5" width="0" style="7" hidden="1" customWidth="1"/>
    <col min="6" max="16384" width="9" style="1"/>
  </cols>
  <sheetData>
    <row r="1" spans="1:6">
      <c r="A1" s="185"/>
      <c r="B1" s="261" t="s">
        <v>3</v>
      </c>
      <c r="C1" s="261"/>
      <c r="D1" s="261" t="s">
        <v>4</v>
      </c>
      <c r="E1" s="261"/>
    </row>
    <row r="2" spans="1:6">
      <c r="A2" s="185" t="s">
        <v>0</v>
      </c>
      <c r="B2" s="2" t="s">
        <v>1</v>
      </c>
      <c r="C2" s="2" t="s">
        <v>2</v>
      </c>
      <c r="D2" s="2" t="s">
        <v>5</v>
      </c>
      <c r="E2" s="3" t="s">
        <v>6</v>
      </c>
    </row>
    <row r="3" spans="1:6">
      <c r="B3" s="5"/>
      <c r="C3" s="5"/>
      <c r="D3" s="5"/>
      <c r="E3" s="6"/>
    </row>
    <row r="4" spans="1:6">
      <c r="A4" s="187">
        <v>26665</v>
      </c>
      <c r="B4" s="39">
        <v>1.8312720986748436</v>
      </c>
      <c r="D4" s="39"/>
      <c r="E4" s="39"/>
      <c r="F4" s="40"/>
    </row>
    <row r="5" spans="1:6">
      <c r="A5" s="187">
        <v>26665</v>
      </c>
      <c r="B5" s="39">
        <v>1.8312720986748436</v>
      </c>
      <c r="D5" s="39"/>
      <c r="E5" s="39"/>
      <c r="F5" s="40"/>
    </row>
    <row r="6" spans="1:6">
      <c r="A6" s="187">
        <v>26665</v>
      </c>
      <c r="B6" s="39">
        <v>1.8312720986748436</v>
      </c>
      <c r="D6" s="39"/>
      <c r="E6" s="39"/>
      <c r="F6" s="40"/>
    </row>
    <row r="7" spans="1:6">
      <c r="A7" s="187">
        <v>26665</v>
      </c>
      <c r="B7" s="39">
        <v>1.8312720986748436</v>
      </c>
      <c r="D7" s="39"/>
      <c r="E7" s="39"/>
      <c r="F7" s="40"/>
    </row>
    <row r="8" spans="1:6">
      <c r="A8" s="187">
        <v>26672</v>
      </c>
      <c r="B8" s="39">
        <v>1.855259928755401</v>
      </c>
      <c r="D8" s="39"/>
      <c r="E8" s="39"/>
      <c r="F8" s="40"/>
    </row>
    <row r="9" spans="1:6">
      <c r="A9" s="187">
        <v>26672</v>
      </c>
      <c r="B9" s="39">
        <v>1.855259928755401</v>
      </c>
      <c r="D9" s="39"/>
      <c r="E9" s="39"/>
      <c r="F9" s="40"/>
    </row>
    <row r="10" spans="1:6">
      <c r="A10" s="187">
        <v>26672</v>
      </c>
      <c r="B10" s="39">
        <v>1.855259928755401</v>
      </c>
      <c r="D10" s="39"/>
      <c r="E10" s="39"/>
      <c r="F10" s="40"/>
    </row>
    <row r="11" spans="1:6">
      <c r="A11" s="187">
        <v>26672</v>
      </c>
      <c r="B11" s="39">
        <v>1.855259928755401</v>
      </c>
      <c r="D11" s="39"/>
      <c r="E11" s="39"/>
      <c r="F11" s="40"/>
    </row>
    <row r="12" spans="1:6">
      <c r="A12" s="187">
        <v>26679</v>
      </c>
      <c r="B12" s="39">
        <v>1.8712573242207675</v>
      </c>
      <c r="D12" s="39"/>
      <c r="E12" s="39"/>
      <c r="F12" s="40"/>
    </row>
    <row r="13" spans="1:6">
      <c r="A13" s="187">
        <v>26679</v>
      </c>
      <c r="B13" s="39">
        <v>1.8712573242207675</v>
      </c>
      <c r="D13" s="39"/>
      <c r="E13" s="39"/>
      <c r="F13" s="40"/>
    </row>
    <row r="14" spans="1:6">
      <c r="A14" s="187">
        <v>26679</v>
      </c>
      <c r="B14" s="39">
        <v>1.8712573242207675</v>
      </c>
      <c r="D14" s="39"/>
      <c r="E14" s="39"/>
      <c r="F14" s="40"/>
    </row>
    <row r="15" spans="1:6">
      <c r="A15" s="187">
        <v>26679</v>
      </c>
      <c r="B15" s="39">
        <v>1.8712573242207675</v>
      </c>
      <c r="D15" s="39"/>
      <c r="E15" s="39"/>
      <c r="F15" s="40"/>
    </row>
    <row r="16" spans="1:6">
      <c r="A16" s="187">
        <v>26686</v>
      </c>
      <c r="B16" s="39">
        <v>1.8792560219534504</v>
      </c>
      <c r="D16" s="39"/>
      <c r="E16" s="39"/>
      <c r="F16" s="40"/>
    </row>
    <row r="17" spans="1:6">
      <c r="A17" s="187">
        <v>26686</v>
      </c>
      <c r="B17" s="39">
        <v>1.8792560219534504</v>
      </c>
      <c r="D17" s="39"/>
      <c r="E17" s="39"/>
      <c r="F17" s="40"/>
    </row>
    <row r="18" spans="1:6">
      <c r="A18" s="187">
        <v>26686</v>
      </c>
      <c r="B18" s="39">
        <v>1.8792560219534504</v>
      </c>
      <c r="D18" s="39"/>
      <c r="E18" s="39"/>
      <c r="F18" s="40"/>
    </row>
    <row r="19" spans="1:6">
      <c r="A19" s="187">
        <v>26686</v>
      </c>
      <c r="B19" s="39">
        <v>1.8792560219534504</v>
      </c>
      <c r="D19" s="39"/>
      <c r="E19" s="39"/>
      <c r="F19" s="40"/>
    </row>
    <row r="20" spans="1:6">
      <c r="A20" s="187">
        <v>26693</v>
      </c>
      <c r="B20" s="39">
        <v>1.9472284264462729</v>
      </c>
      <c r="D20" s="39"/>
      <c r="E20" s="39"/>
      <c r="F20" s="40"/>
    </row>
    <row r="21" spans="1:6">
      <c r="A21" s="187">
        <v>26693</v>
      </c>
      <c r="B21" s="39">
        <v>1.9472284264462729</v>
      </c>
      <c r="D21" s="39"/>
      <c r="E21" s="39"/>
      <c r="F21" s="40"/>
    </row>
    <row r="22" spans="1:6">
      <c r="A22" s="187">
        <v>26693</v>
      </c>
      <c r="B22" s="39">
        <v>1.9472284264462729</v>
      </c>
      <c r="D22" s="39"/>
      <c r="E22" s="39"/>
      <c r="F22" s="40"/>
    </row>
    <row r="23" spans="1:6">
      <c r="A23" s="187">
        <v>26693</v>
      </c>
      <c r="B23" s="39">
        <v>1.9472284264462729</v>
      </c>
      <c r="D23" s="39"/>
      <c r="E23" s="39"/>
      <c r="F23" s="40"/>
    </row>
    <row r="24" spans="1:6">
      <c r="A24" s="187">
        <v>26700</v>
      </c>
      <c r="B24" s="39">
        <v>1.9392297287135893</v>
      </c>
      <c r="D24" s="39"/>
      <c r="E24" s="39"/>
      <c r="F24" s="40"/>
    </row>
    <row r="25" spans="1:6">
      <c r="A25" s="187">
        <v>26700</v>
      </c>
      <c r="B25" s="39">
        <v>1.9392297287135893</v>
      </c>
      <c r="D25" s="39"/>
      <c r="E25" s="39"/>
      <c r="F25" s="40"/>
    </row>
    <row r="26" spans="1:6">
      <c r="A26" s="187">
        <v>26700</v>
      </c>
      <c r="B26" s="39">
        <v>1.9392297287135893</v>
      </c>
      <c r="D26" s="39"/>
      <c r="E26" s="39"/>
      <c r="F26" s="40"/>
    </row>
    <row r="27" spans="1:6">
      <c r="A27" s="187">
        <v>26700</v>
      </c>
      <c r="B27" s="39">
        <v>1.9392297287135893</v>
      </c>
      <c r="D27" s="39"/>
      <c r="E27" s="39"/>
      <c r="F27" s="40"/>
    </row>
    <row r="28" spans="1:6">
      <c r="A28" s="187">
        <v>26707</v>
      </c>
      <c r="B28" s="39">
        <v>1.9192412474993741</v>
      </c>
      <c r="D28" s="39"/>
      <c r="E28" s="39"/>
      <c r="F28" s="40"/>
    </row>
    <row r="29" spans="1:6">
      <c r="A29" s="187">
        <v>26707</v>
      </c>
      <c r="B29" s="39">
        <v>1.9192412474993741</v>
      </c>
      <c r="D29" s="39"/>
      <c r="E29" s="39"/>
      <c r="F29" s="40"/>
    </row>
    <row r="30" spans="1:6">
      <c r="A30" s="187">
        <v>26707</v>
      </c>
      <c r="B30" s="39">
        <v>1.9192412474993741</v>
      </c>
      <c r="D30" s="39"/>
      <c r="E30" s="39"/>
      <c r="F30" s="40"/>
    </row>
    <row r="31" spans="1:6">
      <c r="A31" s="187">
        <v>26707</v>
      </c>
      <c r="B31" s="39">
        <v>1.9192412474993741</v>
      </c>
      <c r="D31" s="39"/>
      <c r="E31" s="39"/>
      <c r="F31" s="40"/>
    </row>
    <row r="32" spans="1:6">
      <c r="A32" s="187">
        <v>26714</v>
      </c>
      <c r="B32" s="39">
        <v>1.855259928755401</v>
      </c>
      <c r="D32" s="39"/>
      <c r="E32" s="39"/>
      <c r="F32" s="40"/>
    </row>
    <row r="33" spans="1:6">
      <c r="A33" s="187">
        <v>26714</v>
      </c>
      <c r="B33" s="39">
        <v>1.855259928755401</v>
      </c>
      <c r="D33" s="39"/>
      <c r="E33" s="39"/>
      <c r="F33" s="40"/>
    </row>
    <row r="34" spans="1:6">
      <c r="A34" s="187">
        <v>26714</v>
      </c>
      <c r="B34" s="39">
        <v>1.855259928755401</v>
      </c>
      <c r="D34" s="39"/>
      <c r="E34" s="39"/>
      <c r="F34" s="40"/>
    </row>
    <row r="35" spans="1:6">
      <c r="A35" s="187">
        <v>26714</v>
      </c>
      <c r="B35" s="39">
        <v>1.855259928755401</v>
      </c>
      <c r="D35" s="39"/>
      <c r="E35" s="39"/>
      <c r="F35" s="40"/>
    </row>
    <row r="36" spans="1:6">
      <c r="A36" s="187">
        <v>26721</v>
      </c>
      <c r="B36" s="39">
        <v>1.8792560219534504</v>
      </c>
      <c r="D36" s="39"/>
      <c r="E36" s="39"/>
      <c r="F36" s="40"/>
    </row>
    <row r="37" spans="1:6">
      <c r="A37" s="187">
        <v>26721</v>
      </c>
      <c r="B37" s="39">
        <v>1.8792560219534504</v>
      </c>
      <c r="D37" s="39"/>
      <c r="E37" s="39"/>
      <c r="F37" s="40"/>
    </row>
    <row r="38" spans="1:6">
      <c r="A38" s="187">
        <v>26721</v>
      </c>
      <c r="B38" s="39">
        <v>1.8792560219534504</v>
      </c>
      <c r="D38" s="39"/>
      <c r="E38" s="39"/>
      <c r="F38" s="40"/>
    </row>
    <row r="39" spans="1:6">
      <c r="A39" s="187">
        <v>26721</v>
      </c>
      <c r="B39" s="39">
        <v>1.8792560219534504</v>
      </c>
      <c r="D39" s="39"/>
      <c r="E39" s="39"/>
      <c r="F39" s="40"/>
    </row>
    <row r="40" spans="1:6">
      <c r="A40" s="187">
        <v>26728</v>
      </c>
      <c r="B40" s="39">
        <v>1.8792560219534504</v>
      </c>
      <c r="D40" s="39"/>
      <c r="E40" s="39"/>
      <c r="F40" s="40"/>
    </row>
    <row r="41" spans="1:6">
      <c r="A41" s="187">
        <v>26728</v>
      </c>
      <c r="B41" s="39">
        <v>1.8792560219534504</v>
      </c>
      <c r="D41" s="39"/>
      <c r="E41" s="39"/>
      <c r="F41" s="40"/>
    </row>
    <row r="42" spans="1:6">
      <c r="A42" s="187">
        <v>26728</v>
      </c>
      <c r="B42" s="39">
        <v>1.8792560219534504</v>
      </c>
      <c r="D42" s="39"/>
      <c r="E42" s="39"/>
      <c r="F42" s="40"/>
    </row>
    <row r="43" spans="1:6">
      <c r="A43" s="187">
        <v>26728</v>
      </c>
      <c r="B43" s="39">
        <v>1.8792560219534504</v>
      </c>
      <c r="D43" s="39"/>
      <c r="E43" s="39"/>
      <c r="F43" s="40"/>
    </row>
    <row r="44" spans="1:6">
      <c r="A44" s="187">
        <v>26735</v>
      </c>
      <c r="B44" s="39">
        <v>1.8712573242207675</v>
      </c>
      <c r="D44" s="39"/>
      <c r="E44" s="39"/>
      <c r="F44" s="40"/>
    </row>
    <row r="45" spans="1:6">
      <c r="A45" s="187">
        <v>26735</v>
      </c>
      <c r="B45" s="39">
        <v>1.8712573242207675</v>
      </c>
      <c r="D45" s="39"/>
      <c r="E45" s="39"/>
      <c r="F45" s="40"/>
    </row>
    <row r="46" spans="1:6">
      <c r="A46" s="187">
        <v>26735</v>
      </c>
      <c r="B46" s="39">
        <v>1.8712573242207675</v>
      </c>
      <c r="D46" s="39"/>
      <c r="E46" s="39"/>
      <c r="F46" s="40"/>
    </row>
    <row r="47" spans="1:6">
      <c r="A47" s="187">
        <v>26735</v>
      </c>
      <c r="B47" s="39">
        <v>1.8712573242207675</v>
      </c>
      <c r="D47" s="39"/>
      <c r="E47" s="39"/>
      <c r="F47" s="40"/>
    </row>
    <row r="48" spans="1:6">
      <c r="A48" s="187">
        <v>26742</v>
      </c>
      <c r="B48" s="39">
        <v>1.8752566730871087</v>
      </c>
      <c r="D48" s="39"/>
      <c r="E48" s="39"/>
      <c r="F48" s="40"/>
    </row>
    <row r="49" spans="1:6">
      <c r="A49" s="187">
        <v>26742</v>
      </c>
      <c r="B49" s="39">
        <v>1.8752566730871087</v>
      </c>
      <c r="D49" s="39"/>
      <c r="E49" s="39"/>
      <c r="F49" s="40"/>
    </row>
    <row r="50" spans="1:6">
      <c r="A50" s="187">
        <v>26742</v>
      </c>
      <c r="B50" s="39">
        <v>1.8752566730871087</v>
      </c>
      <c r="D50" s="39"/>
      <c r="E50" s="39"/>
      <c r="F50" s="40"/>
    </row>
    <row r="51" spans="1:6">
      <c r="A51" s="187">
        <v>26742</v>
      </c>
      <c r="B51" s="39">
        <v>1.8752566730871087</v>
      </c>
      <c r="D51" s="39"/>
      <c r="E51" s="39"/>
      <c r="F51" s="40"/>
    </row>
    <row r="52" spans="1:6">
      <c r="A52" s="187">
        <v>26749</v>
      </c>
      <c r="B52" s="39">
        <v>1.8352714475411853</v>
      </c>
      <c r="D52" s="39"/>
      <c r="E52" s="39"/>
      <c r="F52" s="40"/>
    </row>
    <row r="53" spans="1:6">
      <c r="A53" s="187">
        <v>26749</v>
      </c>
      <c r="B53" s="39">
        <v>1.8352714475411853</v>
      </c>
      <c r="D53" s="39"/>
      <c r="E53" s="39"/>
      <c r="F53" s="40"/>
    </row>
    <row r="54" spans="1:6">
      <c r="A54" s="187">
        <v>26749</v>
      </c>
      <c r="B54" s="39">
        <v>1.8352714475411853</v>
      </c>
      <c r="D54" s="39"/>
      <c r="E54" s="39"/>
      <c r="F54" s="40"/>
    </row>
    <row r="55" spans="1:6">
      <c r="A55" s="187">
        <v>26749</v>
      </c>
      <c r="B55" s="39">
        <v>1.8352714475411853</v>
      </c>
      <c r="D55" s="39"/>
      <c r="E55" s="39"/>
      <c r="F55" s="40"/>
    </row>
    <row r="56" spans="1:6">
      <c r="A56" s="187">
        <v>26756</v>
      </c>
      <c r="B56" s="39">
        <v>1.9032438520340078</v>
      </c>
      <c r="D56" s="39"/>
      <c r="E56" s="39"/>
      <c r="F56" s="40"/>
    </row>
    <row r="57" spans="1:6">
      <c r="A57" s="187">
        <v>26756</v>
      </c>
      <c r="B57" s="39">
        <v>1.9032438520340078</v>
      </c>
      <c r="D57" s="39"/>
      <c r="E57" s="39"/>
      <c r="F57" s="40"/>
    </row>
    <row r="58" spans="1:6">
      <c r="A58" s="187">
        <v>26756</v>
      </c>
      <c r="B58" s="39">
        <v>1.9032438520340078</v>
      </c>
      <c r="D58" s="39"/>
      <c r="E58" s="39"/>
      <c r="F58" s="40"/>
    </row>
    <row r="59" spans="1:6">
      <c r="A59" s="187">
        <v>26756</v>
      </c>
      <c r="B59" s="39">
        <v>1.9032438520340078</v>
      </c>
      <c r="D59" s="39"/>
      <c r="E59" s="39"/>
      <c r="F59" s="40"/>
    </row>
    <row r="60" spans="1:6">
      <c r="A60" s="187">
        <v>26763</v>
      </c>
      <c r="B60" s="39">
        <v>1.8792560219534504</v>
      </c>
      <c r="D60" s="39"/>
      <c r="E60" s="39"/>
      <c r="F60" s="40"/>
    </row>
    <row r="61" spans="1:6">
      <c r="A61" s="187">
        <v>26763</v>
      </c>
      <c r="B61" s="39">
        <v>1.8792560219534504</v>
      </c>
      <c r="D61" s="39"/>
      <c r="E61" s="39"/>
      <c r="F61" s="40"/>
    </row>
    <row r="62" spans="1:6">
      <c r="A62" s="187">
        <v>26763</v>
      </c>
      <c r="B62" s="39">
        <v>1.8792560219534504</v>
      </c>
      <c r="D62" s="39"/>
      <c r="E62" s="39"/>
      <c r="F62" s="40"/>
    </row>
    <row r="63" spans="1:6">
      <c r="A63" s="187">
        <v>26763</v>
      </c>
      <c r="B63" s="39">
        <v>1.8792560219534504</v>
      </c>
      <c r="D63" s="39"/>
      <c r="E63" s="39"/>
      <c r="F63" s="40"/>
    </row>
    <row r="64" spans="1:6">
      <c r="A64" s="187">
        <v>26770</v>
      </c>
      <c r="B64" s="39">
        <v>1.9992034354737285</v>
      </c>
      <c r="D64" s="39"/>
      <c r="E64" s="39"/>
      <c r="F64" s="40"/>
    </row>
    <row r="65" spans="1:6">
      <c r="A65" s="187">
        <v>26770</v>
      </c>
      <c r="B65" s="39">
        <v>1.9992034354737285</v>
      </c>
      <c r="D65" s="39"/>
      <c r="E65" s="39"/>
      <c r="F65" s="40"/>
    </row>
    <row r="66" spans="1:6">
      <c r="A66" s="187">
        <v>26770</v>
      </c>
      <c r="B66" s="39">
        <v>1.9992034354737285</v>
      </c>
      <c r="D66" s="39"/>
      <c r="E66" s="39"/>
      <c r="F66" s="40"/>
    </row>
    <row r="67" spans="1:6">
      <c r="A67" s="187">
        <v>26770</v>
      </c>
      <c r="B67" s="39">
        <v>1.9992034354737285</v>
      </c>
      <c r="D67" s="39"/>
      <c r="E67" s="39"/>
      <c r="F67" s="40"/>
    </row>
    <row r="68" spans="1:6">
      <c r="A68" s="187">
        <v>26777</v>
      </c>
      <c r="B68" s="39">
        <v>1.979214954259513</v>
      </c>
      <c r="D68" s="39"/>
      <c r="E68" s="39"/>
      <c r="F68" s="40"/>
    </row>
    <row r="69" spans="1:6">
      <c r="A69" s="187">
        <v>26777</v>
      </c>
      <c r="B69" s="39">
        <v>1.979214954259513</v>
      </c>
      <c r="D69" s="39"/>
      <c r="E69" s="39"/>
      <c r="F69" s="40"/>
    </row>
    <row r="70" spans="1:6">
      <c r="A70" s="187">
        <v>26777</v>
      </c>
      <c r="B70" s="39">
        <v>1.979214954259513</v>
      </c>
      <c r="D70" s="39"/>
      <c r="E70" s="39"/>
      <c r="F70" s="40"/>
    </row>
    <row r="71" spans="1:6">
      <c r="A71" s="187">
        <v>26777</v>
      </c>
      <c r="B71" s="39">
        <v>1.979214954259513</v>
      </c>
      <c r="D71" s="39"/>
      <c r="E71" s="39"/>
      <c r="F71" s="40"/>
    </row>
    <row r="72" spans="1:6">
      <c r="A72" s="187">
        <v>26784</v>
      </c>
      <c r="B72" s="39">
        <v>1.979214954259513</v>
      </c>
      <c r="D72" s="39"/>
      <c r="E72" s="39"/>
      <c r="F72" s="40"/>
    </row>
    <row r="73" spans="1:6">
      <c r="A73" s="187">
        <v>26784</v>
      </c>
      <c r="B73" s="39">
        <v>1.979214954259513</v>
      </c>
      <c r="D73" s="39"/>
      <c r="E73" s="39"/>
      <c r="F73" s="40"/>
    </row>
    <row r="74" spans="1:6">
      <c r="A74" s="187">
        <v>26784</v>
      </c>
      <c r="B74" s="39">
        <v>1.979214954259513</v>
      </c>
      <c r="D74" s="39"/>
      <c r="E74" s="39"/>
      <c r="F74" s="40"/>
    </row>
    <row r="75" spans="1:6">
      <c r="A75" s="187">
        <v>26784</v>
      </c>
      <c r="B75" s="39">
        <v>1.979214954259513</v>
      </c>
      <c r="D75" s="39"/>
      <c r="E75" s="39"/>
      <c r="F75" s="40"/>
    </row>
    <row r="76" spans="1:6">
      <c r="A76" s="187">
        <v>26791</v>
      </c>
      <c r="B76" s="39">
        <v>1.959218209927805</v>
      </c>
      <c r="D76" s="39"/>
      <c r="E76" s="39"/>
      <c r="F76" s="40"/>
    </row>
    <row r="77" spans="1:6">
      <c r="A77" s="187">
        <v>26791</v>
      </c>
      <c r="B77" s="39">
        <v>1.959218209927805</v>
      </c>
      <c r="D77" s="39"/>
      <c r="E77" s="39"/>
      <c r="F77" s="40"/>
    </row>
    <row r="78" spans="1:6">
      <c r="A78" s="187">
        <v>26791</v>
      </c>
      <c r="B78" s="39">
        <v>1.959218209927805</v>
      </c>
      <c r="D78" s="39"/>
      <c r="E78" s="39"/>
      <c r="F78" s="40"/>
    </row>
    <row r="79" spans="1:6">
      <c r="A79" s="187">
        <v>26791</v>
      </c>
      <c r="B79" s="39">
        <v>1.959218209927805</v>
      </c>
      <c r="D79" s="39"/>
      <c r="E79" s="39"/>
      <c r="F79" s="40"/>
    </row>
    <row r="80" spans="1:6">
      <c r="A80" s="187">
        <v>26798</v>
      </c>
      <c r="B80" s="39">
        <v>2.0871725842982589</v>
      </c>
      <c r="D80" s="39"/>
      <c r="E80" s="39"/>
      <c r="F80" s="40"/>
    </row>
    <row r="81" spans="1:6">
      <c r="A81" s="187">
        <v>26798</v>
      </c>
      <c r="B81" s="39">
        <v>2.0871725842982589</v>
      </c>
      <c r="D81" s="39"/>
      <c r="E81" s="39"/>
      <c r="F81" s="40"/>
    </row>
    <row r="82" spans="1:6">
      <c r="A82" s="187">
        <v>26798</v>
      </c>
      <c r="B82" s="39">
        <v>2.0871725842982589</v>
      </c>
      <c r="D82" s="39"/>
      <c r="E82" s="39"/>
      <c r="F82" s="40"/>
    </row>
    <row r="83" spans="1:6">
      <c r="A83" s="187">
        <v>26798</v>
      </c>
      <c r="B83" s="39">
        <v>2.0871725842982589</v>
      </c>
      <c r="D83" s="39"/>
      <c r="E83" s="39"/>
      <c r="F83" s="40"/>
    </row>
    <row r="84" spans="1:6">
      <c r="A84" s="187">
        <v>26805</v>
      </c>
      <c r="B84" s="39">
        <v>2.0671758399665507</v>
      </c>
      <c r="D84" s="39"/>
      <c r="E84" s="39"/>
      <c r="F84" s="40"/>
    </row>
    <row r="85" spans="1:6">
      <c r="A85" s="187">
        <v>26805</v>
      </c>
      <c r="B85" s="39">
        <v>2.0671758399665507</v>
      </c>
      <c r="D85" s="39"/>
      <c r="E85" s="39"/>
      <c r="F85" s="40"/>
    </row>
    <row r="86" spans="1:6">
      <c r="A86" s="187">
        <v>26805</v>
      </c>
      <c r="B86" s="39">
        <v>2.0671758399665507</v>
      </c>
      <c r="D86" s="39"/>
      <c r="E86" s="39"/>
      <c r="F86" s="40"/>
    </row>
    <row r="87" spans="1:6">
      <c r="A87" s="187">
        <v>26805</v>
      </c>
      <c r="B87" s="39">
        <v>2.0671758399665507</v>
      </c>
      <c r="D87" s="39"/>
      <c r="E87" s="39"/>
      <c r="F87" s="40"/>
    </row>
    <row r="88" spans="1:6">
      <c r="A88" s="187">
        <v>26812</v>
      </c>
      <c r="B88" s="39">
        <v>2.119159112111499</v>
      </c>
      <c r="D88" s="39"/>
      <c r="E88" s="39"/>
      <c r="F88" s="40"/>
    </row>
    <row r="89" spans="1:6">
      <c r="A89" s="187">
        <v>26812</v>
      </c>
      <c r="B89" s="39">
        <v>2.119159112111499</v>
      </c>
      <c r="D89" s="39"/>
      <c r="E89" s="39"/>
      <c r="F89" s="40"/>
    </row>
    <row r="90" spans="1:6">
      <c r="A90" s="187">
        <v>26812</v>
      </c>
      <c r="B90" s="39">
        <v>2.119159112111499</v>
      </c>
      <c r="D90" s="39"/>
      <c r="E90" s="39"/>
      <c r="F90" s="40"/>
    </row>
    <row r="91" spans="1:6">
      <c r="A91" s="187">
        <v>26812</v>
      </c>
      <c r="B91" s="39">
        <v>2.119159112111499</v>
      </c>
      <c r="D91" s="39"/>
      <c r="E91" s="39"/>
      <c r="F91" s="40"/>
    </row>
    <row r="92" spans="1:6">
      <c r="A92" s="187">
        <v>26819</v>
      </c>
      <c r="B92" s="39">
        <v>2.1551449887910814</v>
      </c>
      <c r="D92" s="39"/>
      <c r="E92" s="39"/>
      <c r="F92" s="40"/>
    </row>
    <row r="93" spans="1:6">
      <c r="A93" s="187">
        <v>26819</v>
      </c>
      <c r="B93" s="39">
        <v>2.1551449887910814</v>
      </c>
      <c r="D93" s="39"/>
      <c r="E93" s="39"/>
      <c r="F93" s="40"/>
    </row>
    <row r="94" spans="1:6">
      <c r="A94" s="187">
        <v>26819</v>
      </c>
      <c r="B94" s="39">
        <v>2.1551449887910814</v>
      </c>
      <c r="D94" s="39"/>
      <c r="E94" s="39"/>
      <c r="F94" s="40"/>
    </row>
    <row r="95" spans="1:6">
      <c r="A95" s="187">
        <v>26819</v>
      </c>
      <c r="B95" s="39">
        <v>2.1551449887910814</v>
      </c>
      <c r="D95" s="39"/>
      <c r="E95" s="39"/>
      <c r="F95" s="40"/>
    </row>
    <row r="96" spans="1:6">
      <c r="A96" s="187">
        <v>26826</v>
      </c>
      <c r="B96" s="39">
        <v>2.0591854053513603</v>
      </c>
      <c r="D96" s="39"/>
      <c r="E96" s="39"/>
      <c r="F96" s="40"/>
    </row>
    <row r="97" spans="1:6">
      <c r="A97" s="187">
        <v>26826</v>
      </c>
      <c r="B97" s="39">
        <v>2.0591854053513603</v>
      </c>
      <c r="D97" s="39"/>
      <c r="E97" s="39"/>
      <c r="F97" s="40"/>
    </row>
    <row r="98" spans="1:6">
      <c r="A98" s="187">
        <v>26826</v>
      </c>
      <c r="B98" s="39">
        <v>2.0591854053513603</v>
      </c>
      <c r="D98" s="39"/>
      <c r="E98" s="39"/>
      <c r="F98" s="40"/>
    </row>
    <row r="99" spans="1:6">
      <c r="A99" s="187">
        <v>26826</v>
      </c>
      <c r="B99" s="39">
        <v>2.0591854053513603</v>
      </c>
      <c r="D99" s="39"/>
      <c r="E99" s="39"/>
      <c r="F99" s="40"/>
    </row>
    <row r="100" spans="1:6">
      <c r="A100" s="187">
        <v>26833</v>
      </c>
      <c r="B100" s="39">
        <v>2.079173886565576</v>
      </c>
      <c r="D100" s="39"/>
      <c r="E100" s="39"/>
      <c r="F100" s="40"/>
    </row>
    <row r="101" spans="1:6">
      <c r="A101" s="187">
        <v>26833</v>
      </c>
      <c r="B101" s="39">
        <v>2.079173886565576</v>
      </c>
      <c r="D101" s="39"/>
      <c r="E101" s="39"/>
      <c r="F101" s="40"/>
    </row>
    <row r="102" spans="1:6">
      <c r="A102" s="187">
        <v>26833</v>
      </c>
      <c r="B102" s="39">
        <v>2.079173886565576</v>
      </c>
      <c r="D102" s="39"/>
      <c r="E102" s="39"/>
      <c r="F102" s="40"/>
    </row>
    <row r="103" spans="1:6">
      <c r="A103" s="187">
        <v>26833</v>
      </c>
      <c r="B103" s="39">
        <v>2.079173886565576</v>
      </c>
      <c r="D103" s="39"/>
      <c r="E103" s="39"/>
      <c r="F103" s="40"/>
    </row>
    <row r="104" spans="1:6">
      <c r="A104" s="187">
        <v>26840</v>
      </c>
      <c r="B104" s="39">
        <v>2.119159112111499</v>
      </c>
      <c r="D104" s="39"/>
      <c r="E104" s="39"/>
      <c r="F104" s="40"/>
    </row>
    <row r="105" spans="1:6">
      <c r="A105" s="187">
        <v>26840</v>
      </c>
      <c r="B105" s="39">
        <v>2.119159112111499</v>
      </c>
      <c r="D105" s="39"/>
      <c r="E105" s="39"/>
      <c r="F105" s="40"/>
    </row>
    <row r="106" spans="1:6">
      <c r="A106" s="187">
        <v>26840</v>
      </c>
      <c r="B106" s="39">
        <v>2.119159112111499</v>
      </c>
      <c r="D106" s="39"/>
      <c r="E106" s="39"/>
      <c r="F106" s="40"/>
    </row>
    <row r="107" spans="1:6">
      <c r="A107" s="187">
        <v>26840</v>
      </c>
      <c r="B107" s="39">
        <v>2.119159112111499</v>
      </c>
      <c r="D107" s="39"/>
      <c r="E107" s="39"/>
      <c r="F107" s="40"/>
    </row>
    <row r="108" spans="1:6">
      <c r="A108" s="187">
        <v>26847</v>
      </c>
      <c r="B108" s="39">
        <v>2.0951712820309423</v>
      </c>
      <c r="D108" s="39"/>
      <c r="E108" s="39"/>
      <c r="F108" s="40"/>
    </row>
    <row r="109" spans="1:6">
      <c r="A109" s="187">
        <v>26847</v>
      </c>
      <c r="B109" s="39">
        <v>2.0951712820309423</v>
      </c>
      <c r="D109" s="39"/>
      <c r="E109" s="39"/>
      <c r="F109" s="40"/>
    </row>
    <row r="110" spans="1:6">
      <c r="A110" s="187">
        <v>26847</v>
      </c>
      <c r="B110" s="39">
        <v>2.0951712820309423</v>
      </c>
      <c r="D110" s="39"/>
      <c r="E110" s="39"/>
      <c r="F110" s="40"/>
    </row>
    <row r="111" spans="1:6">
      <c r="A111" s="187">
        <v>26847</v>
      </c>
      <c r="B111" s="39">
        <v>2.0951712820309423</v>
      </c>
      <c r="D111" s="39"/>
      <c r="E111" s="39"/>
      <c r="F111" s="40"/>
    </row>
    <row r="112" spans="1:6">
      <c r="A112" s="187">
        <v>26854</v>
      </c>
      <c r="B112" s="39">
        <v>2.0391886610196521</v>
      </c>
      <c r="D112" s="39"/>
      <c r="E112" s="39"/>
      <c r="F112" s="40"/>
    </row>
    <row r="113" spans="1:6">
      <c r="A113" s="187">
        <v>26854</v>
      </c>
      <c r="B113" s="39">
        <v>2.0391886610196521</v>
      </c>
      <c r="D113" s="39"/>
      <c r="E113" s="39"/>
      <c r="F113" s="40"/>
    </row>
    <row r="114" spans="1:6">
      <c r="A114" s="187">
        <v>26854</v>
      </c>
      <c r="B114" s="39">
        <v>2.0391886610196521</v>
      </c>
      <c r="D114" s="39"/>
      <c r="E114" s="39"/>
      <c r="F114" s="40"/>
    </row>
    <row r="115" spans="1:6">
      <c r="A115" s="187">
        <v>26854</v>
      </c>
      <c r="B115" s="39">
        <v>2.0391886610196521</v>
      </c>
      <c r="D115" s="39"/>
      <c r="E115" s="39"/>
      <c r="F115" s="40"/>
    </row>
    <row r="116" spans="1:6">
      <c r="A116" s="187">
        <v>26861</v>
      </c>
      <c r="B116" s="39">
        <v>2.0471873587523355</v>
      </c>
      <c r="D116" s="39"/>
      <c r="E116" s="39"/>
      <c r="F116" s="40"/>
    </row>
    <row r="117" spans="1:6">
      <c r="A117" s="187">
        <v>26861</v>
      </c>
      <c r="B117" s="39">
        <v>2.0471873587523355</v>
      </c>
      <c r="D117" s="39"/>
      <c r="E117" s="39"/>
      <c r="F117" s="40"/>
    </row>
    <row r="118" spans="1:6">
      <c r="A118" s="187">
        <v>26861</v>
      </c>
      <c r="B118" s="39">
        <v>2.0471873587523355</v>
      </c>
      <c r="D118" s="39"/>
      <c r="E118" s="39"/>
      <c r="F118" s="40"/>
    </row>
    <row r="119" spans="1:6">
      <c r="A119" s="187">
        <v>26861</v>
      </c>
      <c r="B119" s="39">
        <v>2.0471873587523355</v>
      </c>
      <c r="D119" s="39"/>
      <c r="E119" s="39"/>
      <c r="F119" s="40"/>
    </row>
    <row r="120" spans="1:6">
      <c r="A120" s="187">
        <v>26868</v>
      </c>
      <c r="B120" s="39">
        <v>2.0391886610196521</v>
      </c>
      <c r="D120" s="39"/>
      <c r="E120" s="39"/>
      <c r="F120" s="40"/>
    </row>
    <row r="121" spans="1:6">
      <c r="A121" s="187">
        <v>26868</v>
      </c>
      <c r="B121" s="39">
        <v>2.0391886610196521</v>
      </c>
      <c r="D121" s="39"/>
      <c r="E121" s="39"/>
      <c r="F121" s="40"/>
    </row>
    <row r="122" spans="1:6">
      <c r="A122" s="187">
        <v>26868</v>
      </c>
      <c r="B122" s="39">
        <v>2.0391886610196521</v>
      </c>
      <c r="D122" s="39"/>
      <c r="E122" s="39"/>
      <c r="F122" s="40"/>
    </row>
    <row r="123" spans="1:6">
      <c r="A123" s="187">
        <v>26868</v>
      </c>
      <c r="B123" s="39">
        <v>2.0391886610196521</v>
      </c>
      <c r="D123" s="39"/>
      <c r="E123" s="39"/>
      <c r="F123" s="40"/>
    </row>
    <row r="124" spans="1:6">
      <c r="A124" s="187">
        <v>26875</v>
      </c>
      <c r="B124" s="39">
        <v>1.967216907660488</v>
      </c>
      <c r="D124" s="39"/>
      <c r="E124" s="39"/>
      <c r="F124" s="40"/>
    </row>
    <row r="125" spans="1:6">
      <c r="A125" s="187">
        <v>26875</v>
      </c>
      <c r="B125" s="39">
        <v>1.967216907660488</v>
      </c>
      <c r="D125" s="39"/>
      <c r="E125" s="39"/>
      <c r="F125" s="40"/>
    </row>
    <row r="126" spans="1:6">
      <c r="A126" s="187">
        <v>26875</v>
      </c>
      <c r="B126" s="39">
        <v>1.967216907660488</v>
      </c>
      <c r="D126" s="39"/>
      <c r="E126" s="39"/>
      <c r="F126" s="40"/>
    </row>
    <row r="127" spans="1:6">
      <c r="A127" s="187">
        <v>26875</v>
      </c>
      <c r="B127" s="39">
        <v>1.967216907660488</v>
      </c>
      <c r="D127" s="39"/>
      <c r="E127" s="39"/>
      <c r="F127" s="40"/>
    </row>
    <row r="128" spans="1:6">
      <c r="A128" s="187">
        <v>26882</v>
      </c>
      <c r="B128" s="39">
        <v>1.967216907660488</v>
      </c>
      <c r="D128" s="39"/>
      <c r="E128" s="39"/>
      <c r="F128" s="40"/>
    </row>
    <row r="129" spans="1:6">
      <c r="A129" s="187">
        <v>26882</v>
      </c>
      <c r="B129" s="39">
        <v>1.967216907660488</v>
      </c>
      <c r="D129" s="39"/>
      <c r="E129" s="39"/>
      <c r="F129" s="40"/>
    </row>
    <row r="130" spans="1:6">
      <c r="A130" s="187">
        <v>26882</v>
      </c>
      <c r="B130" s="39">
        <v>1.967216907660488</v>
      </c>
      <c r="D130" s="39"/>
      <c r="E130" s="39"/>
      <c r="F130" s="40"/>
    </row>
    <row r="131" spans="1:6">
      <c r="A131" s="187">
        <v>26882</v>
      </c>
      <c r="B131" s="39">
        <v>1.967216907660488</v>
      </c>
      <c r="D131" s="39"/>
      <c r="E131" s="39"/>
      <c r="F131" s="40"/>
    </row>
    <row r="132" spans="1:6">
      <c r="A132" s="187">
        <v>26889</v>
      </c>
      <c r="B132" s="39">
        <v>1.9712162565268299</v>
      </c>
      <c r="D132" s="39"/>
      <c r="E132" s="39"/>
      <c r="F132" s="40"/>
    </row>
    <row r="133" spans="1:6">
      <c r="A133" s="187">
        <v>26889</v>
      </c>
      <c r="B133" s="39">
        <v>1.9712162565268299</v>
      </c>
      <c r="D133" s="39"/>
      <c r="E133" s="39"/>
      <c r="F133" s="40"/>
    </row>
    <row r="134" spans="1:6">
      <c r="A134" s="187">
        <v>26889</v>
      </c>
      <c r="B134" s="39">
        <v>1.9712162565268299</v>
      </c>
      <c r="D134" s="39"/>
      <c r="E134" s="39"/>
      <c r="F134" s="40"/>
    </row>
    <row r="135" spans="1:6">
      <c r="A135" s="187">
        <v>26889</v>
      </c>
      <c r="B135" s="39">
        <v>1.9712162565268299</v>
      </c>
      <c r="D135" s="39"/>
      <c r="E135" s="39"/>
      <c r="F135" s="40"/>
    </row>
    <row r="136" spans="1:6">
      <c r="A136" s="187">
        <v>26896</v>
      </c>
      <c r="B136" s="39">
        <v>1.9352303798472483</v>
      </c>
      <c r="D136" s="39"/>
      <c r="E136" s="39"/>
      <c r="F136" s="40"/>
    </row>
    <row r="137" spans="1:6">
      <c r="A137" s="187">
        <v>26896</v>
      </c>
      <c r="B137" s="39">
        <v>1.9352303798472483</v>
      </c>
      <c r="D137" s="39"/>
      <c r="E137" s="39"/>
      <c r="F137" s="40"/>
    </row>
    <row r="138" spans="1:6">
      <c r="A138" s="187">
        <v>26896</v>
      </c>
      <c r="B138" s="39">
        <v>1.9352303798472483</v>
      </c>
      <c r="D138" s="39"/>
      <c r="E138" s="39"/>
      <c r="F138" s="40"/>
    </row>
    <row r="139" spans="1:6">
      <c r="A139" s="187">
        <v>26896</v>
      </c>
      <c r="B139" s="39">
        <v>1.9352303798472483</v>
      </c>
      <c r="D139" s="39"/>
      <c r="E139" s="39"/>
      <c r="F139" s="40"/>
    </row>
    <row r="140" spans="1:6">
      <c r="A140" s="187">
        <v>26903</v>
      </c>
      <c r="B140" s="39">
        <v>1.8872464565686415</v>
      </c>
      <c r="D140" s="39"/>
      <c r="E140" s="39"/>
      <c r="F140" s="40"/>
    </row>
    <row r="141" spans="1:6">
      <c r="A141" s="187">
        <v>26903</v>
      </c>
      <c r="B141" s="39">
        <v>1.8872464565686415</v>
      </c>
      <c r="D141" s="39"/>
      <c r="E141" s="39"/>
      <c r="F141" s="40"/>
    </row>
    <row r="142" spans="1:6">
      <c r="A142" s="187">
        <v>26903</v>
      </c>
      <c r="B142" s="39">
        <v>1.8872464565686415</v>
      </c>
      <c r="D142" s="39"/>
      <c r="E142" s="39"/>
      <c r="F142" s="40"/>
    </row>
    <row r="143" spans="1:6">
      <c r="A143" s="187">
        <v>26903</v>
      </c>
      <c r="B143" s="39">
        <v>1.8872464565686415</v>
      </c>
      <c r="D143" s="39"/>
      <c r="E143" s="39"/>
      <c r="F143" s="40"/>
    </row>
    <row r="144" spans="1:6">
      <c r="A144" s="187">
        <v>26910</v>
      </c>
      <c r="B144" s="39">
        <v>1.8792560219534504</v>
      </c>
      <c r="D144" s="39"/>
      <c r="E144" s="39"/>
      <c r="F144" s="40"/>
    </row>
    <row r="145" spans="1:6">
      <c r="A145" s="187">
        <v>26910</v>
      </c>
      <c r="B145" s="39">
        <v>1.8792560219534504</v>
      </c>
      <c r="D145" s="39"/>
      <c r="E145" s="39"/>
      <c r="F145" s="40"/>
    </row>
    <row r="146" spans="1:6">
      <c r="A146" s="187">
        <v>26910</v>
      </c>
      <c r="B146" s="39">
        <v>1.8792560219534504</v>
      </c>
      <c r="D146" s="39"/>
      <c r="E146" s="39"/>
      <c r="F146" s="40"/>
    </row>
    <row r="147" spans="1:6">
      <c r="A147" s="187">
        <v>26910</v>
      </c>
      <c r="B147" s="39">
        <v>1.8792560219534504</v>
      </c>
      <c r="D147" s="39"/>
      <c r="E147" s="39"/>
      <c r="F147" s="40"/>
    </row>
    <row r="148" spans="1:6">
      <c r="A148" s="187">
        <v>26917</v>
      </c>
      <c r="B148" s="39">
        <v>1.8952451543013245</v>
      </c>
      <c r="D148" s="39"/>
      <c r="E148" s="39"/>
      <c r="F148" s="40"/>
    </row>
    <row r="149" spans="1:6">
      <c r="A149" s="187">
        <v>26917</v>
      </c>
      <c r="B149" s="39">
        <v>1.8952451543013245</v>
      </c>
      <c r="D149" s="39"/>
      <c r="E149" s="39"/>
      <c r="F149" s="40"/>
    </row>
    <row r="150" spans="1:6">
      <c r="A150" s="187">
        <v>26917</v>
      </c>
      <c r="B150" s="39">
        <v>1.8952451543013245</v>
      </c>
      <c r="D150" s="39"/>
      <c r="E150" s="39"/>
      <c r="F150" s="40"/>
    </row>
    <row r="151" spans="1:6">
      <c r="A151" s="187">
        <v>26917</v>
      </c>
      <c r="B151" s="39">
        <v>1.8952451543013245</v>
      </c>
      <c r="D151" s="39"/>
      <c r="E151" s="39"/>
      <c r="F151" s="40"/>
    </row>
    <row r="152" spans="1:6">
      <c r="A152" s="187">
        <v>26924</v>
      </c>
      <c r="B152" s="39">
        <v>1.8792560219534504</v>
      </c>
      <c r="D152" s="39"/>
      <c r="E152" s="39"/>
      <c r="F152" s="40"/>
    </row>
    <row r="153" spans="1:6">
      <c r="A153" s="187">
        <v>26924</v>
      </c>
      <c r="B153" s="39">
        <v>1.8792560219534504</v>
      </c>
      <c r="D153" s="39"/>
      <c r="E153" s="39"/>
      <c r="F153" s="40"/>
    </row>
    <row r="154" spans="1:6">
      <c r="A154" s="187">
        <v>26924</v>
      </c>
      <c r="B154" s="39">
        <v>1.8792560219534504</v>
      </c>
      <c r="D154" s="39"/>
      <c r="E154" s="39"/>
      <c r="F154" s="40"/>
    </row>
    <row r="155" spans="1:6">
      <c r="A155" s="187">
        <v>26924</v>
      </c>
      <c r="B155" s="39">
        <v>1.8792560219534504</v>
      </c>
      <c r="D155" s="39"/>
      <c r="E155" s="39"/>
      <c r="F155" s="40"/>
    </row>
    <row r="156" spans="1:6">
      <c r="A156" s="187">
        <v>26931</v>
      </c>
      <c r="B156" s="39">
        <v>1.8472694941402101</v>
      </c>
      <c r="D156" s="39"/>
      <c r="E156" s="39"/>
      <c r="F156" s="40"/>
    </row>
    <row r="157" spans="1:6">
      <c r="A157" s="187">
        <v>26931</v>
      </c>
      <c r="B157" s="39">
        <v>1.8472694941402101</v>
      </c>
      <c r="D157" s="39"/>
      <c r="E157" s="39"/>
      <c r="F157" s="40"/>
    </row>
    <row r="158" spans="1:6">
      <c r="A158" s="187">
        <v>26931</v>
      </c>
      <c r="B158" s="39">
        <v>1.8472694941402101</v>
      </c>
      <c r="D158" s="39"/>
      <c r="E158" s="39"/>
      <c r="F158" s="40"/>
    </row>
    <row r="159" spans="1:6">
      <c r="A159" s="187">
        <v>26931</v>
      </c>
      <c r="B159" s="39">
        <v>1.8472694941402101</v>
      </c>
      <c r="D159" s="39"/>
      <c r="E159" s="39"/>
      <c r="F159" s="40"/>
    </row>
    <row r="160" spans="1:6">
      <c r="A160" s="187">
        <v>26938</v>
      </c>
      <c r="B160" s="39">
        <v>1.8712573242207675</v>
      </c>
      <c r="D160" s="39"/>
      <c r="E160" s="39"/>
      <c r="F160" s="40"/>
    </row>
    <row r="161" spans="1:6">
      <c r="A161" s="187">
        <v>26938</v>
      </c>
      <c r="B161" s="39">
        <v>1.8712573242207675</v>
      </c>
      <c r="D161" s="39"/>
      <c r="E161" s="39"/>
      <c r="F161" s="40"/>
    </row>
    <row r="162" spans="1:6">
      <c r="A162" s="187">
        <v>26938</v>
      </c>
      <c r="B162" s="39">
        <v>1.8712573242207675</v>
      </c>
      <c r="D162" s="39"/>
      <c r="E162" s="39"/>
      <c r="F162" s="40"/>
    </row>
    <row r="163" spans="1:6">
      <c r="A163" s="187">
        <v>26938</v>
      </c>
      <c r="B163" s="39">
        <v>1.8712573242207675</v>
      </c>
      <c r="D163" s="39"/>
      <c r="E163" s="39"/>
      <c r="F163" s="40"/>
    </row>
    <row r="164" spans="1:6">
      <c r="A164" s="187">
        <v>26945</v>
      </c>
      <c r="B164" s="39">
        <v>1.8952451543013245</v>
      </c>
      <c r="D164" s="39"/>
      <c r="E164" s="39"/>
      <c r="F164" s="40"/>
    </row>
    <row r="165" spans="1:6">
      <c r="A165" s="187">
        <v>26945</v>
      </c>
      <c r="B165" s="39">
        <v>1.8952451543013245</v>
      </c>
      <c r="D165" s="39"/>
      <c r="E165" s="39"/>
      <c r="F165" s="40"/>
    </row>
    <row r="166" spans="1:6">
      <c r="A166" s="187">
        <v>26945</v>
      </c>
      <c r="B166" s="39">
        <v>1.8952451543013245</v>
      </c>
      <c r="D166" s="39"/>
      <c r="E166" s="39"/>
      <c r="F166" s="40"/>
    </row>
    <row r="167" spans="1:6">
      <c r="A167" s="187">
        <v>26945</v>
      </c>
      <c r="B167" s="39">
        <v>1.8952451543013245</v>
      </c>
      <c r="D167" s="39"/>
      <c r="E167" s="39"/>
      <c r="F167" s="40"/>
    </row>
    <row r="168" spans="1:6">
      <c r="A168" s="187">
        <v>26952</v>
      </c>
      <c r="B168" s="39">
        <v>1.9272316821145647</v>
      </c>
      <c r="D168" s="39"/>
      <c r="E168" s="39"/>
      <c r="F168" s="40"/>
    </row>
    <row r="169" spans="1:6">
      <c r="A169" s="187">
        <v>26952</v>
      </c>
      <c r="B169" s="39">
        <v>1.9272316821145647</v>
      </c>
      <c r="D169" s="39"/>
      <c r="E169" s="39"/>
      <c r="F169" s="40"/>
    </row>
    <row r="170" spans="1:6">
      <c r="A170" s="187">
        <v>26952</v>
      </c>
      <c r="B170" s="39">
        <v>1.9272316821145647</v>
      </c>
      <c r="D170" s="39"/>
      <c r="E170" s="39"/>
      <c r="F170" s="40"/>
    </row>
    <row r="171" spans="1:6">
      <c r="A171" s="187">
        <v>26952</v>
      </c>
      <c r="B171" s="39">
        <v>1.9272316821145647</v>
      </c>
      <c r="D171" s="39"/>
      <c r="E171" s="39"/>
      <c r="F171" s="40"/>
    </row>
    <row r="172" spans="1:6">
      <c r="A172" s="187">
        <v>26959</v>
      </c>
      <c r="B172" s="39">
        <v>2.0072021332064121</v>
      </c>
      <c r="D172" s="39"/>
      <c r="E172" s="39"/>
      <c r="F172" s="40"/>
    </row>
    <row r="173" spans="1:6">
      <c r="A173" s="187">
        <v>26959</v>
      </c>
      <c r="B173" s="39">
        <v>2.0072021332064121</v>
      </c>
      <c r="D173" s="39"/>
      <c r="E173" s="39"/>
      <c r="F173" s="40"/>
    </row>
    <row r="174" spans="1:6">
      <c r="A174" s="187">
        <v>26959</v>
      </c>
      <c r="B174" s="39">
        <v>2.0072021332064121</v>
      </c>
      <c r="D174" s="39"/>
      <c r="E174" s="39"/>
      <c r="F174" s="40"/>
    </row>
    <row r="175" spans="1:6">
      <c r="A175" s="187">
        <v>26959</v>
      </c>
      <c r="B175" s="39">
        <v>2.0072021332064121</v>
      </c>
      <c r="D175" s="39"/>
      <c r="E175" s="39"/>
      <c r="F175" s="40"/>
    </row>
    <row r="176" spans="1:6">
      <c r="A176" s="187">
        <v>26966</v>
      </c>
      <c r="B176" s="39">
        <v>1.967216907660488</v>
      </c>
      <c r="D176" s="39"/>
      <c r="E176" s="39"/>
      <c r="F176" s="40"/>
    </row>
    <row r="177" spans="1:6">
      <c r="A177" s="187">
        <v>26966</v>
      </c>
      <c r="B177" s="39">
        <v>1.967216907660488</v>
      </c>
      <c r="D177" s="39"/>
      <c r="E177" s="39"/>
      <c r="F177" s="40"/>
    </row>
    <row r="178" spans="1:6">
      <c r="A178" s="187">
        <v>26966</v>
      </c>
      <c r="B178" s="39">
        <v>1.967216907660488</v>
      </c>
      <c r="D178" s="39"/>
      <c r="E178" s="39"/>
      <c r="F178" s="40"/>
    </row>
    <row r="179" spans="1:6">
      <c r="A179" s="187">
        <v>26966</v>
      </c>
      <c r="B179" s="39">
        <v>1.967216907660488</v>
      </c>
      <c r="D179" s="39"/>
      <c r="E179" s="39"/>
      <c r="F179" s="40"/>
    </row>
    <row r="180" spans="1:6">
      <c r="A180" s="187">
        <v>26973</v>
      </c>
      <c r="B180" s="39">
        <v>1.979214954259513</v>
      </c>
      <c r="D180" s="39"/>
      <c r="E180" s="39"/>
      <c r="F180" s="40"/>
    </row>
    <row r="181" spans="1:6">
      <c r="A181" s="187">
        <v>26973</v>
      </c>
      <c r="B181" s="39">
        <v>1.979214954259513</v>
      </c>
      <c r="D181" s="39"/>
      <c r="E181" s="39"/>
      <c r="F181" s="40"/>
    </row>
    <row r="182" spans="1:6">
      <c r="A182" s="187">
        <v>26973</v>
      </c>
      <c r="B182" s="39">
        <v>1.979214954259513</v>
      </c>
      <c r="D182" s="39"/>
      <c r="E182" s="39"/>
      <c r="F182" s="40"/>
    </row>
    <row r="183" spans="1:6">
      <c r="A183" s="187">
        <v>26973</v>
      </c>
      <c r="B183" s="39">
        <v>1.979214954259513</v>
      </c>
      <c r="D183" s="39"/>
      <c r="E183" s="39"/>
      <c r="F183" s="40"/>
    </row>
    <row r="184" spans="1:6">
      <c r="A184" s="187">
        <v>26980</v>
      </c>
      <c r="B184" s="39">
        <v>1.9392297287135893</v>
      </c>
      <c r="D184" s="39"/>
      <c r="E184" s="39"/>
      <c r="F184" s="40"/>
    </row>
    <row r="185" spans="1:6">
      <c r="A185" s="187">
        <v>26980</v>
      </c>
      <c r="B185" s="39">
        <v>1.9392297287135893</v>
      </c>
      <c r="D185" s="39"/>
      <c r="E185" s="39"/>
      <c r="F185" s="40"/>
    </row>
    <row r="186" spans="1:6">
      <c r="A186" s="187">
        <v>26980</v>
      </c>
      <c r="B186" s="39">
        <v>1.9392297287135893</v>
      </c>
      <c r="D186" s="39"/>
      <c r="E186" s="39"/>
      <c r="F186" s="40"/>
    </row>
    <row r="187" spans="1:6">
      <c r="A187" s="187">
        <v>26980</v>
      </c>
      <c r="B187" s="39">
        <v>1.9392297287135893</v>
      </c>
      <c r="D187" s="39"/>
      <c r="E187" s="39"/>
      <c r="F187" s="40"/>
    </row>
    <row r="188" spans="1:6">
      <c r="A188" s="187">
        <v>26987</v>
      </c>
      <c r="B188" s="39">
        <v>1.9192412474993741</v>
      </c>
      <c r="D188" s="39"/>
      <c r="E188" s="39"/>
      <c r="F188" s="40"/>
    </row>
    <row r="189" spans="1:6">
      <c r="A189" s="187">
        <v>26987</v>
      </c>
      <c r="B189" s="39">
        <v>1.9192412474993741</v>
      </c>
      <c r="D189" s="39"/>
      <c r="E189" s="39"/>
      <c r="F189" s="40"/>
    </row>
    <row r="190" spans="1:6">
      <c r="A190" s="187">
        <v>26987</v>
      </c>
      <c r="B190" s="39">
        <v>1.9192412474993741</v>
      </c>
      <c r="D190" s="39"/>
      <c r="E190" s="39"/>
      <c r="F190" s="40"/>
    </row>
    <row r="191" spans="1:6">
      <c r="A191" s="187">
        <v>26987</v>
      </c>
      <c r="B191" s="39">
        <v>1.9192412474993741</v>
      </c>
      <c r="D191" s="39"/>
      <c r="E191" s="39"/>
      <c r="F191" s="40"/>
    </row>
    <row r="192" spans="1:6">
      <c r="A192" s="187">
        <v>26994</v>
      </c>
      <c r="B192" s="39">
        <v>1.7593003453156799</v>
      </c>
      <c r="D192" s="39"/>
      <c r="E192" s="39"/>
      <c r="F192" s="40"/>
    </row>
    <row r="193" spans="1:6">
      <c r="A193" s="187">
        <v>26994</v>
      </c>
      <c r="B193" s="39">
        <v>1.7593003453156799</v>
      </c>
      <c r="D193" s="39"/>
      <c r="E193" s="39"/>
      <c r="F193" s="40"/>
    </row>
    <row r="194" spans="1:6">
      <c r="A194" s="187">
        <v>26994</v>
      </c>
      <c r="B194" s="39">
        <v>1.7593003453156799</v>
      </c>
      <c r="D194" s="39"/>
      <c r="E194" s="39"/>
      <c r="F194" s="40"/>
    </row>
    <row r="195" spans="1:6">
      <c r="A195" s="187">
        <v>26994</v>
      </c>
      <c r="B195" s="39">
        <v>1.7593003453156799</v>
      </c>
      <c r="D195" s="39"/>
      <c r="E195" s="39"/>
      <c r="F195" s="40"/>
    </row>
    <row r="196" spans="1:6">
      <c r="A196" s="187">
        <v>27001</v>
      </c>
      <c r="B196" s="39">
        <v>1.7193151197697565</v>
      </c>
      <c r="D196" s="39"/>
      <c r="E196" s="39"/>
      <c r="F196" s="40"/>
    </row>
    <row r="197" spans="1:6">
      <c r="A197" s="187">
        <v>27001</v>
      </c>
      <c r="B197" s="39">
        <v>1.7193151197697565</v>
      </c>
      <c r="D197" s="39"/>
      <c r="E197" s="39"/>
      <c r="F197" s="40"/>
    </row>
    <row r="198" spans="1:6">
      <c r="A198" s="187">
        <v>27001</v>
      </c>
      <c r="B198" s="39">
        <v>1.7193151197697565</v>
      </c>
      <c r="D198" s="39"/>
      <c r="E198" s="39"/>
      <c r="F198" s="40"/>
    </row>
    <row r="199" spans="1:6">
      <c r="A199" s="187">
        <v>27001</v>
      </c>
      <c r="B199" s="39">
        <v>1.7193151197697565</v>
      </c>
      <c r="D199" s="39"/>
      <c r="E199" s="39"/>
      <c r="F199" s="40"/>
    </row>
    <row r="200" spans="1:6">
      <c r="A200" s="187">
        <v>27008</v>
      </c>
      <c r="B200" s="39">
        <v>1.6793298942238328</v>
      </c>
      <c r="D200" s="39"/>
      <c r="E200" s="39"/>
      <c r="F200" s="40"/>
    </row>
    <row r="201" spans="1:6">
      <c r="A201" s="187">
        <v>27008</v>
      </c>
      <c r="B201" s="39">
        <v>1.6793298942238328</v>
      </c>
      <c r="D201" s="39"/>
      <c r="E201" s="39"/>
      <c r="F201" s="40"/>
    </row>
    <row r="202" spans="1:6">
      <c r="A202" s="187">
        <v>27008</v>
      </c>
      <c r="B202" s="39">
        <v>1.6793298942238328</v>
      </c>
      <c r="D202" s="39"/>
      <c r="E202" s="39"/>
      <c r="F202" s="40"/>
    </row>
    <row r="203" spans="1:6">
      <c r="A203" s="187">
        <v>27008</v>
      </c>
      <c r="B203" s="39">
        <v>1.6793298942238328</v>
      </c>
      <c r="D203" s="39"/>
      <c r="E203" s="39"/>
      <c r="F203" s="40"/>
    </row>
    <row r="204" spans="1:6">
      <c r="A204" s="187">
        <v>27015</v>
      </c>
      <c r="B204" s="39">
        <v>1.7672990430483635</v>
      </c>
      <c r="D204" s="39"/>
      <c r="E204" s="39"/>
      <c r="F204" s="40"/>
    </row>
    <row r="205" spans="1:6">
      <c r="A205" s="187">
        <v>27015</v>
      </c>
      <c r="B205" s="39">
        <v>1.7672990430483635</v>
      </c>
      <c r="D205" s="39"/>
      <c r="E205" s="39"/>
      <c r="F205" s="40"/>
    </row>
    <row r="206" spans="1:6">
      <c r="A206" s="187">
        <v>27015</v>
      </c>
      <c r="B206" s="39">
        <v>1.7672990430483635</v>
      </c>
      <c r="D206" s="39"/>
      <c r="E206" s="39"/>
      <c r="F206" s="40"/>
    </row>
    <row r="207" spans="1:6">
      <c r="A207" s="187">
        <v>27015</v>
      </c>
      <c r="B207" s="39">
        <v>1.7672990430483635</v>
      </c>
      <c r="D207" s="39"/>
      <c r="E207" s="39"/>
      <c r="F207" s="40"/>
    </row>
    <row r="208" spans="1:6">
      <c r="A208" s="187">
        <v>27022</v>
      </c>
      <c r="B208" s="39">
        <v>1.7393118641014642</v>
      </c>
      <c r="D208" s="39"/>
      <c r="E208" s="39"/>
      <c r="F208" s="40"/>
    </row>
    <row r="209" spans="1:6">
      <c r="A209" s="187">
        <v>27022</v>
      </c>
      <c r="B209" s="39">
        <v>1.7393118641014642</v>
      </c>
      <c r="D209" s="39"/>
      <c r="E209" s="39"/>
      <c r="F209" s="40"/>
    </row>
    <row r="210" spans="1:6">
      <c r="A210" s="187">
        <v>27022</v>
      </c>
      <c r="B210" s="39">
        <v>1.7393118641014642</v>
      </c>
      <c r="D210" s="39"/>
      <c r="E210" s="39"/>
      <c r="F210" s="40"/>
    </row>
    <row r="211" spans="1:6">
      <c r="A211" s="187">
        <v>27022</v>
      </c>
      <c r="B211" s="39">
        <v>1.7393118641014642</v>
      </c>
      <c r="D211" s="39"/>
      <c r="E211" s="39"/>
      <c r="F211" s="40"/>
    </row>
    <row r="212" spans="1:6">
      <c r="A212" s="187">
        <v>27029</v>
      </c>
      <c r="B212" s="39">
        <v>1.7593003453156799</v>
      </c>
      <c r="D212" s="39"/>
      <c r="E212" s="39"/>
      <c r="F212" s="40"/>
    </row>
    <row r="213" spans="1:6">
      <c r="A213" s="187">
        <v>27029</v>
      </c>
      <c r="B213" s="39">
        <v>1.7593003453156799</v>
      </c>
      <c r="D213" s="39"/>
      <c r="E213" s="39"/>
      <c r="F213" s="40"/>
    </row>
    <row r="214" spans="1:6">
      <c r="A214" s="187">
        <v>27029</v>
      </c>
      <c r="B214" s="39">
        <v>1.7593003453156799</v>
      </c>
      <c r="D214" s="39"/>
      <c r="E214" s="39"/>
      <c r="F214" s="40"/>
    </row>
    <row r="215" spans="1:6" ht="13.5" thickBot="1">
      <c r="A215" s="188">
        <v>27029</v>
      </c>
      <c r="B215" s="41">
        <v>1.7593003453156799</v>
      </c>
      <c r="C215" s="134"/>
      <c r="D215" s="41"/>
      <c r="E215" s="41"/>
      <c r="F215" s="40"/>
    </row>
    <row r="216" spans="1:6">
      <c r="A216" s="187">
        <v>27036</v>
      </c>
      <c r="B216" s="39">
        <v>1.7632996941820218</v>
      </c>
      <c r="D216" s="39"/>
      <c r="E216" s="39"/>
      <c r="F216" s="40"/>
    </row>
    <row r="217" spans="1:6">
      <c r="A217" s="187">
        <v>27036</v>
      </c>
      <c r="B217" s="39">
        <v>1.7632996941820218</v>
      </c>
      <c r="D217" s="39"/>
      <c r="E217" s="39"/>
      <c r="F217" s="40"/>
    </row>
    <row r="218" spans="1:6">
      <c r="A218" s="187">
        <v>27036</v>
      </c>
      <c r="B218" s="39">
        <v>1.7632996941820218</v>
      </c>
      <c r="D218" s="39"/>
      <c r="E218" s="39"/>
      <c r="F218" s="40"/>
    </row>
    <row r="219" spans="1:6">
      <c r="A219" s="187">
        <v>27036</v>
      </c>
      <c r="B219" s="39">
        <v>1.7632996941820218</v>
      </c>
      <c r="D219" s="39"/>
      <c r="E219" s="39"/>
      <c r="F219" s="40"/>
    </row>
    <row r="220" spans="1:6">
      <c r="A220" s="187">
        <v>27043</v>
      </c>
      <c r="B220" s="39">
        <v>1.7593003453156799</v>
      </c>
      <c r="D220" s="39"/>
      <c r="E220" s="39"/>
      <c r="F220" s="40"/>
    </row>
    <row r="221" spans="1:6">
      <c r="A221" s="187">
        <v>27043</v>
      </c>
      <c r="B221" s="39">
        <v>1.7593003453156799</v>
      </c>
      <c r="D221" s="39"/>
      <c r="E221" s="39"/>
      <c r="F221" s="40"/>
    </row>
    <row r="222" spans="1:6">
      <c r="A222" s="187">
        <v>27043</v>
      </c>
      <c r="B222" s="39">
        <v>1.7593003453156799</v>
      </c>
      <c r="D222" s="39"/>
      <c r="E222" s="39"/>
      <c r="F222" s="40"/>
    </row>
    <row r="223" spans="1:6">
      <c r="A223" s="187">
        <v>27043</v>
      </c>
      <c r="B223" s="39">
        <v>1.7593003453156799</v>
      </c>
      <c r="D223" s="39"/>
      <c r="E223" s="39"/>
      <c r="F223" s="40"/>
    </row>
    <row r="224" spans="1:6">
      <c r="A224" s="187">
        <v>27050</v>
      </c>
      <c r="B224" s="39">
        <v>1.7912868731289204</v>
      </c>
      <c r="D224" s="39"/>
      <c r="E224" s="39"/>
      <c r="F224" s="40"/>
    </row>
    <row r="225" spans="1:6">
      <c r="A225" s="187">
        <v>27050</v>
      </c>
      <c r="B225" s="39">
        <v>1.7912868731289204</v>
      </c>
      <c r="D225" s="39"/>
      <c r="E225" s="39"/>
      <c r="F225" s="40"/>
    </row>
    <row r="226" spans="1:6">
      <c r="A226" s="187">
        <v>27050</v>
      </c>
      <c r="B226" s="39">
        <v>1.7912868731289204</v>
      </c>
      <c r="D226" s="39"/>
      <c r="E226" s="39"/>
      <c r="F226" s="40"/>
    </row>
    <row r="227" spans="1:6">
      <c r="A227" s="187">
        <v>27050</v>
      </c>
      <c r="B227" s="39">
        <v>1.7912868731289204</v>
      </c>
      <c r="D227" s="39"/>
      <c r="E227" s="39"/>
      <c r="F227" s="40"/>
    </row>
    <row r="228" spans="1:6">
      <c r="A228" s="187">
        <v>27057</v>
      </c>
      <c r="B228" s="39">
        <v>1.959218209927805</v>
      </c>
      <c r="D228" s="39"/>
      <c r="E228" s="39"/>
      <c r="F228" s="40"/>
    </row>
    <row r="229" spans="1:6">
      <c r="A229" s="187">
        <v>27057</v>
      </c>
      <c r="B229" s="39">
        <v>1.959218209927805</v>
      </c>
      <c r="D229" s="39"/>
      <c r="E229" s="39"/>
      <c r="F229" s="40"/>
    </row>
    <row r="230" spans="1:6">
      <c r="A230" s="187">
        <v>27057</v>
      </c>
      <c r="B230" s="39">
        <v>1.959218209927805</v>
      </c>
      <c r="D230" s="39"/>
      <c r="E230" s="39"/>
      <c r="F230" s="40"/>
    </row>
    <row r="231" spans="1:6">
      <c r="A231" s="187">
        <v>27057</v>
      </c>
      <c r="B231" s="39">
        <v>1.959218209927805</v>
      </c>
      <c r="D231" s="39"/>
      <c r="E231" s="39"/>
      <c r="F231" s="40"/>
    </row>
    <row r="232" spans="1:6">
      <c r="A232" s="187">
        <v>27064</v>
      </c>
      <c r="B232" s="39">
        <v>1.9632175587941469</v>
      </c>
      <c r="D232" s="39"/>
      <c r="E232" s="39"/>
      <c r="F232" s="40"/>
    </row>
    <row r="233" spans="1:6">
      <c r="A233" s="187">
        <v>27064</v>
      </c>
      <c r="B233" s="39">
        <v>1.9632175587941469</v>
      </c>
      <c r="D233" s="39"/>
      <c r="E233" s="39"/>
      <c r="F233" s="40"/>
    </row>
    <row r="234" spans="1:6">
      <c r="A234" s="187">
        <v>27064</v>
      </c>
      <c r="B234" s="39">
        <v>1.9632175587941469</v>
      </c>
      <c r="D234" s="39"/>
      <c r="E234" s="39"/>
      <c r="F234" s="40"/>
    </row>
    <row r="235" spans="1:6">
      <c r="A235" s="187">
        <v>27064</v>
      </c>
      <c r="B235" s="39">
        <v>1.9632175587941469</v>
      </c>
      <c r="D235" s="39"/>
      <c r="E235" s="39"/>
      <c r="F235" s="40"/>
    </row>
    <row r="236" spans="1:6">
      <c r="A236" s="187">
        <v>27071</v>
      </c>
      <c r="B236" s="39">
        <v>1.9032438520340078</v>
      </c>
      <c r="D236" s="39"/>
      <c r="E236" s="39"/>
      <c r="F236" s="40"/>
    </row>
    <row r="237" spans="1:6">
      <c r="A237" s="187">
        <v>27071</v>
      </c>
      <c r="B237" s="39">
        <v>1.9032438520340078</v>
      </c>
      <c r="D237" s="39"/>
      <c r="E237" s="39"/>
      <c r="F237" s="40"/>
    </row>
    <row r="238" spans="1:6">
      <c r="A238" s="187">
        <v>27071</v>
      </c>
      <c r="B238" s="39">
        <v>1.9032438520340078</v>
      </c>
      <c r="D238" s="39"/>
      <c r="E238" s="39"/>
      <c r="F238" s="40"/>
    </row>
    <row r="239" spans="1:6">
      <c r="A239" s="187">
        <v>27071</v>
      </c>
      <c r="B239" s="39">
        <v>1.9032438520340078</v>
      </c>
      <c r="D239" s="39"/>
      <c r="E239" s="39"/>
      <c r="F239" s="40"/>
    </row>
    <row r="240" spans="1:6">
      <c r="A240" s="187">
        <v>27078</v>
      </c>
      <c r="B240" s="39">
        <v>1.8792560219534504</v>
      </c>
      <c r="D240" s="39"/>
      <c r="E240" s="39"/>
      <c r="F240" s="40"/>
    </row>
    <row r="241" spans="1:6">
      <c r="A241" s="187">
        <v>27078</v>
      </c>
      <c r="B241" s="39">
        <v>1.8792560219534504</v>
      </c>
      <c r="D241" s="39"/>
      <c r="E241" s="39"/>
      <c r="F241" s="40"/>
    </row>
    <row r="242" spans="1:6">
      <c r="A242" s="187">
        <v>27078</v>
      </c>
      <c r="B242" s="39">
        <v>1.8792560219534504</v>
      </c>
      <c r="D242" s="39"/>
      <c r="E242" s="39"/>
      <c r="F242" s="40"/>
    </row>
    <row r="243" spans="1:6">
      <c r="A243" s="187">
        <v>27078</v>
      </c>
      <c r="B243" s="39">
        <v>1.8792560219534504</v>
      </c>
      <c r="D243" s="39"/>
      <c r="E243" s="39"/>
      <c r="F243" s="40"/>
    </row>
    <row r="244" spans="1:6">
      <c r="A244" s="187">
        <v>27085</v>
      </c>
      <c r="B244" s="39">
        <v>1.8792560219534504</v>
      </c>
      <c r="D244" s="39"/>
      <c r="E244" s="39"/>
      <c r="F244" s="40"/>
    </row>
    <row r="245" spans="1:6">
      <c r="A245" s="187">
        <v>27085</v>
      </c>
      <c r="B245" s="39">
        <v>1.8792560219534504</v>
      </c>
      <c r="D245" s="39"/>
      <c r="E245" s="39"/>
      <c r="F245" s="40"/>
    </row>
    <row r="246" spans="1:6">
      <c r="A246" s="187">
        <v>27085</v>
      </c>
      <c r="B246" s="39">
        <v>1.8792560219534504</v>
      </c>
      <c r="D246" s="39"/>
      <c r="E246" s="39"/>
      <c r="F246" s="40"/>
    </row>
    <row r="247" spans="1:6">
      <c r="A247" s="187">
        <v>27085</v>
      </c>
      <c r="B247" s="39">
        <v>1.8792560219534504</v>
      </c>
      <c r="D247" s="39"/>
      <c r="E247" s="39"/>
      <c r="F247" s="40"/>
    </row>
    <row r="248" spans="1:6">
      <c r="A248" s="187">
        <v>27092</v>
      </c>
      <c r="B248" s="39">
        <v>1.8872464565686415</v>
      </c>
      <c r="D248" s="39"/>
      <c r="E248" s="39"/>
      <c r="F248" s="40"/>
    </row>
    <row r="249" spans="1:6">
      <c r="A249" s="187">
        <v>27092</v>
      </c>
      <c r="B249" s="39">
        <v>1.8872464565686415</v>
      </c>
      <c r="D249" s="39"/>
      <c r="E249" s="39"/>
      <c r="F249" s="40"/>
    </row>
    <row r="250" spans="1:6">
      <c r="A250" s="187">
        <v>27092</v>
      </c>
      <c r="B250" s="39">
        <v>1.8872464565686415</v>
      </c>
      <c r="D250" s="39"/>
      <c r="E250" s="39"/>
      <c r="F250" s="40"/>
    </row>
    <row r="251" spans="1:6">
      <c r="A251" s="187">
        <v>27092</v>
      </c>
      <c r="B251" s="39">
        <v>1.8872464565686415</v>
      </c>
      <c r="D251" s="39"/>
      <c r="E251" s="39"/>
      <c r="F251" s="40"/>
    </row>
    <row r="252" spans="1:6">
      <c r="A252" s="187">
        <v>27099</v>
      </c>
      <c r="B252" s="39">
        <v>1.8672579753544258</v>
      </c>
      <c r="D252" s="39"/>
      <c r="E252" s="39"/>
      <c r="F252" s="40"/>
    </row>
    <row r="253" spans="1:6">
      <c r="A253" s="187">
        <v>27099</v>
      </c>
      <c r="B253" s="39">
        <v>1.8672579753544258</v>
      </c>
      <c r="D253" s="39"/>
      <c r="E253" s="39"/>
      <c r="F253" s="40"/>
    </row>
    <row r="254" spans="1:6">
      <c r="A254" s="187">
        <v>27099</v>
      </c>
      <c r="B254" s="39">
        <v>1.8672579753544258</v>
      </c>
      <c r="D254" s="39"/>
      <c r="E254" s="39"/>
      <c r="F254" s="40"/>
    </row>
    <row r="255" spans="1:6">
      <c r="A255" s="187">
        <v>27099</v>
      </c>
      <c r="B255" s="39">
        <v>1.8672579753544258</v>
      </c>
      <c r="D255" s="39"/>
      <c r="E255" s="39"/>
      <c r="F255" s="40"/>
    </row>
    <row r="256" spans="1:6">
      <c r="A256" s="187">
        <v>27106</v>
      </c>
      <c r="B256" s="39">
        <v>1.9192412474993741</v>
      </c>
      <c r="D256" s="39"/>
      <c r="E256" s="39"/>
      <c r="F256" s="40"/>
    </row>
    <row r="257" spans="1:6">
      <c r="A257" s="187">
        <v>27106</v>
      </c>
      <c r="B257" s="39">
        <v>1.9192412474993741</v>
      </c>
      <c r="D257" s="39"/>
      <c r="E257" s="39"/>
      <c r="F257" s="40"/>
    </row>
    <row r="258" spans="1:6">
      <c r="A258" s="187">
        <v>27106</v>
      </c>
      <c r="B258" s="39">
        <v>1.9192412474993741</v>
      </c>
      <c r="D258" s="39"/>
      <c r="E258" s="39"/>
      <c r="F258" s="40"/>
    </row>
    <row r="259" spans="1:6">
      <c r="A259" s="187">
        <v>27106</v>
      </c>
      <c r="B259" s="39">
        <v>1.9192412474993741</v>
      </c>
      <c r="D259" s="39"/>
      <c r="E259" s="39"/>
      <c r="F259" s="40"/>
    </row>
    <row r="260" spans="1:6">
      <c r="A260" s="187">
        <v>27113</v>
      </c>
      <c r="B260" s="39">
        <v>1.959218209927805</v>
      </c>
      <c r="D260" s="39"/>
      <c r="E260" s="39"/>
      <c r="F260" s="40"/>
    </row>
    <row r="261" spans="1:6">
      <c r="A261" s="187">
        <v>27113</v>
      </c>
      <c r="B261" s="39">
        <v>1.959218209927805</v>
      </c>
      <c r="D261" s="39"/>
      <c r="E261" s="39"/>
      <c r="F261" s="40"/>
    </row>
    <row r="262" spans="1:6">
      <c r="A262" s="187">
        <v>27113</v>
      </c>
      <c r="B262" s="39">
        <v>1.959218209927805</v>
      </c>
      <c r="D262" s="39"/>
      <c r="E262" s="39"/>
      <c r="F262" s="40"/>
    </row>
    <row r="263" spans="1:6">
      <c r="A263" s="187">
        <v>27113</v>
      </c>
      <c r="B263" s="39">
        <v>1.959218209927805</v>
      </c>
      <c r="D263" s="39"/>
      <c r="E263" s="39"/>
      <c r="F263" s="40"/>
    </row>
    <row r="264" spans="1:6">
      <c r="A264" s="187">
        <v>27120</v>
      </c>
      <c r="B264" s="39">
        <v>1.9152418986330326</v>
      </c>
      <c r="D264" s="39"/>
      <c r="E264" s="39"/>
      <c r="F264" s="40"/>
    </row>
    <row r="265" spans="1:6">
      <c r="A265" s="187">
        <v>27120</v>
      </c>
      <c r="B265" s="39">
        <v>1.9152418986330326</v>
      </c>
      <c r="D265" s="39"/>
      <c r="E265" s="39"/>
      <c r="F265" s="40"/>
    </row>
    <row r="266" spans="1:6">
      <c r="A266" s="187">
        <v>27120</v>
      </c>
      <c r="B266" s="39">
        <v>1.9152418986330326</v>
      </c>
      <c r="D266" s="39"/>
      <c r="E266" s="39"/>
      <c r="F266" s="40"/>
    </row>
    <row r="267" spans="1:6">
      <c r="A267" s="187">
        <v>27120</v>
      </c>
      <c r="B267" s="39">
        <v>1.9152418986330326</v>
      </c>
      <c r="D267" s="39"/>
      <c r="E267" s="39"/>
      <c r="F267" s="40"/>
    </row>
    <row r="268" spans="1:6">
      <c r="A268" s="187">
        <v>27127</v>
      </c>
      <c r="B268" s="39">
        <v>1.9152418986330326</v>
      </c>
      <c r="D268" s="39"/>
      <c r="E268" s="39"/>
      <c r="F268" s="40"/>
    </row>
    <row r="269" spans="1:6">
      <c r="A269" s="187">
        <v>27127</v>
      </c>
      <c r="B269" s="39">
        <v>1.9152418986330326</v>
      </c>
      <c r="D269" s="39"/>
      <c r="E269" s="39"/>
      <c r="F269" s="40"/>
    </row>
    <row r="270" spans="1:6">
      <c r="A270" s="187">
        <v>27127</v>
      </c>
      <c r="B270" s="39">
        <v>1.9152418986330326</v>
      </c>
      <c r="D270" s="39"/>
      <c r="E270" s="39"/>
      <c r="F270" s="40"/>
    </row>
    <row r="271" spans="1:6">
      <c r="A271" s="187">
        <v>27127</v>
      </c>
      <c r="B271" s="39">
        <v>1.9152418986330326</v>
      </c>
      <c r="D271" s="39"/>
      <c r="E271" s="39"/>
      <c r="F271" s="40"/>
    </row>
    <row r="272" spans="1:6">
      <c r="A272" s="187">
        <v>27134</v>
      </c>
      <c r="B272" s="39">
        <v>1.9192412474993741</v>
      </c>
      <c r="D272" s="39"/>
      <c r="E272" s="39"/>
      <c r="F272" s="40"/>
    </row>
    <row r="273" spans="1:6">
      <c r="A273" s="187">
        <v>27134</v>
      </c>
      <c r="B273" s="39">
        <v>1.9192412474993741</v>
      </c>
      <c r="D273" s="39"/>
      <c r="E273" s="39"/>
      <c r="F273" s="40"/>
    </row>
    <row r="274" spans="1:6">
      <c r="A274" s="187">
        <v>27134</v>
      </c>
      <c r="B274" s="39">
        <v>1.9192412474993741</v>
      </c>
      <c r="D274" s="39"/>
      <c r="E274" s="39"/>
      <c r="F274" s="40"/>
    </row>
    <row r="275" spans="1:6">
      <c r="A275" s="187">
        <v>27134</v>
      </c>
      <c r="B275" s="39">
        <v>1.9192412474993741</v>
      </c>
      <c r="D275" s="39"/>
      <c r="E275" s="39"/>
      <c r="F275" s="40"/>
    </row>
    <row r="276" spans="1:6">
      <c r="A276" s="187">
        <v>27141</v>
      </c>
      <c r="B276" s="39">
        <v>1.9992034354737285</v>
      </c>
      <c r="D276" s="39"/>
      <c r="E276" s="39"/>
      <c r="F276" s="40"/>
    </row>
    <row r="277" spans="1:6">
      <c r="A277" s="187">
        <v>27141</v>
      </c>
      <c r="B277" s="39">
        <v>1.9992034354737285</v>
      </c>
      <c r="D277" s="39"/>
      <c r="E277" s="39"/>
      <c r="F277" s="40"/>
    </row>
    <row r="278" spans="1:6">
      <c r="A278" s="187">
        <v>27141</v>
      </c>
      <c r="B278" s="39">
        <v>1.9992034354737285</v>
      </c>
      <c r="D278" s="39"/>
      <c r="E278" s="39"/>
      <c r="F278" s="40"/>
    </row>
    <row r="279" spans="1:6">
      <c r="A279" s="187">
        <v>27141</v>
      </c>
      <c r="B279" s="39">
        <v>1.9992034354737285</v>
      </c>
      <c r="D279" s="39"/>
      <c r="E279" s="39"/>
      <c r="F279" s="40"/>
    </row>
    <row r="280" spans="1:6">
      <c r="A280" s="187">
        <v>27148</v>
      </c>
      <c r="B280" s="39">
        <v>1.967216907660488</v>
      </c>
      <c r="D280" s="39"/>
      <c r="E280" s="39"/>
      <c r="F280" s="40"/>
    </row>
    <row r="281" spans="1:6">
      <c r="A281" s="187">
        <v>27148</v>
      </c>
      <c r="B281" s="39">
        <v>1.967216907660488</v>
      </c>
      <c r="D281" s="39"/>
      <c r="E281" s="39"/>
      <c r="F281" s="40"/>
    </row>
    <row r="282" spans="1:6">
      <c r="A282" s="187">
        <v>27148</v>
      </c>
      <c r="B282" s="39">
        <v>1.967216907660488</v>
      </c>
      <c r="D282" s="39"/>
      <c r="E282" s="39"/>
      <c r="F282" s="40"/>
    </row>
    <row r="283" spans="1:6">
      <c r="A283" s="187">
        <v>27148</v>
      </c>
      <c r="B283" s="39">
        <v>1.967216907660488</v>
      </c>
      <c r="D283" s="39"/>
      <c r="E283" s="39"/>
      <c r="F283" s="40"/>
    </row>
    <row r="284" spans="1:6">
      <c r="A284" s="187">
        <v>27155</v>
      </c>
      <c r="B284" s="39">
        <v>1.9912047377410456</v>
      </c>
      <c r="D284" s="39"/>
      <c r="E284" s="39"/>
      <c r="F284" s="40"/>
    </row>
    <row r="285" spans="1:6">
      <c r="A285" s="187">
        <v>27155</v>
      </c>
      <c r="B285" s="39">
        <v>1.9912047377410456</v>
      </c>
      <c r="D285" s="39"/>
      <c r="E285" s="39"/>
      <c r="F285" s="40"/>
    </row>
    <row r="286" spans="1:6">
      <c r="A286" s="187">
        <v>27155</v>
      </c>
      <c r="B286" s="39">
        <v>1.9912047377410456</v>
      </c>
      <c r="D286" s="39"/>
      <c r="E286" s="39"/>
      <c r="F286" s="40"/>
    </row>
    <row r="287" spans="1:6">
      <c r="A287" s="187">
        <v>27155</v>
      </c>
      <c r="B287" s="39">
        <v>1.9912047377410456</v>
      </c>
      <c r="D287" s="39"/>
      <c r="E287" s="39"/>
      <c r="F287" s="40"/>
    </row>
    <row r="288" spans="1:6">
      <c r="A288" s="187">
        <v>27162</v>
      </c>
      <c r="B288" s="39">
        <v>1.9632175587941469</v>
      </c>
      <c r="D288" s="39"/>
      <c r="E288" s="39"/>
      <c r="F288" s="40"/>
    </row>
    <row r="289" spans="1:6">
      <c r="A289" s="187">
        <v>27162</v>
      </c>
      <c r="B289" s="39">
        <v>1.9632175587941469</v>
      </c>
      <c r="D289" s="39"/>
      <c r="E289" s="39"/>
      <c r="F289" s="40"/>
    </row>
    <row r="290" spans="1:6">
      <c r="A290" s="187">
        <v>27162</v>
      </c>
      <c r="B290" s="39">
        <v>1.9632175587941469</v>
      </c>
      <c r="D290" s="39"/>
      <c r="E290" s="39"/>
      <c r="F290" s="40"/>
    </row>
    <row r="291" spans="1:6">
      <c r="A291" s="187">
        <v>27162</v>
      </c>
      <c r="B291" s="39">
        <v>1.9632175587941469</v>
      </c>
      <c r="D291" s="39"/>
      <c r="E291" s="39"/>
      <c r="F291" s="40"/>
    </row>
    <row r="292" spans="1:6">
      <c r="A292" s="187">
        <v>27169</v>
      </c>
      <c r="B292" s="39">
        <v>1.9992034354737285</v>
      </c>
      <c r="D292" s="39"/>
      <c r="E292" s="39"/>
      <c r="F292" s="40"/>
    </row>
    <row r="293" spans="1:6">
      <c r="A293" s="187">
        <v>27169</v>
      </c>
      <c r="B293" s="39">
        <v>1.9992034354737285</v>
      </c>
      <c r="D293" s="39"/>
      <c r="E293" s="39"/>
      <c r="F293" s="40"/>
    </row>
    <row r="294" spans="1:6">
      <c r="A294" s="187">
        <v>27169</v>
      </c>
      <c r="B294" s="39">
        <v>1.9992034354737285</v>
      </c>
      <c r="D294" s="39"/>
      <c r="E294" s="39"/>
      <c r="F294" s="40"/>
    </row>
    <row r="295" spans="1:6">
      <c r="A295" s="187">
        <v>27169</v>
      </c>
      <c r="B295" s="39">
        <v>1.9992034354737285</v>
      </c>
      <c r="D295" s="39"/>
      <c r="E295" s="39"/>
      <c r="F295" s="40"/>
    </row>
    <row r="296" spans="1:6">
      <c r="A296" s="187">
        <v>27176</v>
      </c>
      <c r="B296" s="39">
        <v>2.0112014820727535</v>
      </c>
      <c r="D296" s="39"/>
      <c r="E296" s="39"/>
      <c r="F296" s="40"/>
    </row>
    <row r="297" spans="1:6">
      <c r="A297" s="187">
        <v>27176</v>
      </c>
      <c r="B297" s="39">
        <v>2.0112014820727535</v>
      </c>
      <c r="D297" s="39"/>
      <c r="E297" s="39"/>
      <c r="F297" s="40"/>
    </row>
    <row r="298" spans="1:6">
      <c r="A298" s="187">
        <v>27176</v>
      </c>
      <c r="B298" s="39">
        <v>2.0112014820727535</v>
      </c>
      <c r="D298" s="39"/>
      <c r="E298" s="39"/>
      <c r="F298" s="40"/>
    </row>
    <row r="299" spans="1:6">
      <c r="A299" s="187">
        <v>27176</v>
      </c>
      <c r="B299" s="39">
        <v>2.0112014820727535</v>
      </c>
      <c r="D299" s="39"/>
      <c r="E299" s="39"/>
      <c r="F299" s="40"/>
    </row>
    <row r="300" spans="1:6">
      <c r="A300" s="187">
        <v>27183</v>
      </c>
      <c r="B300" s="39">
        <v>1.8832553708197921</v>
      </c>
      <c r="D300" s="39"/>
      <c r="E300" s="39"/>
      <c r="F300" s="40"/>
    </row>
    <row r="301" spans="1:6">
      <c r="A301" s="187">
        <v>27183</v>
      </c>
      <c r="B301" s="39">
        <v>1.8832553708197921</v>
      </c>
      <c r="D301" s="39"/>
      <c r="E301" s="39"/>
      <c r="F301" s="40"/>
    </row>
    <row r="302" spans="1:6">
      <c r="A302" s="187">
        <v>27183</v>
      </c>
      <c r="B302" s="39">
        <v>1.8832553708197921</v>
      </c>
      <c r="D302" s="39"/>
      <c r="E302" s="39"/>
      <c r="F302" s="40"/>
    </row>
    <row r="303" spans="1:6">
      <c r="A303" s="187">
        <v>27183</v>
      </c>
      <c r="B303" s="39">
        <v>1.8832553708197921</v>
      </c>
      <c r="D303" s="39"/>
      <c r="E303" s="39"/>
      <c r="F303" s="40"/>
    </row>
    <row r="304" spans="1:6">
      <c r="A304" s="187">
        <v>27190</v>
      </c>
      <c r="B304" s="39">
        <v>1.9152418986330326</v>
      </c>
      <c r="D304" s="39"/>
      <c r="E304" s="39"/>
      <c r="F304" s="40"/>
    </row>
    <row r="305" spans="1:6">
      <c r="A305" s="187">
        <v>27190</v>
      </c>
      <c r="B305" s="39">
        <v>1.9152418986330326</v>
      </c>
      <c r="D305" s="39"/>
      <c r="E305" s="39"/>
      <c r="F305" s="40"/>
    </row>
    <row r="306" spans="1:6">
      <c r="A306" s="187">
        <v>27190</v>
      </c>
      <c r="B306" s="39">
        <v>1.9152418986330326</v>
      </c>
      <c r="D306" s="39"/>
      <c r="E306" s="39"/>
      <c r="F306" s="40"/>
    </row>
    <row r="307" spans="1:6">
      <c r="A307" s="187">
        <v>27190</v>
      </c>
      <c r="B307" s="39">
        <v>1.9152418986330326</v>
      </c>
      <c r="D307" s="39"/>
      <c r="E307" s="39"/>
      <c r="F307" s="40"/>
    </row>
    <row r="308" spans="1:6">
      <c r="A308" s="187">
        <v>27197</v>
      </c>
      <c r="B308" s="39">
        <v>1.9032438520340078</v>
      </c>
      <c r="D308" s="39"/>
      <c r="E308" s="39"/>
      <c r="F308" s="40"/>
    </row>
    <row r="309" spans="1:6">
      <c r="A309" s="187">
        <v>27197</v>
      </c>
      <c r="B309" s="39">
        <v>1.9032438520340078</v>
      </c>
      <c r="D309" s="39"/>
      <c r="E309" s="39"/>
      <c r="F309" s="40"/>
    </row>
    <row r="310" spans="1:6">
      <c r="A310" s="187">
        <v>27197</v>
      </c>
      <c r="B310" s="39">
        <v>1.9032438520340078</v>
      </c>
      <c r="D310" s="39"/>
      <c r="E310" s="39"/>
      <c r="F310" s="40"/>
    </row>
    <row r="311" spans="1:6">
      <c r="A311" s="187">
        <v>27197</v>
      </c>
      <c r="B311" s="39">
        <v>1.9032438520340078</v>
      </c>
      <c r="D311" s="39"/>
      <c r="E311" s="39"/>
      <c r="F311" s="40"/>
    </row>
    <row r="312" spans="1:6">
      <c r="A312" s="187">
        <v>27204</v>
      </c>
      <c r="B312" s="39">
        <v>1.8392707964075272</v>
      </c>
      <c r="D312" s="39"/>
      <c r="E312" s="39"/>
      <c r="F312" s="40"/>
    </row>
    <row r="313" spans="1:6">
      <c r="A313" s="187">
        <v>27204</v>
      </c>
      <c r="B313" s="39">
        <v>1.8392707964075272</v>
      </c>
      <c r="D313" s="39"/>
      <c r="E313" s="39"/>
      <c r="F313" s="40"/>
    </row>
    <row r="314" spans="1:6">
      <c r="A314" s="187">
        <v>27204</v>
      </c>
      <c r="B314" s="39">
        <v>1.8392707964075272</v>
      </c>
      <c r="D314" s="39"/>
      <c r="E314" s="39"/>
      <c r="F314" s="40"/>
    </row>
    <row r="315" spans="1:6">
      <c r="A315" s="187">
        <v>27204</v>
      </c>
      <c r="B315" s="39">
        <v>1.8392707964075272</v>
      </c>
      <c r="D315" s="39"/>
      <c r="E315" s="39"/>
      <c r="F315" s="40"/>
    </row>
    <row r="316" spans="1:6">
      <c r="A316" s="187">
        <v>27211</v>
      </c>
      <c r="B316" s="39">
        <v>1.7952862219952621</v>
      </c>
      <c r="D316" s="39"/>
      <c r="E316" s="39"/>
      <c r="F316" s="40"/>
    </row>
    <row r="317" spans="1:6">
      <c r="A317" s="187">
        <v>27211</v>
      </c>
      <c r="B317" s="39">
        <v>1.7952862219952621</v>
      </c>
      <c r="D317" s="39"/>
      <c r="E317" s="39"/>
      <c r="F317" s="40"/>
    </row>
    <row r="318" spans="1:6">
      <c r="A318" s="187">
        <v>27211</v>
      </c>
      <c r="B318" s="39">
        <v>1.7952862219952621</v>
      </c>
      <c r="D318" s="39"/>
      <c r="E318" s="39"/>
      <c r="F318" s="40"/>
    </row>
    <row r="319" spans="1:6">
      <c r="A319" s="187">
        <v>27211</v>
      </c>
      <c r="B319" s="39">
        <v>1.7952862219952621</v>
      </c>
      <c r="D319" s="39"/>
      <c r="E319" s="39"/>
      <c r="F319" s="40"/>
    </row>
    <row r="320" spans="1:6">
      <c r="A320" s="187">
        <v>27218</v>
      </c>
      <c r="B320" s="39">
        <v>1.7992855708616033</v>
      </c>
      <c r="D320" s="39"/>
      <c r="E320" s="39"/>
      <c r="F320" s="40"/>
    </row>
    <row r="321" spans="1:6">
      <c r="A321" s="187">
        <v>27218</v>
      </c>
      <c r="B321" s="39">
        <v>1.7992855708616033</v>
      </c>
      <c r="D321" s="39"/>
      <c r="E321" s="39"/>
      <c r="F321" s="40"/>
    </row>
    <row r="322" spans="1:6">
      <c r="A322" s="187">
        <v>27218</v>
      </c>
      <c r="B322" s="39">
        <v>1.7992855708616033</v>
      </c>
      <c r="D322" s="39"/>
      <c r="E322" s="39"/>
      <c r="F322" s="40"/>
    </row>
    <row r="323" spans="1:6">
      <c r="A323" s="187">
        <v>27218</v>
      </c>
      <c r="B323" s="39">
        <v>1.7992855708616033</v>
      </c>
      <c r="D323" s="39"/>
      <c r="E323" s="39"/>
      <c r="F323" s="40"/>
    </row>
    <row r="324" spans="1:6">
      <c r="A324" s="187">
        <v>27225</v>
      </c>
      <c r="B324" s="39">
        <v>1.7593003453156799</v>
      </c>
      <c r="D324" s="39"/>
      <c r="E324" s="39"/>
      <c r="F324" s="40"/>
    </row>
    <row r="325" spans="1:6">
      <c r="A325" s="187">
        <v>27225</v>
      </c>
      <c r="B325" s="39">
        <v>1.7593003453156799</v>
      </c>
      <c r="D325" s="39"/>
      <c r="E325" s="39"/>
      <c r="F325" s="40"/>
    </row>
    <row r="326" spans="1:6">
      <c r="A326" s="187">
        <v>27225</v>
      </c>
      <c r="B326" s="39">
        <v>1.7593003453156799</v>
      </c>
      <c r="D326" s="39"/>
      <c r="E326" s="39"/>
      <c r="F326" s="40"/>
    </row>
    <row r="327" spans="1:6">
      <c r="A327" s="187">
        <v>27225</v>
      </c>
      <c r="B327" s="39">
        <v>1.7593003453156799</v>
      </c>
      <c r="D327" s="39"/>
      <c r="E327" s="39"/>
      <c r="F327" s="40"/>
    </row>
    <row r="328" spans="1:6">
      <c r="A328" s="187">
        <v>27232</v>
      </c>
      <c r="B328" s="39">
        <v>1.7193151197697565</v>
      </c>
      <c r="D328" s="39"/>
      <c r="E328" s="39"/>
      <c r="F328" s="40"/>
    </row>
    <row r="329" spans="1:6">
      <c r="A329" s="187">
        <v>27232</v>
      </c>
      <c r="B329" s="39">
        <v>1.7193151197697565</v>
      </c>
      <c r="D329" s="39"/>
      <c r="E329" s="39"/>
      <c r="F329" s="40"/>
    </row>
    <row r="330" spans="1:6">
      <c r="A330" s="187">
        <v>27232</v>
      </c>
      <c r="B330" s="39">
        <v>1.7193151197697565</v>
      </c>
      <c r="D330" s="39"/>
      <c r="E330" s="39"/>
      <c r="F330" s="40"/>
    </row>
    <row r="331" spans="1:6">
      <c r="A331" s="187">
        <v>27232</v>
      </c>
      <c r="B331" s="39">
        <v>1.7193151197697565</v>
      </c>
      <c r="D331" s="39"/>
      <c r="E331" s="39"/>
      <c r="F331" s="40"/>
    </row>
    <row r="332" spans="1:6">
      <c r="A332" s="187">
        <v>27239</v>
      </c>
      <c r="B332" s="39">
        <v>1.7393118641014642</v>
      </c>
      <c r="D332" s="39"/>
      <c r="E332" s="39"/>
      <c r="F332" s="40"/>
    </row>
    <row r="333" spans="1:6">
      <c r="A333" s="187">
        <v>27239</v>
      </c>
      <c r="B333" s="39">
        <v>1.7393118641014642</v>
      </c>
      <c r="D333" s="39"/>
      <c r="E333" s="39"/>
      <c r="F333" s="40"/>
    </row>
    <row r="334" spans="1:6">
      <c r="A334" s="187">
        <v>27239</v>
      </c>
      <c r="B334" s="39">
        <v>1.7393118641014642</v>
      </c>
      <c r="D334" s="39"/>
      <c r="E334" s="39"/>
      <c r="F334" s="40"/>
    </row>
    <row r="335" spans="1:6">
      <c r="A335" s="187">
        <v>27239</v>
      </c>
      <c r="B335" s="39">
        <v>1.7393118641014642</v>
      </c>
      <c r="D335" s="39"/>
      <c r="E335" s="39"/>
      <c r="F335" s="40"/>
    </row>
    <row r="336" spans="1:6">
      <c r="A336" s="187">
        <v>27246</v>
      </c>
      <c r="B336" s="39">
        <v>1.7193151197697565</v>
      </c>
      <c r="D336" s="39"/>
      <c r="E336" s="39"/>
      <c r="F336" s="40"/>
    </row>
    <row r="337" spans="1:6">
      <c r="A337" s="187">
        <v>27246</v>
      </c>
      <c r="B337" s="39">
        <v>1.7193151197697565</v>
      </c>
      <c r="D337" s="39"/>
      <c r="E337" s="39"/>
      <c r="F337" s="40"/>
    </row>
    <row r="338" spans="1:6">
      <c r="A338" s="187">
        <v>27246</v>
      </c>
      <c r="B338" s="39">
        <v>1.7193151197697565</v>
      </c>
      <c r="D338" s="39"/>
      <c r="E338" s="39"/>
      <c r="F338" s="40"/>
    </row>
    <row r="339" spans="1:6">
      <c r="A339" s="187">
        <v>27246</v>
      </c>
      <c r="B339" s="39">
        <v>1.7193151197697565</v>
      </c>
      <c r="D339" s="39"/>
      <c r="E339" s="39"/>
      <c r="F339" s="40"/>
    </row>
    <row r="340" spans="1:6">
      <c r="A340" s="187">
        <v>27253</v>
      </c>
      <c r="B340" s="39">
        <v>1.7553009964493385</v>
      </c>
      <c r="D340" s="39"/>
      <c r="E340" s="39"/>
      <c r="F340" s="40"/>
    </row>
    <row r="341" spans="1:6">
      <c r="A341" s="187">
        <v>27253</v>
      </c>
      <c r="B341" s="39">
        <v>1.7553009964493385</v>
      </c>
      <c r="D341" s="39"/>
      <c r="E341" s="39"/>
      <c r="F341" s="40"/>
    </row>
    <row r="342" spans="1:6">
      <c r="A342" s="187">
        <v>27253</v>
      </c>
      <c r="B342" s="39">
        <v>1.7553009964493385</v>
      </c>
      <c r="D342" s="39"/>
      <c r="E342" s="39"/>
      <c r="F342" s="40"/>
    </row>
    <row r="343" spans="1:6">
      <c r="A343" s="187">
        <v>27253</v>
      </c>
      <c r="B343" s="39">
        <v>1.7553009964493385</v>
      </c>
      <c r="D343" s="39"/>
      <c r="E343" s="39"/>
      <c r="F343" s="40"/>
    </row>
    <row r="344" spans="1:6">
      <c r="A344" s="187">
        <v>27260</v>
      </c>
      <c r="B344" s="39">
        <v>1.7353125152351232</v>
      </c>
      <c r="D344" s="39"/>
      <c r="E344" s="39"/>
      <c r="F344" s="40"/>
    </row>
    <row r="345" spans="1:6">
      <c r="A345" s="187">
        <v>27260</v>
      </c>
      <c r="B345" s="39">
        <v>1.7353125152351232</v>
      </c>
      <c r="D345" s="39"/>
      <c r="E345" s="39"/>
      <c r="F345" s="40"/>
    </row>
    <row r="346" spans="1:6">
      <c r="A346" s="187">
        <v>27260</v>
      </c>
      <c r="B346" s="39">
        <v>1.7353125152351232</v>
      </c>
      <c r="D346" s="39"/>
      <c r="E346" s="39"/>
      <c r="F346" s="40"/>
    </row>
    <row r="347" spans="1:6">
      <c r="A347" s="187">
        <v>27260</v>
      </c>
      <c r="B347" s="39">
        <v>1.7353125152351232</v>
      </c>
      <c r="D347" s="39"/>
      <c r="E347" s="39"/>
      <c r="F347" s="40"/>
    </row>
    <row r="348" spans="1:6">
      <c r="A348" s="187">
        <v>27267</v>
      </c>
      <c r="B348" s="39">
        <v>1.7193151197697565</v>
      </c>
      <c r="D348" s="39"/>
      <c r="E348" s="39"/>
      <c r="F348" s="40"/>
    </row>
    <row r="349" spans="1:6">
      <c r="A349" s="187">
        <v>27267</v>
      </c>
      <c r="B349" s="39">
        <v>1.7193151197697565</v>
      </c>
      <c r="D349" s="39"/>
      <c r="E349" s="39"/>
      <c r="F349" s="40"/>
    </row>
    <row r="350" spans="1:6">
      <c r="A350" s="187">
        <v>27267</v>
      </c>
      <c r="B350" s="39">
        <v>1.7193151197697565</v>
      </c>
      <c r="D350" s="39"/>
      <c r="E350" s="39"/>
      <c r="F350" s="40"/>
    </row>
    <row r="351" spans="1:6">
      <c r="A351" s="187">
        <v>27267</v>
      </c>
      <c r="B351" s="39">
        <v>1.7193151197697565</v>
      </c>
      <c r="D351" s="39"/>
      <c r="E351" s="39"/>
      <c r="F351" s="40"/>
    </row>
    <row r="352" spans="1:6">
      <c r="A352" s="187">
        <v>27274</v>
      </c>
      <c r="B352" s="39">
        <v>1.699326638555541</v>
      </c>
      <c r="D352" s="39"/>
      <c r="E352" s="39"/>
      <c r="F352" s="40"/>
    </row>
    <row r="353" spans="1:6">
      <c r="A353" s="187">
        <v>27274</v>
      </c>
      <c r="B353" s="39">
        <v>1.699326638555541</v>
      </c>
      <c r="D353" s="39"/>
      <c r="E353" s="39"/>
      <c r="F353" s="40"/>
    </row>
    <row r="354" spans="1:6">
      <c r="A354" s="187">
        <v>27274</v>
      </c>
      <c r="B354" s="39">
        <v>1.699326638555541</v>
      </c>
      <c r="D354" s="39"/>
      <c r="E354" s="39"/>
      <c r="F354" s="40"/>
    </row>
    <row r="355" spans="1:6">
      <c r="A355" s="187">
        <v>27274</v>
      </c>
      <c r="B355" s="39">
        <v>1.699326638555541</v>
      </c>
      <c r="D355" s="39"/>
      <c r="E355" s="39"/>
      <c r="F355" s="40"/>
    </row>
    <row r="356" spans="1:6">
      <c r="A356" s="187">
        <v>27281</v>
      </c>
      <c r="B356" s="39">
        <v>1.6793298942238328</v>
      </c>
      <c r="D356" s="39"/>
      <c r="E356" s="39"/>
      <c r="F356" s="40"/>
    </row>
    <row r="357" spans="1:6">
      <c r="A357" s="187">
        <v>27281</v>
      </c>
      <c r="B357" s="39">
        <v>1.6793298942238328</v>
      </c>
      <c r="D357" s="39"/>
      <c r="E357" s="39"/>
      <c r="F357" s="40"/>
    </row>
    <row r="358" spans="1:6">
      <c r="A358" s="187">
        <v>27281</v>
      </c>
      <c r="B358" s="39">
        <v>1.6793298942238328</v>
      </c>
      <c r="D358" s="39"/>
      <c r="E358" s="39"/>
      <c r="F358" s="40"/>
    </row>
    <row r="359" spans="1:6">
      <c r="A359" s="187">
        <v>27281</v>
      </c>
      <c r="B359" s="39">
        <v>1.6793298942238328</v>
      </c>
      <c r="D359" s="39"/>
      <c r="E359" s="39"/>
      <c r="F359" s="40"/>
    </row>
    <row r="360" spans="1:6">
      <c r="A360" s="187">
        <v>27288</v>
      </c>
      <c r="B360" s="39">
        <v>1.5993677062494784</v>
      </c>
      <c r="D360" s="39"/>
      <c r="E360" s="39"/>
      <c r="F360" s="40"/>
    </row>
    <row r="361" spans="1:6">
      <c r="A361" s="187">
        <v>27288</v>
      </c>
      <c r="B361" s="39">
        <v>1.5993677062494784</v>
      </c>
      <c r="D361" s="39"/>
      <c r="E361" s="39"/>
      <c r="F361" s="40"/>
    </row>
    <row r="362" spans="1:6">
      <c r="A362" s="187">
        <v>27288</v>
      </c>
      <c r="B362" s="39">
        <v>1.5993677062494784</v>
      </c>
      <c r="D362" s="39"/>
      <c r="E362" s="39"/>
      <c r="F362" s="40"/>
    </row>
    <row r="363" spans="1:6">
      <c r="A363" s="187">
        <v>27288</v>
      </c>
      <c r="B363" s="39">
        <v>1.5993677062494784</v>
      </c>
      <c r="D363" s="39"/>
      <c r="E363" s="39"/>
      <c r="F363" s="40"/>
    </row>
    <row r="364" spans="1:6">
      <c r="A364" s="187">
        <v>27295</v>
      </c>
      <c r="B364" s="39">
        <v>1.5993677062494784</v>
      </c>
      <c r="D364" s="39"/>
      <c r="E364" s="39"/>
      <c r="F364" s="40"/>
    </row>
    <row r="365" spans="1:6">
      <c r="A365" s="187">
        <v>27295</v>
      </c>
      <c r="B365" s="39">
        <v>1.5993677062494784</v>
      </c>
      <c r="D365" s="39"/>
      <c r="E365" s="39"/>
      <c r="F365" s="40"/>
    </row>
    <row r="366" spans="1:6">
      <c r="A366" s="187">
        <v>27295</v>
      </c>
      <c r="B366" s="39">
        <v>1.5993677062494784</v>
      </c>
      <c r="D366" s="39"/>
      <c r="E366" s="39"/>
      <c r="F366" s="40"/>
    </row>
    <row r="367" spans="1:6">
      <c r="A367" s="187">
        <v>27295</v>
      </c>
      <c r="B367" s="39">
        <v>1.5993677062494784</v>
      </c>
      <c r="D367" s="39"/>
      <c r="E367" s="39"/>
      <c r="F367" s="40"/>
    </row>
    <row r="368" spans="1:6">
      <c r="A368" s="187">
        <v>27302</v>
      </c>
      <c r="B368" s="39">
        <v>1.5633818295698967</v>
      </c>
      <c r="D368" s="39"/>
      <c r="E368" s="39"/>
      <c r="F368" s="40"/>
    </row>
    <row r="369" spans="1:6">
      <c r="A369" s="187">
        <v>27302</v>
      </c>
      <c r="B369" s="39">
        <v>1.5633818295698967</v>
      </c>
      <c r="D369" s="39"/>
      <c r="E369" s="39"/>
      <c r="F369" s="40"/>
    </row>
    <row r="370" spans="1:6">
      <c r="A370" s="187">
        <v>27302</v>
      </c>
      <c r="B370" s="39">
        <v>1.5633818295698967</v>
      </c>
      <c r="D370" s="39"/>
      <c r="E370" s="39"/>
      <c r="F370" s="40"/>
    </row>
    <row r="371" spans="1:6">
      <c r="A371" s="187">
        <v>27302</v>
      </c>
      <c r="B371" s="39">
        <v>1.5633818295698967</v>
      </c>
      <c r="D371" s="39"/>
      <c r="E371" s="39"/>
      <c r="F371" s="40"/>
    </row>
    <row r="372" spans="1:6">
      <c r="A372" s="187">
        <v>27309</v>
      </c>
      <c r="B372" s="39">
        <v>1.5753716130514288</v>
      </c>
      <c r="D372" s="39"/>
      <c r="E372" s="39"/>
      <c r="F372" s="40"/>
    </row>
    <row r="373" spans="1:6">
      <c r="A373" s="187">
        <v>27309</v>
      </c>
      <c r="B373" s="39">
        <v>1.5753716130514288</v>
      </c>
      <c r="D373" s="39"/>
      <c r="E373" s="39"/>
      <c r="F373" s="40"/>
    </row>
    <row r="374" spans="1:6">
      <c r="A374" s="187">
        <v>27309</v>
      </c>
      <c r="B374" s="39">
        <v>1.5753716130514288</v>
      </c>
      <c r="D374" s="39"/>
      <c r="E374" s="39"/>
      <c r="F374" s="40"/>
    </row>
    <row r="375" spans="1:6">
      <c r="A375" s="187">
        <v>27309</v>
      </c>
      <c r="B375" s="39">
        <v>1.5753716130514288</v>
      </c>
      <c r="D375" s="39"/>
      <c r="E375" s="39"/>
      <c r="F375" s="40"/>
    </row>
    <row r="376" spans="1:6">
      <c r="A376" s="187">
        <v>27316</v>
      </c>
      <c r="B376" s="39">
        <v>1.5993677062494784</v>
      </c>
      <c r="D376" s="39"/>
      <c r="E376" s="39"/>
      <c r="F376" s="40"/>
    </row>
    <row r="377" spans="1:6">
      <c r="A377" s="187">
        <v>27316</v>
      </c>
      <c r="B377" s="39">
        <v>1.5993677062494784</v>
      </c>
      <c r="D377" s="39"/>
      <c r="E377" s="39"/>
      <c r="F377" s="40"/>
    </row>
    <row r="378" spans="1:6">
      <c r="A378" s="187">
        <v>27316</v>
      </c>
      <c r="B378" s="39">
        <v>1.5993677062494784</v>
      </c>
      <c r="D378" s="39"/>
      <c r="E378" s="39"/>
      <c r="F378" s="40"/>
    </row>
    <row r="379" spans="1:6">
      <c r="A379" s="187">
        <v>27316</v>
      </c>
      <c r="B379" s="39">
        <v>1.5993677062494784</v>
      </c>
      <c r="D379" s="39"/>
      <c r="E379" s="39"/>
      <c r="F379" s="40"/>
    </row>
    <row r="380" spans="1:6">
      <c r="A380" s="187">
        <v>27323</v>
      </c>
      <c r="B380" s="39">
        <v>1.5593824807035548</v>
      </c>
      <c r="D380" s="39"/>
      <c r="E380" s="39"/>
      <c r="F380" s="40"/>
    </row>
    <row r="381" spans="1:6">
      <c r="A381" s="187">
        <v>27323</v>
      </c>
      <c r="B381" s="39">
        <v>1.5593824807035548</v>
      </c>
      <c r="D381" s="39"/>
      <c r="E381" s="39"/>
      <c r="F381" s="40"/>
    </row>
    <row r="382" spans="1:6">
      <c r="A382" s="187">
        <v>27323</v>
      </c>
      <c r="B382" s="39">
        <v>1.5593824807035548</v>
      </c>
      <c r="D382" s="39"/>
      <c r="E382" s="39"/>
      <c r="F382" s="40"/>
    </row>
    <row r="383" spans="1:6">
      <c r="A383" s="187">
        <v>27323</v>
      </c>
      <c r="B383" s="39">
        <v>1.5593824807035548</v>
      </c>
      <c r="D383" s="39"/>
      <c r="E383" s="39"/>
      <c r="F383" s="40"/>
    </row>
    <row r="384" spans="1:6">
      <c r="A384" s="187">
        <v>27330</v>
      </c>
      <c r="B384" s="39">
        <v>1.5593824807035548</v>
      </c>
      <c r="D384" s="39"/>
      <c r="E384" s="39"/>
      <c r="F384" s="40"/>
    </row>
    <row r="385" spans="1:6">
      <c r="A385" s="187">
        <v>27330</v>
      </c>
      <c r="B385" s="39">
        <v>1.5593824807035548</v>
      </c>
      <c r="D385" s="39"/>
      <c r="E385" s="39"/>
      <c r="F385" s="40"/>
    </row>
    <row r="386" spans="1:6">
      <c r="A386" s="187">
        <v>27330</v>
      </c>
      <c r="B386" s="39">
        <v>1.5593824807035548</v>
      </c>
      <c r="D386" s="39"/>
      <c r="E386" s="39"/>
      <c r="F386" s="40"/>
    </row>
    <row r="387" spans="1:6">
      <c r="A387" s="187">
        <v>27330</v>
      </c>
      <c r="B387" s="39">
        <v>1.5593824807035548</v>
      </c>
      <c r="D387" s="39"/>
      <c r="E387" s="39"/>
      <c r="F387" s="40"/>
    </row>
    <row r="388" spans="1:6">
      <c r="A388" s="187">
        <v>27337</v>
      </c>
      <c r="B388" s="39">
        <v>1.5593824807035548</v>
      </c>
      <c r="D388" s="39"/>
      <c r="E388" s="39"/>
      <c r="F388" s="40"/>
    </row>
    <row r="389" spans="1:6">
      <c r="A389" s="187">
        <v>27337</v>
      </c>
      <c r="B389" s="39">
        <v>1.5593824807035548</v>
      </c>
      <c r="D389" s="39"/>
      <c r="E389" s="39"/>
      <c r="F389" s="40"/>
    </row>
    <row r="390" spans="1:6">
      <c r="A390" s="187">
        <v>27337</v>
      </c>
      <c r="B390" s="39">
        <v>1.5593824807035548</v>
      </c>
      <c r="D390" s="39"/>
      <c r="E390" s="39"/>
      <c r="F390" s="40"/>
    </row>
    <row r="391" spans="1:6">
      <c r="A391" s="187">
        <v>27337</v>
      </c>
      <c r="B391" s="39">
        <v>1.5593824807035548</v>
      </c>
      <c r="D391" s="39"/>
      <c r="E391" s="39"/>
      <c r="F391" s="40"/>
    </row>
    <row r="392" spans="1:6">
      <c r="A392" s="187">
        <v>27344</v>
      </c>
      <c r="B392" s="39">
        <v>1.5633818295698967</v>
      </c>
      <c r="D392" s="39"/>
      <c r="E392" s="39"/>
      <c r="F392" s="40"/>
    </row>
    <row r="393" spans="1:6">
      <c r="A393" s="187">
        <v>27344</v>
      </c>
      <c r="B393" s="39">
        <v>1.5633818295698967</v>
      </c>
      <c r="D393" s="39"/>
      <c r="E393" s="39"/>
      <c r="F393" s="40"/>
    </row>
    <row r="394" spans="1:6">
      <c r="A394" s="187">
        <v>27344</v>
      </c>
      <c r="B394" s="39">
        <v>1.5633818295698967</v>
      </c>
      <c r="D394" s="39"/>
      <c r="E394" s="39"/>
      <c r="F394" s="40"/>
    </row>
    <row r="395" spans="1:6">
      <c r="A395" s="187">
        <v>27344</v>
      </c>
      <c r="B395" s="39">
        <v>1.5633818295698967</v>
      </c>
      <c r="D395" s="39"/>
      <c r="E395" s="39"/>
      <c r="F395" s="40"/>
    </row>
    <row r="396" spans="1:6">
      <c r="A396" s="187">
        <v>27351</v>
      </c>
      <c r="B396" s="39">
        <v>1.5633818295698967</v>
      </c>
      <c r="D396" s="39"/>
      <c r="E396" s="39"/>
      <c r="F396" s="40"/>
    </row>
    <row r="397" spans="1:6">
      <c r="A397" s="187">
        <v>27351</v>
      </c>
      <c r="B397" s="39">
        <v>1.5633818295698967</v>
      </c>
      <c r="D397" s="39"/>
      <c r="E397" s="39"/>
      <c r="F397" s="40"/>
    </row>
    <row r="398" spans="1:6">
      <c r="A398" s="187">
        <v>27351</v>
      </c>
      <c r="B398" s="39">
        <v>1.5633818295698967</v>
      </c>
      <c r="D398" s="39"/>
      <c r="E398" s="39"/>
      <c r="F398" s="40"/>
    </row>
    <row r="399" spans="1:6">
      <c r="A399" s="187">
        <v>27351</v>
      </c>
      <c r="B399" s="39">
        <v>1.5633818295698967</v>
      </c>
      <c r="D399" s="39"/>
      <c r="E399" s="39"/>
      <c r="F399" s="40"/>
    </row>
    <row r="400" spans="1:6">
      <c r="A400" s="187">
        <v>27358</v>
      </c>
      <c r="B400" s="39">
        <v>1.5553831318372131</v>
      </c>
      <c r="D400" s="39"/>
      <c r="E400" s="39"/>
      <c r="F400" s="40"/>
    </row>
    <row r="401" spans="1:6">
      <c r="A401" s="187">
        <v>27358</v>
      </c>
      <c r="B401" s="39">
        <v>1.5553831318372131</v>
      </c>
      <c r="D401" s="39"/>
      <c r="E401" s="39"/>
      <c r="F401" s="40"/>
    </row>
    <row r="402" spans="1:6">
      <c r="A402" s="187">
        <v>27358</v>
      </c>
      <c r="B402" s="39">
        <v>1.5553831318372131</v>
      </c>
      <c r="D402" s="39"/>
      <c r="E402" s="39"/>
      <c r="F402" s="40"/>
    </row>
    <row r="403" spans="1:6">
      <c r="A403" s="187">
        <v>27358</v>
      </c>
      <c r="B403" s="39">
        <v>1.5553831318372131</v>
      </c>
      <c r="D403" s="39"/>
      <c r="E403" s="39"/>
      <c r="F403" s="40"/>
    </row>
    <row r="404" spans="1:6">
      <c r="A404" s="187">
        <v>27365</v>
      </c>
      <c r="B404" s="39">
        <v>1.5353863875055052</v>
      </c>
      <c r="D404" s="39"/>
      <c r="E404" s="39"/>
      <c r="F404" s="40"/>
    </row>
    <row r="405" spans="1:6">
      <c r="A405" s="187">
        <v>27365</v>
      </c>
      <c r="B405" s="39">
        <v>1.5353863875055052</v>
      </c>
      <c r="D405" s="39"/>
      <c r="E405" s="39"/>
      <c r="F405" s="40"/>
    </row>
    <row r="406" spans="1:6">
      <c r="A406" s="187">
        <v>27365</v>
      </c>
      <c r="B406" s="39">
        <v>1.5353863875055052</v>
      </c>
      <c r="D406" s="39"/>
      <c r="E406" s="39"/>
      <c r="F406" s="40"/>
    </row>
    <row r="407" spans="1:6">
      <c r="A407" s="187">
        <v>27365</v>
      </c>
      <c r="B407" s="39">
        <v>1.5353863875055052</v>
      </c>
      <c r="D407" s="39"/>
      <c r="E407" s="39"/>
      <c r="F407" s="40"/>
    </row>
    <row r="408" spans="1:6">
      <c r="A408" s="187">
        <v>27372</v>
      </c>
      <c r="B408" s="39">
        <v>1.5193972551576314</v>
      </c>
      <c r="D408" s="39"/>
      <c r="E408" s="39"/>
      <c r="F408" s="40"/>
    </row>
    <row r="409" spans="1:6">
      <c r="A409" s="187">
        <v>27372</v>
      </c>
      <c r="B409" s="39">
        <v>1.5193972551576314</v>
      </c>
      <c r="D409" s="39"/>
      <c r="E409" s="39"/>
      <c r="F409" s="40"/>
    </row>
    <row r="410" spans="1:6">
      <c r="A410" s="187">
        <v>27372</v>
      </c>
      <c r="B410" s="39">
        <v>1.5193972551576314</v>
      </c>
      <c r="D410" s="39"/>
      <c r="E410" s="39"/>
      <c r="F410" s="40"/>
    </row>
    <row r="411" spans="1:6">
      <c r="A411" s="187">
        <v>27372</v>
      </c>
      <c r="B411" s="39">
        <v>1.5193972551576314</v>
      </c>
      <c r="D411" s="39"/>
      <c r="E411" s="39"/>
      <c r="F411" s="40"/>
    </row>
    <row r="412" spans="1:6">
      <c r="A412" s="187">
        <v>27379</v>
      </c>
      <c r="B412" s="39">
        <v>1.4714133318790248</v>
      </c>
      <c r="D412" s="39"/>
      <c r="E412" s="39"/>
      <c r="F412" s="40"/>
    </row>
    <row r="413" spans="1:6">
      <c r="A413" s="187">
        <v>27379</v>
      </c>
      <c r="B413" s="39">
        <v>1.4714133318790248</v>
      </c>
      <c r="D413" s="39"/>
      <c r="E413" s="39"/>
      <c r="F413" s="40"/>
    </row>
    <row r="414" spans="1:6">
      <c r="A414" s="187">
        <v>27379</v>
      </c>
      <c r="B414" s="39">
        <v>1.4714133318790248</v>
      </c>
      <c r="D414" s="39"/>
      <c r="E414" s="39"/>
      <c r="F414" s="40"/>
    </row>
    <row r="415" spans="1:6">
      <c r="A415" s="187">
        <v>27379</v>
      </c>
      <c r="B415" s="39">
        <v>1.4714133318790248</v>
      </c>
      <c r="D415" s="39"/>
      <c r="E415" s="39"/>
      <c r="F415" s="40"/>
    </row>
    <row r="416" spans="1:6">
      <c r="A416" s="187">
        <v>27386</v>
      </c>
      <c r="B416" s="39">
        <v>1.4234376717179105</v>
      </c>
      <c r="D416" s="39"/>
      <c r="E416" s="39"/>
      <c r="F416" s="40"/>
    </row>
    <row r="417" spans="1:6">
      <c r="A417" s="187">
        <v>27386</v>
      </c>
      <c r="B417" s="39">
        <v>1.4234376717179105</v>
      </c>
      <c r="D417" s="39"/>
      <c r="E417" s="39"/>
      <c r="F417" s="40"/>
    </row>
    <row r="418" spans="1:6">
      <c r="A418" s="187">
        <v>27386</v>
      </c>
      <c r="B418" s="39">
        <v>1.4234376717179105</v>
      </c>
      <c r="D418" s="39"/>
      <c r="E418" s="39"/>
      <c r="F418" s="40"/>
    </row>
    <row r="419" spans="1:6">
      <c r="A419" s="187">
        <v>27386</v>
      </c>
      <c r="B419" s="39">
        <v>1.4234376717179105</v>
      </c>
      <c r="D419" s="39"/>
      <c r="E419" s="39"/>
      <c r="F419" s="40"/>
    </row>
    <row r="420" spans="1:6">
      <c r="A420" s="187">
        <v>27393</v>
      </c>
      <c r="B420" s="39">
        <v>1.3194793905455062</v>
      </c>
      <c r="D420" s="39"/>
      <c r="E420" s="39"/>
      <c r="F420" s="40"/>
    </row>
    <row r="421" spans="1:6">
      <c r="A421" s="187">
        <v>27393</v>
      </c>
      <c r="B421" s="39">
        <v>1.3194793905455062</v>
      </c>
      <c r="D421" s="39"/>
      <c r="E421" s="39"/>
      <c r="F421" s="40"/>
    </row>
    <row r="422" spans="1:6">
      <c r="A422" s="187">
        <v>27393</v>
      </c>
      <c r="B422" s="39">
        <v>1.3194793905455062</v>
      </c>
      <c r="D422" s="39"/>
      <c r="E422" s="39"/>
      <c r="F422" s="40"/>
    </row>
    <row r="423" spans="1:6" ht="13.5" thickBot="1">
      <c r="A423" s="188">
        <v>27393</v>
      </c>
      <c r="B423" s="41">
        <v>1.3194793905455062</v>
      </c>
      <c r="C423" s="134"/>
      <c r="D423" s="41"/>
      <c r="E423" s="41"/>
      <c r="F423" s="40"/>
    </row>
    <row r="424" spans="1:6">
      <c r="A424" s="187">
        <v>27400</v>
      </c>
      <c r="B424" s="39">
        <v>1.3274698251606971</v>
      </c>
      <c r="D424" s="39"/>
      <c r="E424" s="39"/>
      <c r="F424" s="40"/>
    </row>
    <row r="425" spans="1:6">
      <c r="A425" s="187">
        <v>27400</v>
      </c>
      <c r="B425" s="39">
        <v>1.3274698251606971</v>
      </c>
      <c r="D425" s="39"/>
      <c r="E425" s="39"/>
      <c r="F425" s="40"/>
    </row>
    <row r="426" spans="1:6">
      <c r="A426" s="187">
        <v>27400</v>
      </c>
      <c r="B426" s="39">
        <v>1.3274698251606971</v>
      </c>
      <c r="D426" s="39"/>
      <c r="E426" s="39"/>
      <c r="F426" s="40"/>
    </row>
    <row r="427" spans="1:6">
      <c r="A427" s="187">
        <v>27400</v>
      </c>
      <c r="B427" s="39">
        <v>1.3274698251606971</v>
      </c>
      <c r="D427" s="39"/>
      <c r="E427" s="39"/>
      <c r="F427" s="40"/>
    </row>
    <row r="428" spans="1:6">
      <c r="A428" s="187">
        <v>27407</v>
      </c>
      <c r="B428" s="39">
        <v>1.5193972551576314</v>
      </c>
      <c r="D428" s="39"/>
      <c r="E428" s="39"/>
      <c r="F428" s="40"/>
    </row>
    <row r="429" spans="1:6">
      <c r="A429" s="187">
        <v>27407</v>
      </c>
      <c r="B429" s="39">
        <v>1.5193972551576314</v>
      </c>
      <c r="D429" s="39"/>
      <c r="E429" s="39"/>
      <c r="F429" s="40"/>
    </row>
    <row r="430" spans="1:6">
      <c r="A430" s="187">
        <v>27407</v>
      </c>
      <c r="B430" s="39">
        <v>1.5193972551576314</v>
      </c>
      <c r="D430" s="39"/>
      <c r="E430" s="39"/>
      <c r="F430" s="40"/>
    </row>
    <row r="431" spans="1:6">
      <c r="A431" s="187">
        <v>27407</v>
      </c>
      <c r="B431" s="39">
        <v>1.5193972551576314</v>
      </c>
      <c r="D431" s="39"/>
      <c r="E431" s="39"/>
      <c r="F431" s="40"/>
    </row>
    <row r="432" spans="1:6">
      <c r="A432" s="187">
        <v>27414</v>
      </c>
      <c r="B432" s="39">
        <v>1.4554241995311505</v>
      </c>
      <c r="D432" s="39"/>
      <c r="E432" s="39"/>
      <c r="F432" s="40"/>
    </row>
    <row r="433" spans="1:6">
      <c r="A433" s="187">
        <v>27414</v>
      </c>
      <c r="B433" s="39">
        <v>1.4554241995311505</v>
      </c>
      <c r="D433" s="39"/>
      <c r="E433" s="39"/>
      <c r="F433" s="40"/>
    </row>
    <row r="434" spans="1:6">
      <c r="A434" s="187">
        <v>27414</v>
      </c>
      <c r="B434" s="39">
        <v>1.4554241995311505</v>
      </c>
      <c r="D434" s="39"/>
      <c r="E434" s="39"/>
      <c r="F434" s="40"/>
    </row>
    <row r="435" spans="1:6">
      <c r="A435" s="187">
        <v>27414</v>
      </c>
      <c r="B435" s="39">
        <v>1.4554241995311505</v>
      </c>
      <c r="D435" s="39"/>
      <c r="E435" s="39"/>
      <c r="F435" s="40"/>
    </row>
    <row r="436" spans="1:6">
      <c r="A436" s="187">
        <v>27421</v>
      </c>
      <c r="B436" s="39">
        <v>1.5993677062494784</v>
      </c>
      <c r="D436" s="39"/>
      <c r="E436" s="39"/>
      <c r="F436" s="40"/>
    </row>
    <row r="437" spans="1:6">
      <c r="A437" s="187">
        <v>27421</v>
      </c>
      <c r="B437" s="39">
        <v>1.5993677062494784</v>
      </c>
      <c r="D437" s="39"/>
      <c r="E437" s="39"/>
      <c r="F437" s="40"/>
    </row>
    <row r="438" spans="1:6">
      <c r="A438" s="187">
        <v>27421</v>
      </c>
      <c r="B438" s="39">
        <v>1.5993677062494784</v>
      </c>
      <c r="D438" s="39"/>
      <c r="E438" s="39"/>
      <c r="F438" s="40"/>
    </row>
    <row r="439" spans="1:6">
      <c r="A439" s="187">
        <v>27421</v>
      </c>
      <c r="B439" s="39">
        <v>1.5993677062494784</v>
      </c>
      <c r="D439" s="39"/>
      <c r="E439" s="39"/>
      <c r="F439" s="40"/>
    </row>
    <row r="440" spans="1:6">
      <c r="A440" s="187">
        <v>27428</v>
      </c>
      <c r="B440" s="39">
        <v>1.6793298942238328</v>
      </c>
      <c r="D440" s="39"/>
      <c r="E440" s="39"/>
      <c r="F440" s="40"/>
    </row>
    <row r="441" spans="1:6">
      <c r="A441" s="187">
        <v>27428</v>
      </c>
      <c r="B441" s="39">
        <v>1.6793298942238328</v>
      </c>
      <c r="D441" s="39"/>
      <c r="E441" s="39"/>
      <c r="F441" s="40"/>
    </row>
    <row r="442" spans="1:6">
      <c r="A442" s="187">
        <v>27428</v>
      </c>
      <c r="B442" s="39">
        <v>1.6793298942238328</v>
      </c>
      <c r="D442" s="39"/>
      <c r="E442" s="39"/>
      <c r="F442" s="40"/>
    </row>
    <row r="443" spans="1:6">
      <c r="A443" s="187">
        <v>27428</v>
      </c>
      <c r="B443" s="39">
        <v>1.6793298942238328</v>
      </c>
      <c r="D443" s="39"/>
      <c r="E443" s="39"/>
      <c r="F443" s="40"/>
    </row>
    <row r="444" spans="1:6">
      <c r="A444" s="187">
        <v>27435</v>
      </c>
      <c r="B444" s="39">
        <v>1.687328591956516</v>
      </c>
      <c r="D444" s="39"/>
      <c r="E444" s="39"/>
      <c r="F444" s="40"/>
    </row>
    <row r="445" spans="1:6">
      <c r="A445" s="187">
        <v>27435</v>
      </c>
      <c r="B445" s="39">
        <v>1.687328591956516</v>
      </c>
      <c r="D445" s="39"/>
      <c r="E445" s="39"/>
      <c r="F445" s="40"/>
    </row>
    <row r="446" spans="1:6">
      <c r="A446" s="187">
        <v>27435</v>
      </c>
      <c r="B446" s="39">
        <v>1.687328591956516</v>
      </c>
      <c r="D446" s="39"/>
      <c r="E446" s="39"/>
      <c r="F446" s="40"/>
    </row>
    <row r="447" spans="1:6">
      <c r="A447" s="187">
        <v>27435</v>
      </c>
      <c r="B447" s="39">
        <v>1.687328591956516</v>
      </c>
      <c r="D447" s="39"/>
      <c r="E447" s="39"/>
      <c r="F447" s="40"/>
    </row>
    <row r="448" spans="1:6">
      <c r="A448" s="187">
        <v>27442</v>
      </c>
      <c r="B448" s="39">
        <v>1.7113164220370736</v>
      </c>
      <c r="D448" s="39"/>
      <c r="E448" s="39"/>
      <c r="F448" s="40"/>
    </row>
    <row r="449" spans="1:6">
      <c r="A449" s="187">
        <v>27442</v>
      </c>
      <c r="B449" s="39">
        <v>1.7113164220370736</v>
      </c>
      <c r="D449" s="39"/>
      <c r="E449" s="39"/>
      <c r="F449" s="40"/>
    </row>
    <row r="450" spans="1:6">
      <c r="A450" s="187">
        <v>27442</v>
      </c>
      <c r="B450" s="39">
        <v>1.7113164220370736</v>
      </c>
      <c r="D450" s="39"/>
      <c r="E450" s="39"/>
      <c r="F450" s="40"/>
    </row>
    <row r="451" spans="1:6">
      <c r="A451" s="187">
        <v>27442</v>
      </c>
      <c r="B451" s="39">
        <v>1.7113164220370736</v>
      </c>
      <c r="D451" s="39"/>
      <c r="E451" s="39"/>
      <c r="F451" s="40"/>
    </row>
    <row r="452" spans="1:6">
      <c r="A452" s="187">
        <v>27449</v>
      </c>
      <c r="B452" s="39">
        <v>1.6913279408228579</v>
      </c>
      <c r="D452" s="39"/>
      <c r="E452" s="39"/>
      <c r="F452" s="40"/>
    </row>
    <row r="453" spans="1:6">
      <c r="A453" s="187">
        <v>27449</v>
      </c>
      <c r="B453" s="39">
        <v>1.6913279408228579</v>
      </c>
      <c r="D453" s="39"/>
      <c r="E453" s="39"/>
      <c r="F453" s="40"/>
    </row>
    <row r="454" spans="1:6">
      <c r="A454" s="187">
        <v>27449</v>
      </c>
      <c r="B454" s="39">
        <v>1.6913279408228579</v>
      </c>
      <c r="D454" s="39"/>
      <c r="E454" s="39"/>
      <c r="F454" s="40"/>
    </row>
    <row r="455" spans="1:6">
      <c r="A455" s="187">
        <v>27449</v>
      </c>
      <c r="B455" s="39">
        <v>1.6913279408228579</v>
      </c>
      <c r="D455" s="39"/>
      <c r="E455" s="39"/>
      <c r="F455" s="40"/>
    </row>
    <row r="456" spans="1:6">
      <c r="A456" s="187">
        <v>27456</v>
      </c>
      <c r="B456" s="39">
        <v>1.6913279408228579</v>
      </c>
      <c r="D456" s="39"/>
      <c r="E456" s="39"/>
      <c r="F456" s="40"/>
    </row>
    <row r="457" spans="1:6">
      <c r="A457" s="187">
        <v>27456</v>
      </c>
      <c r="B457" s="39">
        <v>1.6913279408228579</v>
      </c>
      <c r="D457" s="39"/>
      <c r="E457" s="39"/>
      <c r="F457" s="40"/>
    </row>
    <row r="458" spans="1:6">
      <c r="A458" s="187">
        <v>27456</v>
      </c>
      <c r="B458" s="39">
        <v>1.6913279408228579</v>
      </c>
      <c r="D458" s="39"/>
      <c r="E458" s="39"/>
      <c r="F458" s="40"/>
    </row>
    <row r="459" spans="1:6">
      <c r="A459" s="187">
        <v>27456</v>
      </c>
      <c r="B459" s="39">
        <v>1.6913279408228579</v>
      </c>
      <c r="D459" s="39"/>
      <c r="E459" s="39"/>
      <c r="F459" s="40"/>
    </row>
    <row r="460" spans="1:6">
      <c r="A460" s="187">
        <v>27463</v>
      </c>
      <c r="B460" s="39">
        <v>1.7033259874218827</v>
      </c>
      <c r="D460" s="39"/>
      <c r="E460" s="39"/>
      <c r="F460" s="40"/>
    </row>
    <row r="461" spans="1:6">
      <c r="A461" s="187">
        <v>27463</v>
      </c>
      <c r="B461" s="39">
        <v>1.7033259874218827</v>
      </c>
      <c r="D461" s="39"/>
      <c r="E461" s="39"/>
      <c r="F461" s="40"/>
    </row>
    <row r="462" spans="1:6">
      <c r="A462" s="187">
        <v>27463</v>
      </c>
      <c r="B462" s="39">
        <v>1.7033259874218827</v>
      </c>
      <c r="D462" s="39"/>
      <c r="E462" s="39"/>
      <c r="F462" s="40"/>
    </row>
    <row r="463" spans="1:6">
      <c r="A463" s="187">
        <v>27463</v>
      </c>
      <c r="B463" s="39">
        <v>1.7033259874218827</v>
      </c>
      <c r="D463" s="39"/>
      <c r="E463" s="39"/>
      <c r="F463" s="40"/>
    </row>
    <row r="464" spans="1:6">
      <c r="A464" s="187">
        <v>27470</v>
      </c>
      <c r="B464" s="39">
        <v>1.7193151197697565</v>
      </c>
      <c r="D464" s="39"/>
      <c r="E464" s="39"/>
      <c r="F464" s="40"/>
    </row>
    <row r="465" spans="1:6">
      <c r="A465" s="187">
        <v>27470</v>
      </c>
      <c r="B465" s="39">
        <v>1.7193151197697565</v>
      </c>
      <c r="D465" s="39"/>
      <c r="E465" s="39"/>
      <c r="F465" s="40"/>
    </row>
    <row r="466" spans="1:6">
      <c r="A466" s="187">
        <v>27470</v>
      </c>
      <c r="B466" s="39">
        <v>1.7193151197697565</v>
      </c>
      <c r="D466" s="39"/>
      <c r="E466" s="39"/>
      <c r="F466" s="40"/>
    </row>
    <row r="467" spans="1:6">
      <c r="A467" s="187">
        <v>27470</v>
      </c>
      <c r="B467" s="39">
        <v>1.7193151197697565</v>
      </c>
      <c r="D467" s="39"/>
      <c r="E467" s="39"/>
      <c r="F467" s="40"/>
    </row>
    <row r="468" spans="1:6">
      <c r="A468" s="187">
        <v>27477</v>
      </c>
      <c r="B468" s="39">
        <v>1.7433112129678061</v>
      </c>
      <c r="D468" s="39"/>
      <c r="E468" s="39"/>
      <c r="F468" s="40"/>
    </row>
    <row r="469" spans="1:6">
      <c r="A469" s="187">
        <v>27477</v>
      </c>
      <c r="B469" s="39">
        <v>1.7433112129678061</v>
      </c>
      <c r="D469" s="39"/>
      <c r="E469" s="39"/>
      <c r="F469" s="40"/>
    </row>
    <row r="470" spans="1:6">
      <c r="A470" s="187">
        <v>27477</v>
      </c>
      <c r="B470" s="39">
        <v>1.7433112129678061</v>
      </c>
      <c r="D470" s="39"/>
      <c r="E470" s="39"/>
      <c r="F470" s="40"/>
    </row>
    <row r="471" spans="1:6">
      <c r="A471" s="187">
        <v>27477</v>
      </c>
      <c r="B471" s="39">
        <v>1.7433112129678061</v>
      </c>
      <c r="D471" s="39"/>
      <c r="E471" s="39"/>
      <c r="F471" s="40"/>
    </row>
    <row r="472" spans="1:6">
      <c r="A472" s="187">
        <v>27484</v>
      </c>
      <c r="B472" s="39">
        <v>1.7593003453156799</v>
      </c>
      <c r="D472" s="39"/>
      <c r="E472" s="39"/>
      <c r="F472" s="40"/>
    </row>
    <row r="473" spans="1:6">
      <c r="A473" s="187">
        <v>27484</v>
      </c>
      <c r="B473" s="39">
        <v>1.7593003453156799</v>
      </c>
      <c r="D473" s="39"/>
      <c r="E473" s="39"/>
      <c r="F473" s="40"/>
    </row>
    <row r="474" spans="1:6">
      <c r="A474" s="187">
        <v>27484</v>
      </c>
      <c r="B474" s="39">
        <v>1.7593003453156799</v>
      </c>
      <c r="D474" s="39"/>
      <c r="E474" s="39"/>
      <c r="F474" s="40"/>
    </row>
    <row r="475" spans="1:6">
      <c r="A475" s="187">
        <v>27484</v>
      </c>
      <c r="B475" s="39">
        <v>1.7593003453156799</v>
      </c>
      <c r="D475" s="39"/>
      <c r="E475" s="39"/>
      <c r="F475" s="40"/>
    </row>
    <row r="476" spans="1:6">
      <c r="A476" s="187">
        <v>27491</v>
      </c>
      <c r="B476" s="39">
        <v>1.7912868731289204</v>
      </c>
      <c r="D476" s="39"/>
      <c r="E476" s="39"/>
      <c r="F476" s="40"/>
    </row>
    <row r="477" spans="1:6">
      <c r="A477" s="187">
        <v>27491</v>
      </c>
      <c r="B477" s="39">
        <v>1.7912868731289204</v>
      </c>
      <c r="D477" s="39"/>
      <c r="E477" s="39"/>
      <c r="F477" s="40"/>
    </row>
    <row r="478" spans="1:6">
      <c r="A478" s="187">
        <v>27491</v>
      </c>
      <c r="B478" s="39">
        <v>1.7912868731289204</v>
      </c>
      <c r="D478" s="39"/>
      <c r="E478" s="39"/>
      <c r="F478" s="40"/>
    </row>
    <row r="479" spans="1:6">
      <c r="A479" s="187">
        <v>27491</v>
      </c>
      <c r="B479" s="39">
        <v>1.7912868731289204</v>
      </c>
      <c r="D479" s="39"/>
      <c r="E479" s="39"/>
      <c r="F479" s="40"/>
    </row>
    <row r="480" spans="1:6">
      <c r="A480" s="187">
        <v>27498</v>
      </c>
      <c r="B480" s="39">
        <v>1.8472694941402101</v>
      </c>
      <c r="D480" s="39"/>
      <c r="E480" s="39"/>
      <c r="F480" s="40"/>
    </row>
    <row r="481" spans="1:6">
      <c r="A481" s="187">
        <v>27498</v>
      </c>
      <c r="B481" s="39">
        <v>1.8472694941402101</v>
      </c>
      <c r="D481" s="39"/>
      <c r="E481" s="39"/>
      <c r="F481" s="40"/>
    </row>
    <row r="482" spans="1:6">
      <c r="A482" s="187">
        <v>27498</v>
      </c>
      <c r="B482" s="39">
        <v>1.8472694941402101</v>
      </c>
      <c r="D482" s="39"/>
      <c r="E482" s="39"/>
      <c r="F482" s="40"/>
    </row>
    <row r="483" spans="1:6">
      <c r="A483" s="187">
        <v>27498</v>
      </c>
      <c r="B483" s="39">
        <v>1.8472694941402101</v>
      </c>
      <c r="D483" s="39"/>
      <c r="E483" s="39"/>
      <c r="F483" s="40"/>
    </row>
    <row r="484" spans="1:6">
      <c r="A484" s="187">
        <v>27505</v>
      </c>
      <c r="B484" s="39">
        <v>1.8592592776217429</v>
      </c>
      <c r="D484" s="39"/>
      <c r="E484" s="39"/>
      <c r="F484" s="40"/>
    </row>
    <row r="485" spans="1:6">
      <c r="A485" s="187">
        <v>27505</v>
      </c>
      <c r="B485" s="39">
        <v>1.8592592776217429</v>
      </c>
      <c r="D485" s="39"/>
      <c r="E485" s="39"/>
      <c r="F485" s="40"/>
    </row>
    <row r="486" spans="1:6">
      <c r="A486" s="187">
        <v>27505</v>
      </c>
      <c r="B486" s="39">
        <v>1.8592592776217429</v>
      </c>
      <c r="D486" s="39"/>
      <c r="E486" s="39"/>
      <c r="F486" s="40"/>
    </row>
    <row r="487" spans="1:6">
      <c r="A487" s="187">
        <v>27505</v>
      </c>
      <c r="B487" s="39">
        <v>1.8592592776217429</v>
      </c>
      <c r="D487" s="39"/>
      <c r="E487" s="39"/>
      <c r="F487" s="40"/>
    </row>
    <row r="488" spans="1:6">
      <c r="A488" s="187">
        <v>27512</v>
      </c>
      <c r="B488" s="39">
        <v>1.7992855708616033</v>
      </c>
      <c r="D488" s="39"/>
      <c r="E488" s="39"/>
      <c r="F488" s="40"/>
    </row>
    <row r="489" spans="1:6">
      <c r="A489" s="187">
        <v>27512</v>
      </c>
      <c r="B489" s="39">
        <v>1.7992855708616033</v>
      </c>
      <c r="D489" s="39"/>
      <c r="E489" s="39"/>
      <c r="F489" s="40"/>
    </row>
    <row r="490" spans="1:6">
      <c r="A490" s="187">
        <v>27512</v>
      </c>
      <c r="B490" s="39">
        <v>1.7992855708616033</v>
      </c>
      <c r="D490" s="39"/>
      <c r="E490" s="39"/>
      <c r="F490" s="40"/>
    </row>
    <row r="491" spans="1:6">
      <c r="A491" s="187">
        <v>27512</v>
      </c>
      <c r="B491" s="39">
        <v>1.7992855708616033</v>
      </c>
      <c r="D491" s="39"/>
      <c r="E491" s="39"/>
      <c r="F491" s="40"/>
    </row>
    <row r="492" spans="1:6">
      <c r="A492" s="187">
        <v>27519</v>
      </c>
      <c r="B492" s="39">
        <v>1.7872875242625785</v>
      </c>
      <c r="D492" s="39"/>
      <c r="E492" s="39"/>
      <c r="F492" s="40"/>
    </row>
    <row r="493" spans="1:6">
      <c r="A493" s="187">
        <v>27519</v>
      </c>
      <c r="B493" s="39">
        <v>1.7872875242625785</v>
      </c>
      <c r="D493" s="39"/>
      <c r="E493" s="39"/>
      <c r="F493" s="40"/>
    </row>
    <row r="494" spans="1:6">
      <c r="A494" s="187">
        <v>27519</v>
      </c>
      <c r="B494" s="39">
        <v>1.7872875242625785</v>
      </c>
      <c r="D494" s="39"/>
      <c r="E494" s="39"/>
      <c r="F494" s="40"/>
    </row>
    <row r="495" spans="1:6">
      <c r="A495" s="187">
        <v>27519</v>
      </c>
      <c r="B495" s="39">
        <v>1.7872875242625785</v>
      </c>
      <c r="D495" s="39"/>
      <c r="E495" s="39"/>
      <c r="F495" s="40"/>
    </row>
    <row r="496" spans="1:6">
      <c r="A496" s="187">
        <v>27526</v>
      </c>
      <c r="B496" s="39">
        <v>1.7912868731289204</v>
      </c>
      <c r="D496" s="39"/>
      <c r="E496" s="39"/>
      <c r="F496" s="40"/>
    </row>
    <row r="497" spans="1:6">
      <c r="A497" s="187">
        <v>27526</v>
      </c>
      <c r="B497" s="39">
        <v>1.7912868731289204</v>
      </c>
      <c r="D497" s="39"/>
      <c r="E497" s="39"/>
      <c r="F497" s="40"/>
    </row>
    <row r="498" spans="1:6">
      <c r="A498" s="187">
        <v>27526</v>
      </c>
      <c r="B498" s="39">
        <v>1.7912868731289204</v>
      </c>
      <c r="D498" s="39"/>
      <c r="E498" s="39"/>
      <c r="F498" s="40"/>
    </row>
    <row r="499" spans="1:6">
      <c r="A499" s="187">
        <v>27526</v>
      </c>
      <c r="B499" s="39">
        <v>1.7912868731289204</v>
      </c>
      <c r="D499" s="39"/>
      <c r="E499" s="39"/>
      <c r="F499" s="40"/>
    </row>
    <row r="500" spans="1:6">
      <c r="A500" s="187">
        <v>27533</v>
      </c>
      <c r="B500" s="39">
        <v>1.8112836174606286</v>
      </c>
      <c r="D500" s="39"/>
      <c r="E500" s="39"/>
      <c r="F500" s="40"/>
    </row>
    <row r="501" spans="1:6">
      <c r="A501" s="187">
        <v>27533</v>
      </c>
      <c r="B501" s="39">
        <v>1.8112836174606286</v>
      </c>
      <c r="D501" s="39"/>
      <c r="E501" s="39"/>
      <c r="F501" s="40"/>
    </row>
    <row r="502" spans="1:6">
      <c r="A502" s="187">
        <v>27533</v>
      </c>
      <c r="B502" s="39">
        <v>1.8112836174606286</v>
      </c>
      <c r="D502" s="39"/>
      <c r="E502" s="39"/>
      <c r="F502" s="40"/>
    </row>
    <row r="503" spans="1:6">
      <c r="A503" s="187">
        <v>27533</v>
      </c>
      <c r="B503" s="39">
        <v>1.8112836174606286</v>
      </c>
      <c r="D503" s="39"/>
      <c r="E503" s="39"/>
      <c r="F503" s="40"/>
    </row>
    <row r="504" spans="1:6">
      <c r="A504" s="187">
        <v>27540</v>
      </c>
      <c r="B504" s="39">
        <v>1.855259928755401</v>
      </c>
      <c r="D504" s="39"/>
      <c r="E504" s="39"/>
      <c r="F504" s="40"/>
    </row>
    <row r="505" spans="1:6">
      <c r="A505" s="187">
        <v>27540</v>
      </c>
      <c r="B505" s="39">
        <v>1.855259928755401</v>
      </c>
      <c r="D505" s="39"/>
      <c r="E505" s="39"/>
      <c r="F505" s="40"/>
    </row>
    <row r="506" spans="1:6">
      <c r="A506" s="187">
        <v>27540</v>
      </c>
      <c r="B506" s="39">
        <v>1.855259928755401</v>
      </c>
      <c r="D506" s="39"/>
      <c r="E506" s="39"/>
      <c r="F506" s="40"/>
    </row>
    <row r="507" spans="1:6">
      <c r="A507" s="187">
        <v>27540</v>
      </c>
      <c r="B507" s="39">
        <v>1.855259928755401</v>
      </c>
      <c r="D507" s="39"/>
      <c r="E507" s="39"/>
      <c r="F507" s="40"/>
    </row>
    <row r="508" spans="1:6">
      <c r="A508" s="187">
        <v>27547</v>
      </c>
      <c r="B508" s="39">
        <v>1.9152418986330326</v>
      </c>
      <c r="D508" s="39"/>
      <c r="E508" s="39"/>
      <c r="F508" s="40"/>
    </row>
    <row r="509" spans="1:6">
      <c r="A509" s="187">
        <v>27547</v>
      </c>
      <c r="B509" s="39">
        <v>1.9152418986330326</v>
      </c>
      <c r="D509" s="39"/>
      <c r="E509" s="39"/>
      <c r="F509" s="40"/>
    </row>
    <row r="510" spans="1:6">
      <c r="A510" s="187">
        <v>27547</v>
      </c>
      <c r="B510" s="39">
        <v>1.9152418986330326</v>
      </c>
      <c r="D510" s="39"/>
      <c r="E510" s="39"/>
      <c r="F510" s="40"/>
    </row>
    <row r="511" spans="1:6">
      <c r="A511" s="187">
        <v>27547</v>
      </c>
      <c r="B511" s="39">
        <v>1.9152418986330326</v>
      </c>
      <c r="D511" s="39"/>
      <c r="E511" s="39"/>
      <c r="F511" s="40"/>
    </row>
    <row r="512" spans="1:6">
      <c r="A512" s="187">
        <v>27554</v>
      </c>
      <c r="B512" s="39">
        <v>1.7593003453156799</v>
      </c>
      <c r="D512" s="39"/>
      <c r="E512" s="39"/>
      <c r="F512" s="40"/>
    </row>
    <row r="513" spans="1:6">
      <c r="A513" s="187">
        <v>27554</v>
      </c>
      <c r="B513" s="39">
        <v>1.7593003453156799</v>
      </c>
      <c r="D513" s="39"/>
      <c r="E513" s="39"/>
      <c r="F513" s="40"/>
    </row>
    <row r="514" spans="1:6">
      <c r="A514" s="187">
        <v>27554</v>
      </c>
      <c r="B514" s="39">
        <v>1.7593003453156799</v>
      </c>
      <c r="D514" s="39"/>
      <c r="E514" s="39"/>
      <c r="F514" s="40"/>
    </row>
    <row r="515" spans="1:6">
      <c r="A515" s="187">
        <v>27554</v>
      </c>
      <c r="B515" s="39">
        <v>1.7593003453156799</v>
      </c>
      <c r="D515" s="39"/>
      <c r="E515" s="39"/>
      <c r="F515" s="40"/>
    </row>
    <row r="516" spans="1:6">
      <c r="A516" s="187">
        <v>27561</v>
      </c>
      <c r="B516" s="39">
        <v>1.8072842685942867</v>
      </c>
      <c r="D516" s="39"/>
      <c r="E516" s="39"/>
      <c r="F516" s="40"/>
    </row>
    <row r="517" spans="1:6">
      <c r="A517" s="187">
        <v>27561</v>
      </c>
      <c r="B517" s="39">
        <v>1.8072842685942867</v>
      </c>
      <c r="D517" s="39"/>
      <c r="E517" s="39"/>
      <c r="F517" s="40"/>
    </row>
    <row r="518" spans="1:6">
      <c r="A518" s="187">
        <v>27561</v>
      </c>
      <c r="B518" s="39">
        <v>1.8072842685942867</v>
      </c>
      <c r="D518" s="39"/>
      <c r="E518" s="39"/>
      <c r="F518" s="40"/>
    </row>
    <row r="519" spans="1:6">
      <c r="A519" s="187">
        <v>27561</v>
      </c>
      <c r="B519" s="39">
        <v>1.8072842685942867</v>
      </c>
      <c r="D519" s="39"/>
      <c r="E519" s="39"/>
      <c r="F519" s="40"/>
    </row>
    <row r="520" spans="1:6">
      <c r="A520" s="187">
        <v>27568</v>
      </c>
      <c r="B520" s="39">
        <v>1.7593003453156799</v>
      </c>
      <c r="D520" s="39"/>
      <c r="E520" s="39"/>
      <c r="F520" s="40"/>
    </row>
    <row r="521" spans="1:6">
      <c r="A521" s="187">
        <v>27568</v>
      </c>
      <c r="B521" s="39">
        <v>1.7593003453156799</v>
      </c>
      <c r="D521" s="39"/>
      <c r="E521" s="39"/>
      <c r="F521" s="40"/>
    </row>
    <row r="522" spans="1:6">
      <c r="A522" s="187">
        <v>27568</v>
      </c>
      <c r="B522" s="39">
        <v>1.7593003453156799</v>
      </c>
      <c r="D522" s="39"/>
      <c r="E522" s="39"/>
      <c r="F522" s="40"/>
    </row>
    <row r="523" spans="1:6">
      <c r="A523" s="187">
        <v>27568</v>
      </c>
      <c r="B523" s="39">
        <v>1.7593003453156799</v>
      </c>
      <c r="D523" s="39"/>
      <c r="E523" s="39"/>
      <c r="F523" s="40"/>
    </row>
    <row r="524" spans="1:6">
      <c r="A524" s="187">
        <v>27575</v>
      </c>
      <c r="B524" s="39">
        <v>1.7672990430483635</v>
      </c>
      <c r="D524" s="39"/>
      <c r="E524" s="39"/>
      <c r="F524" s="40"/>
    </row>
    <row r="525" spans="1:6">
      <c r="A525" s="187">
        <v>27575</v>
      </c>
      <c r="B525" s="39">
        <v>1.7672990430483635</v>
      </c>
      <c r="D525" s="39"/>
      <c r="E525" s="39"/>
      <c r="F525" s="40"/>
    </row>
    <row r="526" spans="1:6">
      <c r="A526" s="187">
        <v>27575</v>
      </c>
      <c r="B526" s="39">
        <v>1.7672990430483635</v>
      </c>
      <c r="D526" s="39"/>
      <c r="E526" s="39"/>
      <c r="F526" s="40"/>
    </row>
    <row r="527" spans="1:6">
      <c r="A527" s="187">
        <v>27575</v>
      </c>
      <c r="B527" s="39">
        <v>1.7672990430483635</v>
      </c>
      <c r="D527" s="39"/>
      <c r="E527" s="39"/>
      <c r="F527" s="40"/>
    </row>
    <row r="528" spans="1:6">
      <c r="A528" s="187">
        <v>27582</v>
      </c>
      <c r="B528" s="39">
        <v>1.7912868731289204</v>
      </c>
      <c r="D528" s="39"/>
      <c r="E528" s="39"/>
      <c r="F528" s="40"/>
    </row>
    <row r="529" spans="1:6">
      <c r="A529" s="187">
        <v>27582</v>
      </c>
      <c r="B529" s="39">
        <v>1.7912868731289204</v>
      </c>
      <c r="D529" s="39"/>
      <c r="E529" s="39"/>
      <c r="F529" s="40"/>
    </row>
    <row r="530" spans="1:6">
      <c r="A530" s="187">
        <v>27582</v>
      </c>
      <c r="B530" s="39">
        <v>1.7912868731289204</v>
      </c>
      <c r="D530" s="39"/>
      <c r="E530" s="39"/>
      <c r="F530" s="40"/>
    </row>
    <row r="531" spans="1:6">
      <c r="A531" s="187">
        <v>27582</v>
      </c>
      <c r="B531" s="39">
        <v>1.7912868731289204</v>
      </c>
      <c r="D531" s="39"/>
      <c r="E531" s="39"/>
      <c r="F531" s="40"/>
    </row>
    <row r="532" spans="1:6">
      <c r="A532" s="187">
        <v>27589</v>
      </c>
      <c r="B532" s="39">
        <v>1.7912868731289204</v>
      </c>
      <c r="D532" s="39"/>
      <c r="E532" s="39"/>
      <c r="F532" s="40"/>
    </row>
    <row r="533" spans="1:6">
      <c r="A533" s="187">
        <v>27589</v>
      </c>
      <c r="B533" s="39">
        <v>1.7912868731289204</v>
      </c>
      <c r="D533" s="39"/>
      <c r="E533" s="39"/>
      <c r="F533" s="40"/>
    </row>
    <row r="534" spans="1:6">
      <c r="A534" s="187">
        <v>27589</v>
      </c>
      <c r="B534" s="39">
        <v>1.7912868731289204</v>
      </c>
      <c r="D534" s="39"/>
      <c r="E534" s="39"/>
      <c r="F534" s="40"/>
    </row>
    <row r="535" spans="1:6">
      <c r="A535" s="187">
        <v>27589</v>
      </c>
      <c r="B535" s="39">
        <v>1.7912868731289204</v>
      </c>
      <c r="D535" s="39"/>
      <c r="E535" s="39"/>
      <c r="F535" s="40"/>
    </row>
    <row r="536" spans="1:6">
      <c r="A536" s="187">
        <v>27596</v>
      </c>
      <c r="B536" s="39">
        <v>1.7992855708616033</v>
      </c>
      <c r="D536" s="39"/>
      <c r="E536" s="39"/>
      <c r="F536" s="40"/>
    </row>
    <row r="537" spans="1:6">
      <c r="A537" s="187">
        <v>27596</v>
      </c>
      <c r="B537" s="39">
        <v>1.7992855708616033</v>
      </c>
      <c r="D537" s="39"/>
      <c r="E537" s="39"/>
      <c r="F537" s="40"/>
    </row>
    <row r="538" spans="1:6">
      <c r="A538" s="187">
        <v>27596</v>
      </c>
      <c r="B538" s="39">
        <v>1.7992855708616033</v>
      </c>
      <c r="D538" s="39"/>
      <c r="E538" s="39"/>
      <c r="F538" s="40"/>
    </row>
    <row r="539" spans="1:6">
      <c r="A539" s="187">
        <v>27596</v>
      </c>
      <c r="B539" s="39">
        <v>1.7992855708616033</v>
      </c>
      <c r="D539" s="39"/>
      <c r="E539" s="39"/>
      <c r="F539" s="40"/>
    </row>
    <row r="540" spans="1:6">
      <c r="A540" s="187">
        <v>27603</v>
      </c>
      <c r="B540" s="39">
        <v>1.7992855708616033</v>
      </c>
      <c r="D540" s="39"/>
      <c r="E540" s="39"/>
      <c r="F540" s="40"/>
    </row>
    <row r="541" spans="1:6">
      <c r="A541" s="187">
        <v>27603</v>
      </c>
      <c r="B541" s="39">
        <v>1.7992855708616033</v>
      </c>
      <c r="D541" s="39"/>
      <c r="E541" s="39"/>
      <c r="F541" s="40"/>
    </row>
    <row r="542" spans="1:6">
      <c r="A542" s="187">
        <v>27603</v>
      </c>
      <c r="B542" s="39">
        <v>1.7992855708616033</v>
      </c>
      <c r="D542" s="39"/>
      <c r="E542" s="39"/>
      <c r="F542" s="40"/>
    </row>
    <row r="543" spans="1:6">
      <c r="A543" s="187">
        <v>27603</v>
      </c>
      <c r="B543" s="39">
        <v>1.7992855708616033</v>
      </c>
      <c r="D543" s="39"/>
      <c r="E543" s="39"/>
      <c r="F543" s="40"/>
    </row>
    <row r="544" spans="1:6">
      <c r="A544" s="187">
        <v>27610</v>
      </c>
      <c r="B544" s="39">
        <v>1.7992855708616033</v>
      </c>
      <c r="D544" s="39"/>
      <c r="E544" s="39"/>
      <c r="F544" s="40"/>
    </row>
    <row r="545" spans="1:6">
      <c r="A545" s="187">
        <v>27610</v>
      </c>
      <c r="B545" s="39">
        <v>1.7992855708616033</v>
      </c>
      <c r="D545" s="39"/>
      <c r="E545" s="39"/>
      <c r="F545" s="40"/>
    </row>
    <row r="546" spans="1:6">
      <c r="A546" s="187">
        <v>27610</v>
      </c>
      <c r="B546" s="39">
        <v>1.7992855708616033</v>
      </c>
      <c r="D546" s="39"/>
      <c r="E546" s="39"/>
      <c r="F546" s="40"/>
    </row>
    <row r="547" spans="1:6">
      <c r="A547" s="187">
        <v>27610</v>
      </c>
      <c r="B547" s="39">
        <v>1.7992855708616033</v>
      </c>
      <c r="D547" s="39"/>
      <c r="E547" s="39"/>
      <c r="F547" s="40"/>
    </row>
    <row r="548" spans="1:6">
      <c r="A548" s="187">
        <v>27617</v>
      </c>
      <c r="B548" s="39">
        <v>1.7832881753962371</v>
      </c>
      <c r="D548" s="39"/>
      <c r="E548" s="39"/>
      <c r="F548" s="40"/>
    </row>
    <row r="549" spans="1:6">
      <c r="A549" s="187">
        <v>27617</v>
      </c>
      <c r="B549" s="39">
        <v>1.7832881753962371</v>
      </c>
      <c r="D549" s="39"/>
      <c r="E549" s="39"/>
      <c r="F549" s="40"/>
    </row>
    <row r="550" spans="1:6">
      <c r="A550" s="187">
        <v>27617</v>
      </c>
      <c r="B550" s="39">
        <v>1.7832881753962371</v>
      </c>
      <c r="D550" s="39"/>
      <c r="E550" s="39"/>
      <c r="F550" s="40"/>
    </row>
    <row r="551" spans="1:6">
      <c r="A551" s="187">
        <v>27617</v>
      </c>
      <c r="B551" s="39">
        <v>1.7832881753962371</v>
      </c>
      <c r="D551" s="39"/>
      <c r="E551" s="39"/>
      <c r="F551" s="40"/>
    </row>
    <row r="552" spans="1:6">
      <c r="A552" s="187">
        <v>27624</v>
      </c>
      <c r="B552" s="39">
        <v>1.7992855708616033</v>
      </c>
      <c r="D552" s="39"/>
      <c r="E552" s="39"/>
      <c r="F552" s="40"/>
    </row>
    <row r="553" spans="1:6">
      <c r="A553" s="187">
        <v>27624</v>
      </c>
      <c r="B553" s="39">
        <v>1.7992855708616033</v>
      </c>
      <c r="D553" s="39"/>
      <c r="E553" s="39"/>
      <c r="F553" s="40"/>
    </row>
    <row r="554" spans="1:6">
      <c r="A554" s="187">
        <v>27624</v>
      </c>
      <c r="B554" s="39">
        <v>1.7992855708616033</v>
      </c>
      <c r="D554" s="39"/>
      <c r="E554" s="39"/>
      <c r="F554" s="40"/>
    </row>
    <row r="555" spans="1:6">
      <c r="A555" s="187">
        <v>27624</v>
      </c>
      <c r="B555" s="39">
        <v>1.7992855708616033</v>
      </c>
      <c r="D555" s="39"/>
      <c r="E555" s="39"/>
      <c r="F555" s="40"/>
    </row>
    <row r="556" spans="1:6">
      <c r="A556" s="187">
        <v>27631</v>
      </c>
      <c r="B556" s="39">
        <v>1.7872875242625785</v>
      </c>
      <c r="D556" s="39"/>
      <c r="E556" s="39"/>
      <c r="F556" s="40"/>
    </row>
    <row r="557" spans="1:6">
      <c r="A557" s="187">
        <v>27631</v>
      </c>
      <c r="B557" s="39">
        <v>1.7872875242625785</v>
      </c>
      <c r="D557" s="39"/>
      <c r="E557" s="39"/>
      <c r="F557" s="40"/>
    </row>
    <row r="558" spans="1:6">
      <c r="A558" s="187">
        <v>27631</v>
      </c>
      <c r="B558" s="39">
        <v>1.7872875242625785</v>
      </c>
      <c r="D558" s="39"/>
      <c r="E558" s="39"/>
      <c r="F558" s="40"/>
    </row>
    <row r="559" spans="1:6">
      <c r="A559" s="187">
        <v>27631</v>
      </c>
      <c r="B559" s="39">
        <v>1.7872875242625785</v>
      </c>
      <c r="D559" s="39"/>
      <c r="E559" s="39"/>
      <c r="F559" s="40"/>
    </row>
    <row r="560" spans="1:6">
      <c r="A560" s="187">
        <v>27638</v>
      </c>
      <c r="B560" s="39">
        <v>1.7513016475829968</v>
      </c>
      <c r="D560" s="39"/>
      <c r="E560" s="39"/>
      <c r="F560" s="40"/>
    </row>
    <row r="561" spans="1:6">
      <c r="A561" s="187">
        <v>27638</v>
      </c>
      <c r="B561" s="39">
        <v>1.7513016475829968</v>
      </c>
      <c r="D561" s="39"/>
      <c r="E561" s="39"/>
      <c r="F561" s="40"/>
    </row>
    <row r="562" spans="1:6">
      <c r="A562" s="187">
        <v>27638</v>
      </c>
      <c r="B562" s="39">
        <v>1.7513016475829968</v>
      </c>
      <c r="D562" s="39"/>
      <c r="E562" s="39"/>
      <c r="F562" s="40"/>
    </row>
    <row r="563" spans="1:6">
      <c r="A563" s="187">
        <v>27638</v>
      </c>
      <c r="B563" s="39">
        <v>1.7513016475829968</v>
      </c>
      <c r="D563" s="39"/>
      <c r="E563" s="39"/>
      <c r="F563" s="40"/>
    </row>
    <row r="564" spans="1:6">
      <c r="A564" s="187">
        <v>27645</v>
      </c>
      <c r="B564" s="39">
        <v>1.7353125152351232</v>
      </c>
      <c r="D564" s="39"/>
      <c r="E564" s="39"/>
      <c r="F564" s="40"/>
    </row>
    <row r="565" spans="1:6">
      <c r="A565" s="187">
        <v>27645</v>
      </c>
      <c r="B565" s="39">
        <v>1.7353125152351232</v>
      </c>
      <c r="D565" s="39"/>
      <c r="E565" s="39"/>
      <c r="F565" s="40"/>
    </row>
    <row r="566" spans="1:6">
      <c r="A566" s="187">
        <v>27645</v>
      </c>
      <c r="B566" s="39">
        <v>1.7353125152351232</v>
      </c>
      <c r="D566" s="39"/>
      <c r="E566" s="39"/>
      <c r="F566" s="40"/>
    </row>
    <row r="567" spans="1:6">
      <c r="A567" s="187">
        <v>27645</v>
      </c>
      <c r="B567" s="39">
        <v>1.7353125152351232</v>
      </c>
      <c r="D567" s="39"/>
      <c r="E567" s="39"/>
      <c r="F567" s="40"/>
    </row>
    <row r="568" spans="1:6">
      <c r="A568" s="187">
        <v>27652</v>
      </c>
      <c r="B568" s="39">
        <v>1.7033259874218827</v>
      </c>
      <c r="D568" s="39"/>
      <c r="E568" s="39"/>
      <c r="F568" s="40"/>
    </row>
    <row r="569" spans="1:6">
      <c r="A569" s="187">
        <v>27652</v>
      </c>
      <c r="B569" s="39">
        <v>1.7033259874218827</v>
      </c>
      <c r="D569" s="39"/>
      <c r="E569" s="39"/>
      <c r="F569" s="40"/>
    </row>
    <row r="570" spans="1:6">
      <c r="A570" s="187">
        <v>27652</v>
      </c>
      <c r="B570" s="39">
        <v>1.7033259874218827</v>
      </c>
      <c r="D570" s="39"/>
      <c r="E570" s="39"/>
      <c r="F570" s="40"/>
    </row>
    <row r="571" spans="1:6">
      <c r="A571" s="187">
        <v>27652</v>
      </c>
      <c r="B571" s="39">
        <v>1.7033259874218827</v>
      </c>
      <c r="D571" s="39"/>
      <c r="E571" s="39"/>
      <c r="F571" s="40"/>
    </row>
    <row r="572" spans="1:6">
      <c r="A572" s="187">
        <v>27659</v>
      </c>
      <c r="B572" s="39">
        <v>1.5433850852381885</v>
      </c>
      <c r="D572" s="39"/>
      <c r="E572" s="39"/>
      <c r="F572" s="40"/>
    </row>
    <row r="573" spans="1:6">
      <c r="A573" s="187">
        <v>27659</v>
      </c>
      <c r="B573" s="39">
        <v>1.5433850852381885</v>
      </c>
      <c r="D573" s="39"/>
      <c r="E573" s="39"/>
      <c r="F573" s="40"/>
    </row>
    <row r="574" spans="1:6">
      <c r="A574" s="187">
        <v>27659</v>
      </c>
      <c r="B574" s="39">
        <v>1.5433850852381885</v>
      </c>
      <c r="D574" s="39"/>
      <c r="E574" s="39"/>
      <c r="F574" s="40"/>
    </row>
    <row r="575" spans="1:6">
      <c r="A575" s="187">
        <v>27659</v>
      </c>
      <c r="B575" s="39">
        <v>1.5433850852381885</v>
      </c>
      <c r="D575" s="39"/>
      <c r="E575" s="39"/>
      <c r="F575" s="40"/>
    </row>
    <row r="576" spans="1:6">
      <c r="A576" s="187">
        <v>27666</v>
      </c>
      <c r="B576" s="39">
        <v>1.5593824807035548</v>
      </c>
      <c r="D576" s="39"/>
      <c r="E576" s="39"/>
      <c r="F576" s="40"/>
    </row>
    <row r="577" spans="1:6">
      <c r="A577" s="187">
        <v>27666</v>
      </c>
      <c r="B577" s="39">
        <v>1.5593824807035548</v>
      </c>
      <c r="D577" s="39"/>
      <c r="E577" s="39"/>
      <c r="F577" s="40"/>
    </row>
    <row r="578" spans="1:6">
      <c r="A578" s="187">
        <v>27666</v>
      </c>
      <c r="B578" s="39">
        <v>1.5593824807035548</v>
      </c>
      <c r="D578" s="39"/>
      <c r="E578" s="39"/>
      <c r="F578" s="40"/>
    </row>
    <row r="579" spans="1:6">
      <c r="A579" s="187">
        <v>27666</v>
      </c>
      <c r="B579" s="39">
        <v>1.5593824807035548</v>
      </c>
      <c r="D579" s="39"/>
      <c r="E579" s="39"/>
      <c r="F579" s="40"/>
    </row>
    <row r="580" spans="1:6">
      <c r="A580" s="187">
        <v>27673</v>
      </c>
      <c r="B580" s="39">
        <v>1.511398557424948</v>
      </c>
      <c r="D580" s="39"/>
      <c r="E580" s="39"/>
      <c r="F580" s="40"/>
    </row>
    <row r="581" spans="1:6">
      <c r="A581" s="187">
        <v>27673</v>
      </c>
      <c r="B581" s="39">
        <v>1.511398557424948</v>
      </c>
      <c r="D581" s="39"/>
      <c r="E581" s="39"/>
      <c r="F581" s="40"/>
    </row>
    <row r="582" spans="1:6">
      <c r="A582" s="187">
        <v>27673</v>
      </c>
      <c r="B582" s="39">
        <v>1.511398557424948</v>
      </c>
      <c r="D582" s="39"/>
      <c r="E582" s="39"/>
      <c r="F582" s="40"/>
    </row>
    <row r="583" spans="1:6">
      <c r="A583" s="187">
        <v>27673</v>
      </c>
      <c r="B583" s="39">
        <v>1.511398557424948</v>
      </c>
      <c r="D583" s="39"/>
      <c r="E583" s="39"/>
      <c r="F583" s="40"/>
    </row>
    <row r="584" spans="1:6">
      <c r="A584" s="187">
        <v>27680</v>
      </c>
      <c r="B584" s="39">
        <v>1.4834113784780494</v>
      </c>
      <c r="D584" s="39"/>
      <c r="E584" s="39"/>
      <c r="F584" s="40"/>
    </row>
    <row r="585" spans="1:6">
      <c r="A585" s="187">
        <v>27680</v>
      </c>
      <c r="B585" s="39">
        <v>1.4834113784780494</v>
      </c>
      <c r="D585" s="39"/>
      <c r="E585" s="39"/>
      <c r="F585" s="40"/>
    </row>
    <row r="586" spans="1:6">
      <c r="A586" s="187">
        <v>27680</v>
      </c>
      <c r="B586" s="39">
        <v>1.4834113784780494</v>
      </c>
      <c r="D586" s="39"/>
      <c r="E586" s="39"/>
      <c r="F586" s="40"/>
    </row>
    <row r="587" spans="1:6">
      <c r="A587" s="187">
        <v>27680</v>
      </c>
      <c r="B587" s="39">
        <v>1.4834113784780494</v>
      </c>
      <c r="D587" s="39"/>
      <c r="E587" s="39"/>
      <c r="F587" s="40"/>
    </row>
    <row r="588" spans="1:6">
      <c r="A588" s="187">
        <v>27687</v>
      </c>
      <c r="B588" s="39">
        <v>1.4394268040657845</v>
      </c>
      <c r="D588" s="39"/>
      <c r="E588" s="39"/>
      <c r="F588" s="40"/>
    </row>
    <row r="589" spans="1:6">
      <c r="A589" s="187">
        <v>27687</v>
      </c>
      <c r="B589" s="39">
        <v>1.4394268040657845</v>
      </c>
      <c r="D589" s="39"/>
      <c r="E589" s="39"/>
      <c r="F589" s="40"/>
    </row>
    <row r="590" spans="1:6">
      <c r="A590" s="187">
        <v>27687</v>
      </c>
      <c r="B590" s="39">
        <v>1.4394268040657845</v>
      </c>
      <c r="D590" s="39"/>
      <c r="E590" s="39"/>
      <c r="F590" s="40"/>
    </row>
    <row r="591" spans="1:6">
      <c r="A591" s="187">
        <v>27687</v>
      </c>
      <c r="B591" s="39">
        <v>1.4394268040657845</v>
      </c>
      <c r="D591" s="39"/>
      <c r="E591" s="39"/>
      <c r="F591" s="40"/>
    </row>
    <row r="592" spans="1:6">
      <c r="A592" s="187">
        <v>27694</v>
      </c>
      <c r="B592" s="39">
        <v>1.4434261529321259</v>
      </c>
      <c r="D592" s="39"/>
      <c r="E592" s="39"/>
      <c r="F592" s="40"/>
    </row>
    <row r="593" spans="1:6">
      <c r="A593" s="187">
        <v>27694</v>
      </c>
      <c r="B593" s="39">
        <v>1.4434261529321259</v>
      </c>
      <c r="D593" s="39"/>
      <c r="E593" s="39"/>
      <c r="F593" s="40"/>
    </row>
    <row r="594" spans="1:6">
      <c r="A594" s="187">
        <v>27694</v>
      </c>
      <c r="B594" s="39">
        <v>1.4434261529321259</v>
      </c>
      <c r="D594" s="39"/>
      <c r="E594" s="39"/>
      <c r="F594" s="40"/>
    </row>
    <row r="595" spans="1:6">
      <c r="A595" s="187">
        <v>27694</v>
      </c>
      <c r="B595" s="39">
        <v>1.4434261529321259</v>
      </c>
      <c r="D595" s="39"/>
      <c r="E595" s="39"/>
      <c r="F595" s="40"/>
    </row>
    <row r="596" spans="1:6">
      <c r="A596" s="187">
        <v>27701</v>
      </c>
      <c r="B596" s="39">
        <v>1.4394268040657845</v>
      </c>
      <c r="D596" s="39"/>
      <c r="E596" s="39"/>
      <c r="F596" s="40"/>
    </row>
    <row r="597" spans="1:6">
      <c r="A597" s="187">
        <v>27701</v>
      </c>
      <c r="B597" s="39">
        <v>1.4394268040657845</v>
      </c>
      <c r="D597" s="39"/>
      <c r="E597" s="39"/>
      <c r="F597" s="40"/>
    </row>
    <row r="598" spans="1:6">
      <c r="A598" s="187">
        <v>27701</v>
      </c>
      <c r="B598" s="39">
        <v>1.4394268040657845</v>
      </c>
      <c r="D598" s="39"/>
      <c r="E598" s="39"/>
      <c r="F598" s="40"/>
    </row>
    <row r="599" spans="1:6">
      <c r="A599" s="187">
        <v>27701</v>
      </c>
      <c r="B599" s="39">
        <v>1.4394268040657845</v>
      </c>
      <c r="D599" s="39"/>
      <c r="E599" s="39"/>
      <c r="F599" s="40"/>
    </row>
    <row r="600" spans="1:6">
      <c r="A600" s="187">
        <v>27708</v>
      </c>
      <c r="B600" s="39">
        <v>1.4474255017984676</v>
      </c>
      <c r="D600" s="39"/>
      <c r="E600" s="39"/>
      <c r="F600" s="40"/>
    </row>
    <row r="601" spans="1:6">
      <c r="A601" s="187">
        <v>27708</v>
      </c>
      <c r="B601" s="39">
        <v>1.4474255017984676</v>
      </c>
      <c r="D601" s="39"/>
      <c r="E601" s="39"/>
      <c r="F601" s="40"/>
    </row>
    <row r="602" spans="1:6">
      <c r="A602" s="187">
        <v>27708</v>
      </c>
      <c r="B602" s="39">
        <v>1.4474255017984676</v>
      </c>
      <c r="D602" s="39"/>
      <c r="E602" s="39"/>
      <c r="F602" s="40"/>
    </row>
    <row r="603" spans="1:6">
      <c r="A603" s="187">
        <v>27708</v>
      </c>
      <c r="B603" s="39">
        <v>1.4474255017984676</v>
      </c>
      <c r="D603" s="39"/>
      <c r="E603" s="39"/>
      <c r="F603" s="40"/>
    </row>
    <row r="604" spans="1:6">
      <c r="A604" s="187">
        <v>27715</v>
      </c>
      <c r="B604" s="39">
        <v>1.4714133318790248</v>
      </c>
      <c r="D604" s="39"/>
      <c r="E604" s="39"/>
      <c r="F604" s="40"/>
    </row>
    <row r="605" spans="1:6">
      <c r="A605" s="187">
        <v>27715</v>
      </c>
      <c r="B605" s="39">
        <v>1.4714133318790248</v>
      </c>
      <c r="D605" s="39"/>
      <c r="E605" s="39"/>
      <c r="F605" s="40"/>
    </row>
    <row r="606" spans="1:6">
      <c r="A606" s="187">
        <v>27715</v>
      </c>
      <c r="B606" s="39">
        <v>1.4714133318790248</v>
      </c>
      <c r="D606" s="39"/>
      <c r="E606" s="39"/>
      <c r="F606" s="40"/>
    </row>
    <row r="607" spans="1:6">
      <c r="A607" s="187">
        <v>27715</v>
      </c>
      <c r="B607" s="39">
        <v>1.4714133318790248</v>
      </c>
      <c r="D607" s="39"/>
      <c r="E607" s="39"/>
      <c r="F607" s="40"/>
    </row>
    <row r="608" spans="1:6">
      <c r="A608" s="187">
        <v>27722</v>
      </c>
      <c r="B608" s="39">
        <v>1.5233966040239728</v>
      </c>
      <c r="D608" s="39"/>
      <c r="E608" s="39"/>
      <c r="F608" s="40"/>
    </row>
    <row r="609" spans="1:6">
      <c r="A609" s="187">
        <v>27722</v>
      </c>
      <c r="B609" s="39">
        <v>1.5233966040239728</v>
      </c>
      <c r="D609" s="39"/>
      <c r="E609" s="39"/>
      <c r="F609" s="40"/>
    </row>
    <row r="610" spans="1:6">
      <c r="A610" s="187">
        <v>27722</v>
      </c>
      <c r="B610" s="39">
        <v>1.5233966040239728</v>
      </c>
      <c r="D610" s="39"/>
      <c r="E610" s="39"/>
      <c r="F610" s="40"/>
    </row>
    <row r="611" spans="1:6">
      <c r="A611" s="187">
        <v>27722</v>
      </c>
      <c r="B611" s="39">
        <v>1.5233966040239728</v>
      </c>
      <c r="D611" s="39"/>
      <c r="E611" s="39"/>
      <c r="F611" s="40"/>
    </row>
    <row r="612" spans="1:6">
      <c r="A612" s="187">
        <v>27729</v>
      </c>
      <c r="B612" s="39">
        <v>1.5593824807035548</v>
      </c>
      <c r="D612" s="39"/>
      <c r="E612" s="39"/>
      <c r="F612" s="40"/>
    </row>
    <row r="613" spans="1:6">
      <c r="A613" s="187">
        <v>27729</v>
      </c>
      <c r="B613" s="39">
        <v>1.5593824807035548</v>
      </c>
      <c r="D613" s="39"/>
      <c r="E613" s="39"/>
      <c r="F613" s="40"/>
    </row>
    <row r="614" spans="1:6">
      <c r="A614" s="187">
        <v>27729</v>
      </c>
      <c r="B614" s="39">
        <v>1.5593824807035548</v>
      </c>
      <c r="D614" s="39"/>
      <c r="E614" s="39"/>
      <c r="F614" s="40"/>
    </row>
    <row r="615" spans="1:6">
      <c r="A615" s="187">
        <v>27729</v>
      </c>
      <c r="B615" s="39">
        <v>1.5593824807035548</v>
      </c>
      <c r="D615" s="39"/>
      <c r="E615" s="39"/>
      <c r="F615" s="40"/>
    </row>
    <row r="616" spans="1:6">
      <c r="A616" s="187">
        <v>27736</v>
      </c>
      <c r="B616" s="39">
        <v>1.5433850852381885</v>
      </c>
      <c r="D616" s="39"/>
      <c r="E616" s="39"/>
      <c r="F616" s="40"/>
    </row>
    <row r="617" spans="1:6">
      <c r="A617" s="187">
        <v>27736</v>
      </c>
      <c r="B617" s="39">
        <v>1.5433850852381885</v>
      </c>
      <c r="D617" s="39"/>
      <c r="E617" s="39"/>
      <c r="F617" s="40"/>
    </row>
    <row r="618" spans="1:6">
      <c r="A618" s="187">
        <v>27736</v>
      </c>
      <c r="B618" s="39">
        <v>1.5433850852381885</v>
      </c>
      <c r="D618" s="39"/>
      <c r="E618" s="39"/>
      <c r="F618" s="40"/>
    </row>
    <row r="619" spans="1:6">
      <c r="A619" s="187">
        <v>27736</v>
      </c>
      <c r="B619" s="39">
        <v>1.5433850852381885</v>
      </c>
      <c r="D619" s="39"/>
      <c r="E619" s="39"/>
      <c r="F619" s="40"/>
    </row>
    <row r="620" spans="1:6">
      <c r="A620" s="187">
        <v>27743</v>
      </c>
      <c r="B620" s="39">
        <v>1.5993677062494784</v>
      </c>
      <c r="D620" s="39"/>
      <c r="E620" s="39"/>
      <c r="F620" s="40"/>
    </row>
    <row r="621" spans="1:6">
      <c r="A621" s="187">
        <v>27743</v>
      </c>
      <c r="B621" s="39">
        <v>1.5993677062494784</v>
      </c>
      <c r="D621" s="39"/>
      <c r="E621" s="39"/>
      <c r="F621" s="40"/>
    </row>
    <row r="622" spans="1:6">
      <c r="A622" s="187">
        <v>27743</v>
      </c>
      <c r="B622" s="39">
        <v>1.5993677062494784</v>
      </c>
      <c r="D622" s="39"/>
      <c r="E622" s="39"/>
      <c r="F622" s="40"/>
    </row>
    <row r="623" spans="1:6">
      <c r="A623" s="187">
        <v>27743</v>
      </c>
      <c r="B623" s="39">
        <v>1.5993677062494784</v>
      </c>
      <c r="D623" s="39"/>
      <c r="E623" s="39"/>
      <c r="F623" s="40"/>
    </row>
    <row r="624" spans="1:6">
      <c r="A624" s="187">
        <v>27750</v>
      </c>
      <c r="B624" s="39">
        <v>1.6473433664105925</v>
      </c>
      <c r="D624" s="39"/>
      <c r="E624" s="39"/>
      <c r="F624" s="40"/>
    </row>
    <row r="625" spans="1:6">
      <c r="A625" s="187">
        <v>27750</v>
      </c>
      <c r="B625" s="39">
        <v>1.6473433664105925</v>
      </c>
      <c r="D625" s="39"/>
      <c r="E625" s="39"/>
      <c r="F625" s="40"/>
    </row>
    <row r="626" spans="1:6">
      <c r="A626" s="187">
        <v>27750</v>
      </c>
      <c r="B626" s="39">
        <v>1.6473433664105925</v>
      </c>
      <c r="D626" s="39"/>
      <c r="E626" s="39"/>
      <c r="F626" s="40"/>
    </row>
    <row r="627" spans="1:6">
      <c r="A627" s="187">
        <v>27750</v>
      </c>
      <c r="B627" s="39">
        <v>1.6473433664105925</v>
      </c>
      <c r="D627" s="39"/>
      <c r="E627" s="39"/>
      <c r="F627" s="40"/>
    </row>
    <row r="628" spans="1:6">
      <c r="A628" s="187">
        <v>27757</v>
      </c>
      <c r="B628" s="39">
        <v>1.7313131663687813</v>
      </c>
      <c r="D628" s="39"/>
      <c r="E628" s="39"/>
      <c r="F628" s="40"/>
    </row>
    <row r="629" spans="1:6">
      <c r="A629" s="187">
        <v>27757</v>
      </c>
      <c r="B629" s="39">
        <v>1.7313131663687813</v>
      </c>
      <c r="D629" s="39"/>
      <c r="E629" s="39"/>
      <c r="F629" s="40"/>
    </row>
    <row r="630" spans="1:6">
      <c r="A630" s="187">
        <v>27757</v>
      </c>
      <c r="B630" s="39">
        <v>1.7313131663687813</v>
      </c>
      <c r="D630" s="39"/>
      <c r="E630" s="39"/>
      <c r="F630" s="40"/>
    </row>
    <row r="631" spans="1:6" ht="13.5" thickBot="1">
      <c r="A631" s="188">
        <v>27757</v>
      </c>
      <c r="B631" s="41">
        <v>1.7313131663687813</v>
      </c>
      <c r="C631" s="134"/>
      <c r="D631" s="41"/>
      <c r="E631" s="41"/>
      <c r="F631" s="40"/>
    </row>
    <row r="632" spans="1:6">
      <c r="A632" s="187">
        <v>27764</v>
      </c>
      <c r="B632" s="39">
        <v>1.7193151197697565</v>
      </c>
      <c r="D632" s="39"/>
      <c r="E632" s="39"/>
      <c r="F632" s="40"/>
    </row>
    <row r="633" spans="1:6">
      <c r="A633" s="187">
        <v>27764</v>
      </c>
      <c r="B633" s="39">
        <v>1.7193151197697565</v>
      </c>
      <c r="D633" s="39"/>
      <c r="E633" s="39"/>
      <c r="F633" s="40"/>
    </row>
    <row r="634" spans="1:6">
      <c r="A634" s="187">
        <v>27764</v>
      </c>
      <c r="B634" s="39">
        <v>1.7193151197697565</v>
      </c>
      <c r="D634" s="39"/>
      <c r="E634" s="39"/>
      <c r="F634" s="40"/>
    </row>
    <row r="635" spans="1:6">
      <c r="A635" s="187">
        <v>27764</v>
      </c>
      <c r="B635" s="39">
        <v>1.7193151197697565</v>
      </c>
      <c r="D635" s="39"/>
      <c r="E635" s="39"/>
      <c r="F635" s="40"/>
    </row>
    <row r="636" spans="1:6">
      <c r="A636" s="187">
        <v>27771</v>
      </c>
      <c r="B636" s="39">
        <v>1.7273138175024396</v>
      </c>
      <c r="D636" s="39"/>
      <c r="E636" s="39"/>
      <c r="F636" s="40"/>
    </row>
    <row r="637" spans="1:6">
      <c r="A637" s="187">
        <v>27771</v>
      </c>
      <c r="B637" s="39">
        <v>1.7273138175024396</v>
      </c>
      <c r="D637" s="39"/>
      <c r="E637" s="39"/>
      <c r="F637" s="40"/>
    </row>
    <row r="638" spans="1:6">
      <c r="A638" s="187">
        <v>27771</v>
      </c>
      <c r="B638" s="39">
        <v>1.7273138175024396</v>
      </c>
      <c r="D638" s="39"/>
      <c r="E638" s="39"/>
      <c r="F638" s="40"/>
    </row>
    <row r="639" spans="1:6">
      <c r="A639" s="187">
        <v>27771</v>
      </c>
      <c r="B639" s="39">
        <v>1.7273138175024396</v>
      </c>
      <c r="D639" s="39"/>
      <c r="E639" s="39"/>
      <c r="F639" s="40"/>
    </row>
    <row r="640" spans="1:6">
      <c r="A640" s="187">
        <v>27778</v>
      </c>
      <c r="B640" s="39">
        <v>1.7593003453156799</v>
      </c>
      <c r="D640" s="39"/>
      <c r="E640" s="39"/>
      <c r="F640" s="40"/>
    </row>
    <row r="641" spans="1:6">
      <c r="A641" s="187">
        <v>27778</v>
      </c>
      <c r="B641" s="39">
        <v>1.7593003453156799</v>
      </c>
      <c r="D641" s="39"/>
      <c r="E641" s="39"/>
      <c r="F641" s="40"/>
    </row>
    <row r="642" spans="1:6">
      <c r="A642" s="187">
        <v>27778</v>
      </c>
      <c r="B642" s="39">
        <v>1.7593003453156799</v>
      </c>
      <c r="D642" s="39"/>
      <c r="E642" s="39"/>
      <c r="F642" s="40"/>
    </row>
    <row r="643" spans="1:6">
      <c r="A643" s="187">
        <v>27778</v>
      </c>
      <c r="B643" s="39">
        <v>1.7593003453156799</v>
      </c>
      <c r="D643" s="39"/>
      <c r="E643" s="39"/>
      <c r="F643" s="40"/>
    </row>
    <row r="644" spans="1:6">
      <c r="A644" s="187">
        <v>27785</v>
      </c>
      <c r="B644" s="39">
        <v>1.7632996941820218</v>
      </c>
      <c r="D644" s="39"/>
      <c r="E644" s="39"/>
      <c r="F644" s="40"/>
    </row>
    <row r="645" spans="1:6">
      <c r="A645" s="187">
        <v>27785</v>
      </c>
      <c r="B645" s="39">
        <v>1.7632996941820218</v>
      </c>
      <c r="D645" s="39"/>
      <c r="E645" s="39"/>
      <c r="F645" s="40"/>
    </row>
    <row r="646" spans="1:6">
      <c r="A646" s="187">
        <v>27785</v>
      </c>
      <c r="B646" s="39">
        <v>1.7632996941820218</v>
      </c>
      <c r="D646" s="39"/>
      <c r="E646" s="39"/>
      <c r="F646" s="40"/>
    </row>
    <row r="647" spans="1:6">
      <c r="A647" s="187">
        <v>27785</v>
      </c>
      <c r="B647" s="39">
        <v>1.7632996941820218</v>
      </c>
      <c r="D647" s="39"/>
      <c r="E647" s="39"/>
      <c r="F647" s="40"/>
    </row>
    <row r="648" spans="1:6">
      <c r="A648" s="187">
        <v>27792</v>
      </c>
      <c r="B648" s="39">
        <v>1.7752977407810464</v>
      </c>
      <c r="D648" s="39"/>
      <c r="E648" s="39"/>
      <c r="F648" s="40"/>
    </row>
    <row r="649" spans="1:6">
      <c r="A649" s="187">
        <v>27792</v>
      </c>
      <c r="B649" s="39">
        <v>1.7752977407810464</v>
      </c>
      <c r="D649" s="39"/>
      <c r="E649" s="39"/>
      <c r="F649" s="40"/>
    </row>
    <row r="650" spans="1:6">
      <c r="A650" s="187">
        <v>27792</v>
      </c>
      <c r="B650" s="39">
        <v>1.7752977407810464</v>
      </c>
      <c r="D650" s="39"/>
      <c r="E650" s="39"/>
      <c r="F650" s="40"/>
    </row>
    <row r="651" spans="1:6">
      <c r="A651" s="187">
        <v>27792</v>
      </c>
      <c r="B651" s="39">
        <v>1.7752977407810464</v>
      </c>
      <c r="D651" s="39"/>
      <c r="E651" s="39"/>
      <c r="F651" s="40"/>
    </row>
    <row r="652" spans="1:6">
      <c r="A652" s="187">
        <v>27799</v>
      </c>
      <c r="B652" s="39">
        <v>1.7593003453156799</v>
      </c>
      <c r="D652" s="39"/>
      <c r="E652" s="39"/>
      <c r="F652" s="40"/>
    </row>
    <row r="653" spans="1:6">
      <c r="A653" s="187">
        <v>27799</v>
      </c>
      <c r="B653" s="39">
        <v>1.7593003453156799</v>
      </c>
      <c r="D653" s="39"/>
      <c r="E653" s="39"/>
      <c r="F653" s="40"/>
    </row>
    <row r="654" spans="1:6">
      <c r="A654" s="187">
        <v>27799</v>
      </c>
      <c r="B654" s="39">
        <v>1.7593003453156799</v>
      </c>
      <c r="D654" s="39"/>
      <c r="E654" s="39"/>
      <c r="F654" s="40"/>
    </row>
    <row r="655" spans="1:6">
      <c r="A655" s="187">
        <v>27799</v>
      </c>
      <c r="B655" s="39">
        <v>1.7593003453156799</v>
      </c>
      <c r="D655" s="39"/>
      <c r="E655" s="39"/>
      <c r="F655" s="40"/>
    </row>
    <row r="656" spans="1:6">
      <c r="A656" s="187">
        <v>27806</v>
      </c>
      <c r="B656" s="39">
        <v>1.7513016475829968</v>
      </c>
      <c r="D656" s="39"/>
      <c r="E656" s="39"/>
      <c r="F656" s="40"/>
    </row>
    <row r="657" spans="1:6">
      <c r="A657" s="187">
        <v>27806</v>
      </c>
      <c r="B657" s="39">
        <v>1.7513016475829968</v>
      </c>
      <c r="D657" s="39"/>
      <c r="E657" s="39"/>
      <c r="F657" s="40"/>
    </row>
    <row r="658" spans="1:6">
      <c r="A658" s="187">
        <v>27806</v>
      </c>
      <c r="B658" s="39">
        <v>1.7513016475829968</v>
      </c>
      <c r="D658" s="39"/>
      <c r="E658" s="39"/>
      <c r="F658" s="40"/>
    </row>
    <row r="659" spans="1:6">
      <c r="A659" s="187">
        <v>27806</v>
      </c>
      <c r="B659" s="39">
        <v>1.7513016475829968</v>
      </c>
      <c r="D659" s="39"/>
      <c r="E659" s="39"/>
      <c r="F659" s="40"/>
    </row>
    <row r="660" spans="1:6">
      <c r="A660" s="187">
        <v>27813</v>
      </c>
      <c r="B660" s="39">
        <v>1.7393118641014642</v>
      </c>
      <c r="D660" s="39"/>
      <c r="E660" s="39"/>
      <c r="F660" s="40"/>
    </row>
    <row r="661" spans="1:6">
      <c r="A661" s="187">
        <v>27813</v>
      </c>
      <c r="B661" s="39">
        <v>1.7393118641014642</v>
      </c>
      <c r="D661" s="39"/>
      <c r="E661" s="39"/>
      <c r="F661" s="40"/>
    </row>
    <row r="662" spans="1:6">
      <c r="A662" s="187">
        <v>27813</v>
      </c>
      <c r="B662" s="39">
        <v>1.7393118641014642</v>
      </c>
      <c r="D662" s="39"/>
      <c r="E662" s="39"/>
      <c r="F662" s="40"/>
    </row>
    <row r="663" spans="1:6">
      <c r="A663" s="187">
        <v>27813</v>
      </c>
      <c r="B663" s="39">
        <v>1.7393118641014642</v>
      </c>
      <c r="D663" s="39"/>
      <c r="E663" s="39"/>
      <c r="F663" s="40"/>
    </row>
    <row r="664" spans="1:6">
      <c r="A664" s="187">
        <v>27820</v>
      </c>
      <c r="B664" s="39">
        <v>1.7313131663687813</v>
      </c>
      <c r="D664" s="39"/>
      <c r="E664" s="39"/>
      <c r="F664" s="40"/>
    </row>
    <row r="665" spans="1:6">
      <c r="A665" s="187">
        <v>27820</v>
      </c>
      <c r="B665" s="39">
        <v>1.7313131663687813</v>
      </c>
      <c r="D665" s="39"/>
      <c r="E665" s="39"/>
      <c r="F665" s="40"/>
    </row>
    <row r="666" spans="1:6">
      <c r="A666" s="187">
        <v>27820</v>
      </c>
      <c r="B666" s="39">
        <v>1.7313131663687813</v>
      </c>
      <c r="D666" s="39"/>
      <c r="E666" s="39"/>
      <c r="F666" s="40"/>
    </row>
    <row r="667" spans="1:6">
      <c r="A667" s="187">
        <v>27820</v>
      </c>
      <c r="B667" s="39">
        <v>1.7313131663687813</v>
      </c>
      <c r="D667" s="39"/>
      <c r="E667" s="39"/>
      <c r="F667" s="40"/>
    </row>
    <row r="668" spans="1:6">
      <c r="A668" s="187">
        <v>27827</v>
      </c>
      <c r="B668" s="39">
        <v>1.7752977407810464</v>
      </c>
      <c r="D668" s="39"/>
      <c r="E668" s="39"/>
      <c r="F668" s="40"/>
    </row>
    <row r="669" spans="1:6">
      <c r="A669" s="187">
        <v>27827</v>
      </c>
      <c r="B669" s="39">
        <v>1.7752977407810464</v>
      </c>
      <c r="D669" s="39"/>
      <c r="E669" s="39"/>
      <c r="F669" s="40"/>
    </row>
    <row r="670" spans="1:6">
      <c r="A670" s="187">
        <v>27827</v>
      </c>
      <c r="B670" s="39">
        <v>1.7752977407810464</v>
      </c>
      <c r="D670" s="39"/>
      <c r="E670" s="39"/>
      <c r="F670" s="40"/>
    </row>
    <row r="671" spans="1:6">
      <c r="A671" s="187">
        <v>27827</v>
      </c>
      <c r="B671" s="39">
        <v>1.7752977407810464</v>
      </c>
      <c r="D671" s="39"/>
      <c r="E671" s="39"/>
      <c r="F671" s="40"/>
    </row>
    <row r="672" spans="1:6">
      <c r="A672" s="187">
        <v>27834</v>
      </c>
      <c r="B672" s="39">
        <v>1.7832881753962371</v>
      </c>
      <c r="D672" s="39"/>
      <c r="E672" s="39"/>
      <c r="F672" s="40"/>
    </row>
    <row r="673" spans="1:6">
      <c r="A673" s="187">
        <v>27834</v>
      </c>
      <c r="B673" s="39">
        <v>1.7832881753962371</v>
      </c>
      <c r="D673" s="39"/>
      <c r="E673" s="39"/>
      <c r="F673" s="40"/>
    </row>
    <row r="674" spans="1:6">
      <c r="A674" s="187">
        <v>27834</v>
      </c>
      <c r="B674" s="39">
        <v>1.7832881753962371</v>
      </c>
      <c r="D674" s="39"/>
      <c r="E674" s="39"/>
      <c r="F674" s="40"/>
    </row>
    <row r="675" spans="1:6">
      <c r="A675" s="187">
        <v>27834</v>
      </c>
      <c r="B675" s="39">
        <v>1.7832881753962371</v>
      </c>
      <c r="D675" s="39"/>
      <c r="E675" s="39"/>
      <c r="F675" s="40"/>
    </row>
    <row r="676" spans="1:6">
      <c r="A676" s="187">
        <v>27841</v>
      </c>
      <c r="B676" s="39">
        <v>1.7792970896473881</v>
      </c>
      <c r="D676" s="39"/>
      <c r="E676" s="39"/>
      <c r="F676" s="40"/>
    </row>
    <row r="677" spans="1:6">
      <c r="A677" s="187">
        <v>27841</v>
      </c>
      <c r="B677" s="39">
        <v>1.7792970896473881</v>
      </c>
      <c r="D677" s="39"/>
      <c r="E677" s="39"/>
      <c r="F677" s="40"/>
    </row>
    <row r="678" spans="1:6">
      <c r="A678" s="187">
        <v>27841</v>
      </c>
      <c r="B678" s="39">
        <v>1.7792970896473881</v>
      </c>
      <c r="D678" s="39"/>
      <c r="E678" s="39"/>
      <c r="F678" s="40"/>
    </row>
    <row r="679" spans="1:6">
      <c r="A679" s="187">
        <v>27841</v>
      </c>
      <c r="B679" s="39">
        <v>1.7792970896473881</v>
      </c>
      <c r="D679" s="39"/>
      <c r="E679" s="39"/>
      <c r="F679" s="40"/>
    </row>
    <row r="680" spans="1:6">
      <c r="A680" s="187">
        <v>27848</v>
      </c>
      <c r="B680" s="39">
        <v>1.7752977407810464</v>
      </c>
      <c r="D680" s="39"/>
      <c r="E680" s="39"/>
      <c r="F680" s="40"/>
    </row>
    <row r="681" spans="1:6">
      <c r="A681" s="187">
        <v>27848</v>
      </c>
      <c r="B681" s="39">
        <v>1.7752977407810464</v>
      </c>
      <c r="D681" s="39"/>
      <c r="E681" s="39"/>
      <c r="F681" s="40"/>
    </row>
    <row r="682" spans="1:6">
      <c r="A682" s="187">
        <v>27848</v>
      </c>
      <c r="B682" s="39">
        <v>1.7752977407810464</v>
      </c>
      <c r="D682" s="39"/>
      <c r="E682" s="39"/>
      <c r="F682" s="40"/>
    </row>
    <row r="683" spans="1:6">
      <c r="A683" s="187">
        <v>27848</v>
      </c>
      <c r="B683" s="39">
        <v>1.7752977407810464</v>
      </c>
      <c r="D683" s="39"/>
      <c r="E683" s="39"/>
      <c r="F683" s="40"/>
    </row>
    <row r="684" spans="1:6">
      <c r="A684" s="187">
        <v>27855</v>
      </c>
      <c r="B684" s="39">
        <v>1.7113164220370736</v>
      </c>
      <c r="D684" s="39"/>
      <c r="E684" s="39"/>
      <c r="F684" s="40"/>
    </row>
    <row r="685" spans="1:6">
      <c r="A685" s="187">
        <v>27855</v>
      </c>
      <c r="B685" s="39">
        <v>1.7113164220370736</v>
      </c>
      <c r="D685" s="39"/>
      <c r="E685" s="39"/>
      <c r="F685" s="40"/>
    </row>
    <row r="686" spans="1:6">
      <c r="A686" s="187">
        <v>27855</v>
      </c>
      <c r="B686" s="39">
        <v>1.7113164220370736</v>
      </c>
      <c r="D686" s="39"/>
      <c r="E686" s="39"/>
      <c r="F686" s="40"/>
    </row>
    <row r="687" spans="1:6">
      <c r="A687" s="187">
        <v>27855</v>
      </c>
      <c r="B687" s="39">
        <v>1.7113164220370736</v>
      </c>
      <c r="D687" s="39"/>
      <c r="E687" s="39"/>
      <c r="F687" s="40"/>
    </row>
    <row r="688" spans="1:6">
      <c r="A688" s="187">
        <v>27862</v>
      </c>
      <c r="B688" s="39">
        <v>1.7593003453156799</v>
      </c>
      <c r="D688" s="39"/>
      <c r="E688" s="39"/>
      <c r="F688" s="40"/>
    </row>
    <row r="689" spans="1:6">
      <c r="A689" s="187">
        <v>27862</v>
      </c>
      <c r="B689" s="39">
        <v>1.7593003453156799</v>
      </c>
      <c r="D689" s="39"/>
      <c r="E689" s="39"/>
      <c r="F689" s="40"/>
    </row>
    <row r="690" spans="1:6">
      <c r="A690" s="187">
        <v>27862</v>
      </c>
      <c r="B690" s="39">
        <v>1.7593003453156799</v>
      </c>
      <c r="D690" s="39"/>
      <c r="E690" s="39"/>
      <c r="F690" s="40"/>
    </row>
    <row r="691" spans="1:6">
      <c r="A691" s="187">
        <v>27862</v>
      </c>
      <c r="B691" s="39">
        <v>1.7593003453156799</v>
      </c>
      <c r="D691" s="39"/>
      <c r="E691" s="39"/>
      <c r="F691" s="40"/>
    </row>
    <row r="692" spans="1:6">
      <c r="A692" s="187">
        <v>27869</v>
      </c>
      <c r="B692" s="39">
        <v>1.7273138175024396</v>
      </c>
      <c r="D692" s="39"/>
      <c r="E692" s="39"/>
      <c r="F692" s="40"/>
    </row>
    <row r="693" spans="1:6">
      <c r="A693" s="187">
        <v>27869</v>
      </c>
      <c r="B693" s="39">
        <v>1.7273138175024396</v>
      </c>
      <c r="D693" s="39"/>
      <c r="E693" s="39"/>
      <c r="F693" s="40"/>
    </row>
    <row r="694" spans="1:6">
      <c r="A694" s="187">
        <v>27869</v>
      </c>
      <c r="B694" s="39">
        <v>1.7273138175024396</v>
      </c>
      <c r="D694" s="39"/>
      <c r="E694" s="39"/>
      <c r="F694" s="40"/>
    </row>
    <row r="695" spans="1:6">
      <c r="A695" s="187">
        <v>27869</v>
      </c>
      <c r="B695" s="39">
        <v>1.7273138175024396</v>
      </c>
      <c r="D695" s="39"/>
      <c r="E695" s="39"/>
      <c r="F695" s="40"/>
    </row>
    <row r="696" spans="1:6">
      <c r="A696" s="187">
        <v>27876</v>
      </c>
      <c r="B696" s="39">
        <v>1.6793298942238328</v>
      </c>
      <c r="D696" s="39"/>
      <c r="E696" s="39"/>
      <c r="F696" s="40"/>
    </row>
    <row r="697" spans="1:6">
      <c r="A697" s="187">
        <v>27876</v>
      </c>
      <c r="B697" s="39">
        <v>1.6793298942238328</v>
      </c>
      <c r="D697" s="39"/>
      <c r="E697" s="39"/>
      <c r="F697" s="40"/>
    </row>
    <row r="698" spans="1:6">
      <c r="A698" s="187">
        <v>27876</v>
      </c>
      <c r="B698" s="39">
        <v>1.6793298942238328</v>
      </c>
      <c r="D698" s="39"/>
      <c r="E698" s="39"/>
      <c r="F698" s="40"/>
    </row>
    <row r="699" spans="1:6">
      <c r="A699" s="187">
        <v>27876</v>
      </c>
      <c r="B699" s="39">
        <v>1.6793298942238328</v>
      </c>
      <c r="D699" s="39"/>
      <c r="E699" s="39"/>
      <c r="F699" s="40"/>
    </row>
    <row r="700" spans="1:6">
      <c r="A700" s="187">
        <v>27883</v>
      </c>
      <c r="B700" s="39">
        <v>1.6393446686779096</v>
      </c>
      <c r="D700" s="39"/>
      <c r="E700" s="39"/>
      <c r="F700" s="40"/>
    </row>
    <row r="701" spans="1:6">
      <c r="A701" s="187">
        <v>27883</v>
      </c>
      <c r="B701" s="39">
        <v>1.6393446686779096</v>
      </c>
      <c r="D701" s="39"/>
      <c r="E701" s="39"/>
      <c r="F701" s="40"/>
    </row>
    <row r="702" spans="1:6">
      <c r="A702" s="187">
        <v>27883</v>
      </c>
      <c r="B702" s="39">
        <v>1.6393446686779096</v>
      </c>
      <c r="D702" s="39"/>
      <c r="E702" s="39"/>
      <c r="F702" s="40"/>
    </row>
    <row r="703" spans="1:6">
      <c r="A703" s="187">
        <v>27883</v>
      </c>
      <c r="B703" s="39">
        <v>1.6393446686779096</v>
      </c>
      <c r="D703" s="39"/>
      <c r="E703" s="39"/>
      <c r="F703" s="40"/>
    </row>
    <row r="704" spans="1:6">
      <c r="A704" s="187">
        <v>27890</v>
      </c>
      <c r="B704" s="39">
        <v>1.6073581408646691</v>
      </c>
      <c r="D704" s="39"/>
      <c r="E704" s="39"/>
      <c r="F704" s="40"/>
    </row>
    <row r="705" spans="1:6">
      <c r="A705" s="187">
        <v>27890</v>
      </c>
      <c r="B705" s="39">
        <v>1.6073581408646691</v>
      </c>
      <c r="D705" s="39"/>
      <c r="E705" s="39"/>
      <c r="F705" s="40"/>
    </row>
    <row r="706" spans="1:6">
      <c r="A706" s="187">
        <v>27890</v>
      </c>
      <c r="B706" s="39">
        <v>1.6073581408646691</v>
      </c>
      <c r="D706" s="39"/>
      <c r="E706" s="39"/>
      <c r="F706" s="40"/>
    </row>
    <row r="707" spans="1:6">
      <c r="A707" s="187">
        <v>27890</v>
      </c>
      <c r="B707" s="39">
        <v>1.6073581408646691</v>
      </c>
      <c r="D707" s="39"/>
      <c r="E707" s="39"/>
      <c r="F707" s="40"/>
    </row>
    <row r="708" spans="1:6">
      <c r="A708" s="187">
        <v>27897</v>
      </c>
      <c r="B708" s="39">
        <v>1.5993677062494784</v>
      </c>
      <c r="D708" s="39"/>
      <c r="E708" s="39"/>
      <c r="F708" s="40"/>
    </row>
    <row r="709" spans="1:6">
      <c r="A709" s="187">
        <v>27897</v>
      </c>
      <c r="B709" s="39">
        <v>1.5993677062494784</v>
      </c>
      <c r="D709" s="39"/>
      <c r="E709" s="39"/>
      <c r="F709" s="40"/>
    </row>
    <row r="710" spans="1:6">
      <c r="A710" s="187">
        <v>27897</v>
      </c>
      <c r="B710" s="39">
        <v>1.5993677062494784</v>
      </c>
      <c r="D710" s="39"/>
      <c r="E710" s="39"/>
      <c r="F710" s="40"/>
    </row>
    <row r="711" spans="1:6">
      <c r="A711" s="187">
        <v>27897</v>
      </c>
      <c r="B711" s="39">
        <v>1.5993677062494784</v>
      </c>
      <c r="D711" s="39"/>
      <c r="E711" s="39"/>
      <c r="F711" s="40"/>
    </row>
    <row r="712" spans="1:6">
      <c r="A712" s="187">
        <v>27904</v>
      </c>
      <c r="B712" s="39">
        <v>1.5513837829708716</v>
      </c>
      <c r="D712" s="39"/>
      <c r="E712" s="39"/>
      <c r="F712" s="40"/>
    </row>
    <row r="713" spans="1:6">
      <c r="A713" s="187">
        <v>27904</v>
      </c>
      <c r="B713" s="39">
        <v>1.5513837829708716</v>
      </c>
      <c r="D713" s="39"/>
      <c r="E713" s="39"/>
      <c r="F713" s="40"/>
    </row>
    <row r="714" spans="1:6">
      <c r="A714" s="187">
        <v>27904</v>
      </c>
      <c r="B714" s="39">
        <v>1.5513837829708716</v>
      </c>
      <c r="D714" s="39"/>
      <c r="E714" s="39"/>
      <c r="F714" s="40"/>
    </row>
    <row r="715" spans="1:6">
      <c r="A715" s="187">
        <v>27904</v>
      </c>
      <c r="B715" s="39">
        <v>1.5513837829708716</v>
      </c>
      <c r="D715" s="39"/>
      <c r="E715" s="39"/>
      <c r="F715" s="40"/>
    </row>
    <row r="716" spans="1:6">
      <c r="A716" s="187">
        <v>27911</v>
      </c>
      <c r="B716" s="39">
        <v>1.5593824807035548</v>
      </c>
      <c r="D716" s="39"/>
      <c r="E716" s="39"/>
      <c r="F716" s="40"/>
    </row>
    <row r="717" spans="1:6">
      <c r="A717" s="187">
        <v>27911</v>
      </c>
      <c r="B717" s="39">
        <v>1.5593824807035548</v>
      </c>
      <c r="D717" s="39"/>
      <c r="E717" s="39"/>
      <c r="F717" s="40"/>
    </row>
    <row r="718" spans="1:6">
      <c r="A718" s="187">
        <v>27911</v>
      </c>
      <c r="B718" s="39">
        <v>1.5593824807035548</v>
      </c>
      <c r="D718" s="39"/>
      <c r="E718" s="39"/>
      <c r="F718" s="40"/>
    </row>
    <row r="719" spans="1:6">
      <c r="A719" s="187">
        <v>27911</v>
      </c>
      <c r="B719" s="39">
        <v>1.5593824807035548</v>
      </c>
      <c r="D719" s="39"/>
      <c r="E719" s="39"/>
      <c r="F719" s="40"/>
    </row>
    <row r="720" spans="1:6">
      <c r="A720" s="187">
        <v>27918</v>
      </c>
      <c r="B720" s="39">
        <v>1.5753716130514288</v>
      </c>
      <c r="D720" s="39"/>
      <c r="E720" s="39"/>
      <c r="F720" s="40"/>
    </row>
    <row r="721" spans="1:6">
      <c r="A721" s="187">
        <v>27918</v>
      </c>
      <c r="B721" s="39">
        <v>1.5753716130514288</v>
      </c>
      <c r="D721" s="39"/>
      <c r="E721" s="39"/>
      <c r="F721" s="40"/>
    </row>
    <row r="722" spans="1:6">
      <c r="A722" s="187">
        <v>27918</v>
      </c>
      <c r="B722" s="39">
        <v>1.5753716130514288</v>
      </c>
      <c r="D722" s="39"/>
      <c r="E722" s="39"/>
      <c r="F722" s="40"/>
    </row>
    <row r="723" spans="1:6">
      <c r="A723" s="187">
        <v>27918</v>
      </c>
      <c r="B723" s="39">
        <v>1.5753716130514288</v>
      </c>
      <c r="D723" s="39"/>
      <c r="E723" s="39"/>
      <c r="F723" s="40"/>
    </row>
    <row r="724" spans="1:6">
      <c r="A724" s="187">
        <v>27925</v>
      </c>
      <c r="B724" s="39">
        <v>1.4994005108259234</v>
      </c>
      <c r="D724" s="39"/>
      <c r="E724" s="39"/>
      <c r="F724" s="40"/>
    </row>
    <row r="725" spans="1:6">
      <c r="A725" s="187">
        <v>27925</v>
      </c>
      <c r="B725" s="39">
        <v>1.4994005108259234</v>
      </c>
      <c r="D725" s="39"/>
      <c r="E725" s="39"/>
      <c r="F725" s="40"/>
    </row>
    <row r="726" spans="1:6">
      <c r="A726" s="187">
        <v>27925</v>
      </c>
      <c r="B726" s="39">
        <v>1.4994005108259234</v>
      </c>
      <c r="D726" s="39"/>
      <c r="E726" s="39"/>
      <c r="F726" s="40"/>
    </row>
    <row r="727" spans="1:6">
      <c r="A727" s="187">
        <v>27925</v>
      </c>
      <c r="B727" s="39">
        <v>1.4994005108259234</v>
      </c>
      <c r="D727" s="39"/>
      <c r="E727" s="39"/>
      <c r="F727" s="40"/>
    </row>
    <row r="728" spans="1:6">
      <c r="A728" s="187">
        <v>27932</v>
      </c>
      <c r="B728" s="39">
        <v>1.5193972551576314</v>
      </c>
      <c r="D728" s="39"/>
      <c r="E728" s="39"/>
      <c r="F728" s="40"/>
    </row>
    <row r="729" spans="1:6">
      <c r="A729" s="187">
        <v>27932</v>
      </c>
      <c r="B729" s="39">
        <v>1.5193972551576314</v>
      </c>
      <c r="D729" s="39"/>
      <c r="E729" s="39"/>
      <c r="F729" s="40"/>
    </row>
    <row r="730" spans="1:6">
      <c r="A730" s="187">
        <v>27932</v>
      </c>
      <c r="B730" s="39">
        <v>1.5193972551576314</v>
      </c>
      <c r="D730" s="39"/>
      <c r="E730" s="39"/>
      <c r="F730" s="40"/>
    </row>
    <row r="731" spans="1:6">
      <c r="A731" s="187">
        <v>27932</v>
      </c>
      <c r="B731" s="39">
        <v>1.5193972551576314</v>
      </c>
      <c r="D731" s="39"/>
      <c r="E731" s="39"/>
      <c r="F731" s="40"/>
    </row>
    <row r="732" spans="1:6">
      <c r="A732" s="187">
        <v>27939</v>
      </c>
      <c r="B732" s="39">
        <v>1.5833703107841119</v>
      </c>
      <c r="D732" s="39"/>
      <c r="E732" s="39"/>
      <c r="F732" s="40"/>
    </row>
    <row r="733" spans="1:6">
      <c r="A733" s="187">
        <v>27939</v>
      </c>
      <c r="B733" s="39">
        <v>1.5833703107841119</v>
      </c>
      <c r="D733" s="39"/>
      <c r="E733" s="39"/>
      <c r="F733" s="40"/>
    </row>
    <row r="734" spans="1:6">
      <c r="A734" s="187">
        <v>27939</v>
      </c>
      <c r="B734" s="39">
        <v>1.5833703107841119</v>
      </c>
      <c r="D734" s="39"/>
      <c r="E734" s="39"/>
      <c r="F734" s="40"/>
    </row>
    <row r="735" spans="1:6">
      <c r="A735" s="187">
        <v>27939</v>
      </c>
      <c r="B735" s="39">
        <v>1.5833703107841119</v>
      </c>
      <c r="D735" s="39"/>
      <c r="E735" s="39"/>
      <c r="F735" s="40"/>
    </row>
    <row r="736" spans="1:6">
      <c r="A736" s="187">
        <v>27946</v>
      </c>
      <c r="B736" s="39">
        <v>1.6233555363300356</v>
      </c>
      <c r="D736" s="39"/>
      <c r="E736" s="39"/>
      <c r="F736" s="40"/>
    </row>
    <row r="737" spans="1:6">
      <c r="A737" s="187">
        <v>27946</v>
      </c>
      <c r="B737" s="39">
        <v>1.6233555363300356</v>
      </c>
      <c r="D737" s="39"/>
      <c r="E737" s="39"/>
      <c r="F737" s="40"/>
    </row>
    <row r="738" spans="1:6">
      <c r="A738" s="187">
        <v>27946</v>
      </c>
      <c r="B738" s="39">
        <v>1.6233555363300356</v>
      </c>
      <c r="D738" s="39"/>
      <c r="E738" s="39"/>
      <c r="F738" s="40"/>
    </row>
    <row r="739" spans="1:6">
      <c r="A739" s="187">
        <v>27946</v>
      </c>
      <c r="B739" s="39">
        <v>1.6233555363300356</v>
      </c>
      <c r="D739" s="39"/>
      <c r="E739" s="39"/>
      <c r="F739" s="40"/>
    </row>
    <row r="740" spans="1:6">
      <c r="A740" s="187">
        <v>27953</v>
      </c>
      <c r="B740" s="39">
        <v>1.6153568385973525</v>
      </c>
      <c r="D740" s="39"/>
      <c r="E740" s="39"/>
      <c r="F740" s="40"/>
    </row>
    <row r="741" spans="1:6">
      <c r="A741" s="187">
        <v>27953</v>
      </c>
      <c r="B741" s="39">
        <v>1.6153568385973525</v>
      </c>
      <c r="D741" s="39"/>
      <c r="E741" s="39"/>
      <c r="F741" s="40"/>
    </row>
    <row r="742" spans="1:6">
      <c r="A742" s="187">
        <v>27953</v>
      </c>
      <c r="B742" s="39">
        <v>1.6153568385973525</v>
      </c>
      <c r="D742" s="39"/>
      <c r="E742" s="39"/>
      <c r="F742" s="40"/>
    </row>
    <row r="743" spans="1:6">
      <c r="A743" s="187">
        <v>27953</v>
      </c>
      <c r="B743" s="39">
        <v>1.6153568385973525</v>
      </c>
      <c r="D743" s="39"/>
      <c r="E743" s="39"/>
      <c r="F743" s="40"/>
    </row>
    <row r="744" spans="1:6">
      <c r="A744" s="187">
        <v>27960</v>
      </c>
      <c r="B744" s="39">
        <v>1.6833292430901745</v>
      </c>
      <c r="D744" s="39"/>
      <c r="E744" s="39"/>
      <c r="F744" s="40"/>
    </row>
    <row r="745" spans="1:6">
      <c r="A745" s="187">
        <v>27960</v>
      </c>
      <c r="B745" s="39">
        <v>1.6833292430901745</v>
      </c>
      <c r="D745" s="39"/>
      <c r="E745" s="39"/>
      <c r="F745" s="40"/>
    </row>
    <row r="746" spans="1:6">
      <c r="A746" s="187">
        <v>27960</v>
      </c>
      <c r="B746" s="39">
        <v>1.6833292430901745</v>
      </c>
      <c r="D746" s="39"/>
      <c r="E746" s="39"/>
      <c r="F746" s="40"/>
    </row>
    <row r="747" spans="1:6">
      <c r="A747" s="187">
        <v>27960</v>
      </c>
      <c r="B747" s="39">
        <v>1.6833292430901745</v>
      </c>
      <c r="D747" s="39"/>
      <c r="E747" s="39"/>
      <c r="F747" s="40"/>
    </row>
    <row r="748" spans="1:6">
      <c r="A748" s="187">
        <v>27967</v>
      </c>
      <c r="B748" s="39">
        <v>1.6793298942238328</v>
      </c>
      <c r="D748" s="39"/>
      <c r="E748" s="39"/>
      <c r="F748" s="40"/>
    </row>
    <row r="749" spans="1:6">
      <c r="A749" s="187">
        <v>27967</v>
      </c>
      <c r="B749" s="39">
        <v>1.6793298942238328</v>
      </c>
      <c r="D749" s="39"/>
      <c r="E749" s="39"/>
      <c r="F749" s="40"/>
    </row>
    <row r="750" spans="1:6">
      <c r="A750" s="187">
        <v>27967</v>
      </c>
      <c r="B750" s="39">
        <v>1.6793298942238328</v>
      </c>
      <c r="D750" s="39"/>
      <c r="E750" s="39"/>
      <c r="F750" s="40"/>
    </row>
    <row r="751" spans="1:6">
      <c r="A751" s="187">
        <v>27967</v>
      </c>
      <c r="B751" s="39">
        <v>1.6793298942238328</v>
      </c>
      <c r="D751" s="39"/>
      <c r="E751" s="39"/>
      <c r="F751" s="40"/>
    </row>
    <row r="752" spans="1:6">
      <c r="A752" s="187">
        <v>27974</v>
      </c>
      <c r="B752" s="39">
        <v>1.6553420641432757</v>
      </c>
      <c r="D752" s="39"/>
      <c r="E752" s="39"/>
      <c r="F752" s="40"/>
    </row>
    <row r="753" spans="1:6">
      <c r="A753" s="187">
        <v>27974</v>
      </c>
      <c r="B753" s="39">
        <v>1.6553420641432757</v>
      </c>
      <c r="D753" s="39"/>
      <c r="E753" s="39"/>
      <c r="F753" s="40"/>
    </row>
    <row r="754" spans="1:6">
      <c r="A754" s="187">
        <v>27974</v>
      </c>
      <c r="B754" s="39">
        <v>1.6553420641432757</v>
      </c>
      <c r="D754" s="39"/>
      <c r="E754" s="39"/>
      <c r="F754" s="40"/>
    </row>
    <row r="755" spans="1:6">
      <c r="A755" s="187">
        <v>27974</v>
      </c>
      <c r="B755" s="39">
        <v>1.6553420641432757</v>
      </c>
      <c r="D755" s="39"/>
      <c r="E755" s="39"/>
      <c r="F755" s="40"/>
    </row>
    <row r="756" spans="1:6">
      <c r="A756" s="187">
        <v>27981</v>
      </c>
      <c r="B756" s="39">
        <v>1.6713394596086424</v>
      </c>
      <c r="D756" s="39"/>
      <c r="E756" s="39"/>
      <c r="F756" s="40"/>
    </row>
    <row r="757" spans="1:6">
      <c r="A757" s="187">
        <v>27981</v>
      </c>
      <c r="B757" s="39">
        <v>1.6713394596086424</v>
      </c>
      <c r="D757" s="39"/>
      <c r="E757" s="39"/>
      <c r="F757" s="40"/>
    </row>
    <row r="758" spans="1:6">
      <c r="A758" s="187">
        <v>27981</v>
      </c>
      <c r="B758" s="39">
        <v>1.6713394596086424</v>
      </c>
      <c r="D758" s="39"/>
      <c r="E758" s="39"/>
      <c r="F758" s="40"/>
    </row>
    <row r="759" spans="1:6">
      <c r="A759" s="187">
        <v>27981</v>
      </c>
      <c r="B759" s="39">
        <v>1.6713394596086424</v>
      </c>
      <c r="D759" s="39"/>
      <c r="E759" s="39"/>
      <c r="F759" s="40"/>
    </row>
    <row r="760" spans="1:6">
      <c r="A760" s="187">
        <v>27988</v>
      </c>
      <c r="B760" s="39">
        <v>1.6673401107423007</v>
      </c>
      <c r="D760" s="39"/>
      <c r="E760" s="39"/>
      <c r="F760" s="40"/>
    </row>
    <row r="761" spans="1:6">
      <c r="A761" s="187">
        <v>27988</v>
      </c>
      <c r="B761" s="39">
        <v>1.6673401107423007</v>
      </c>
      <c r="D761" s="39"/>
      <c r="E761" s="39"/>
      <c r="F761" s="40"/>
    </row>
    <row r="762" spans="1:6">
      <c r="A762" s="187">
        <v>27988</v>
      </c>
      <c r="B762" s="39">
        <v>1.6673401107423007</v>
      </c>
      <c r="D762" s="39"/>
      <c r="E762" s="39"/>
      <c r="F762" s="40"/>
    </row>
    <row r="763" spans="1:6">
      <c r="A763" s="187">
        <v>27988</v>
      </c>
      <c r="B763" s="39">
        <v>1.6673401107423007</v>
      </c>
      <c r="D763" s="39"/>
      <c r="E763" s="39"/>
      <c r="F763" s="40"/>
    </row>
    <row r="764" spans="1:6">
      <c r="A764" s="187">
        <v>27995</v>
      </c>
      <c r="B764" s="39">
        <v>1.6393446686779096</v>
      </c>
      <c r="D764" s="39"/>
      <c r="E764" s="39"/>
      <c r="F764" s="40"/>
    </row>
    <row r="765" spans="1:6">
      <c r="A765" s="187">
        <v>27995</v>
      </c>
      <c r="B765" s="39">
        <v>1.6393446686779096</v>
      </c>
      <c r="D765" s="39"/>
      <c r="E765" s="39"/>
      <c r="F765" s="40"/>
    </row>
    <row r="766" spans="1:6">
      <c r="A766" s="187">
        <v>27995</v>
      </c>
      <c r="B766" s="39">
        <v>1.6393446686779096</v>
      </c>
      <c r="D766" s="39"/>
      <c r="E766" s="39"/>
      <c r="F766" s="40"/>
    </row>
    <row r="767" spans="1:6">
      <c r="A767" s="187">
        <v>27995</v>
      </c>
      <c r="B767" s="39">
        <v>1.6393446686779096</v>
      </c>
      <c r="D767" s="39"/>
      <c r="E767" s="39"/>
      <c r="F767" s="40"/>
    </row>
    <row r="768" spans="1:6">
      <c r="A768" s="187">
        <v>28002</v>
      </c>
      <c r="B768" s="39">
        <v>1.6593414130096173</v>
      </c>
      <c r="D768" s="39"/>
      <c r="E768" s="39"/>
      <c r="F768" s="40"/>
    </row>
    <row r="769" spans="1:6">
      <c r="A769" s="187">
        <v>28002</v>
      </c>
      <c r="B769" s="39">
        <v>1.6593414130096173</v>
      </c>
      <c r="D769" s="39"/>
      <c r="E769" s="39"/>
      <c r="F769" s="40"/>
    </row>
    <row r="770" spans="1:6">
      <c r="A770" s="187">
        <v>28002</v>
      </c>
      <c r="B770" s="39">
        <v>1.6593414130096173</v>
      </c>
      <c r="D770" s="39"/>
      <c r="E770" s="39"/>
      <c r="F770" s="40"/>
    </row>
    <row r="771" spans="1:6">
      <c r="A771" s="187">
        <v>28002</v>
      </c>
      <c r="B771" s="39">
        <v>1.6593414130096173</v>
      </c>
      <c r="D771" s="39"/>
      <c r="E771" s="39"/>
      <c r="F771" s="40"/>
    </row>
    <row r="772" spans="1:6">
      <c r="A772" s="187">
        <v>28009</v>
      </c>
      <c r="B772" s="39">
        <v>1.6073581408646691</v>
      </c>
      <c r="D772" s="39"/>
      <c r="E772" s="39"/>
      <c r="F772" s="40"/>
    </row>
    <row r="773" spans="1:6">
      <c r="A773" s="187">
        <v>28009</v>
      </c>
      <c r="B773" s="39">
        <v>1.6073581408646691</v>
      </c>
      <c r="D773" s="39"/>
      <c r="E773" s="39"/>
      <c r="F773" s="40"/>
    </row>
    <row r="774" spans="1:6">
      <c r="A774" s="187">
        <v>28009</v>
      </c>
      <c r="B774" s="39">
        <v>1.6073581408646691</v>
      </c>
      <c r="D774" s="39"/>
      <c r="E774" s="39"/>
      <c r="F774" s="40"/>
    </row>
    <row r="775" spans="1:6">
      <c r="A775" s="187">
        <v>28009</v>
      </c>
      <c r="B775" s="39">
        <v>1.6073581408646691</v>
      </c>
      <c r="D775" s="39"/>
      <c r="E775" s="39"/>
      <c r="F775" s="40"/>
    </row>
    <row r="776" spans="1:6">
      <c r="A776" s="187">
        <v>28016</v>
      </c>
      <c r="B776" s="39">
        <v>1.4554241995311505</v>
      </c>
      <c r="D776" s="39"/>
      <c r="E776" s="39"/>
      <c r="F776" s="40"/>
    </row>
    <row r="777" spans="1:6">
      <c r="A777" s="187">
        <v>28016</v>
      </c>
      <c r="B777" s="39">
        <v>1.4554241995311505</v>
      </c>
      <c r="D777" s="39"/>
      <c r="E777" s="39"/>
      <c r="F777" s="40"/>
    </row>
    <row r="778" spans="1:6">
      <c r="A778" s="187">
        <v>28016</v>
      </c>
      <c r="B778" s="39">
        <v>1.4554241995311505</v>
      </c>
      <c r="D778" s="39"/>
      <c r="E778" s="39"/>
      <c r="F778" s="40"/>
    </row>
    <row r="779" spans="1:6">
      <c r="A779" s="187">
        <v>28016</v>
      </c>
      <c r="B779" s="39">
        <v>1.4554241995311505</v>
      </c>
      <c r="D779" s="39"/>
      <c r="E779" s="39"/>
      <c r="F779" s="40"/>
    </row>
    <row r="780" spans="1:6">
      <c r="A780" s="187">
        <v>28023</v>
      </c>
      <c r="B780" s="39">
        <v>1.5193972551576314</v>
      </c>
      <c r="D780" s="39"/>
      <c r="E780" s="39"/>
      <c r="F780" s="40"/>
    </row>
    <row r="781" spans="1:6">
      <c r="A781" s="187">
        <v>28023</v>
      </c>
      <c r="B781" s="39">
        <v>1.5193972551576314</v>
      </c>
      <c r="D781" s="39"/>
      <c r="E781" s="39"/>
      <c r="F781" s="40"/>
    </row>
    <row r="782" spans="1:6">
      <c r="A782" s="187">
        <v>28023</v>
      </c>
      <c r="B782" s="39">
        <v>1.5193972551576314</v>
      </c>
      <c r="D782" s="39"/>
      <c r="E782" s="39"/>
      <c r="F782" s="40"/>
    </row>
    <row r="783" spans="1:6">
      <c r="A783" s="187">
        <v>28023</v>
      </c>
      <c r="B783" s="39">
        <v>1.5193972551576314</v>
      </c>
      <c r="D783" s="39"/>
      <c r="E783" s="39"/>
      <c r="F783" s="40"/>
    </row>
    <row r="784" spans="1:6">
      <c r="A784" s="187">
        <v>28030</v>
      </c>
      <c r="B784" s="39">
        <v>1.5993677062494784</v>
      </c>
      <c r="D784" s="39"/>
      <c r="E784" s="39"/>
      <c r="F784" s="40"/>
    </row>
    <row r="785" spans="1:6">
      <c r="A785" s="187">
        <v>28030</v>
      </c>
      <c r="B785" s="39">
        <v>1.5993677062494784</v>
      </c>
      <c r="D785" s="39"/>
      <c r="E785" s="39"/>
      <c r="F785" s="40"/>
    </row>
    <row r="786" spans="1:6">
      <c r="A786" s="187">
        <v>28030</v>
      </c>
      <c r="B786" s="39">
        <v>1.5993677062494784</v>
      </c>
      <c r="D786" s="39"/>
      <c r="E786" s="39"/>
      <c r="F786" s="40"/>
    </row>
    <row r="787" spans="1:6">
      <c r="A787" s="187">
        <v>28030</v>
      </c>
      <c r="B787" s="39">
        <v>1.5993677062494784</v>
      </c>
      <c r="D787" s="39"/>
      <c r="E787" s="39"/>
      <c r="F787" s="40"/>
    </row>
    <row r="788" spans="1:6">
      <c r="A788" s="187">
        <v>28037</v>
      </c>
      <c r="B788" s="39">
        <v>1.5673811784362381</v>
      </c>
      <c r="D788" s="39"/>
      <c r="E788" s="39"/>
      <c r="F788" s="40"/>
    </row>
    <row r="789" spans="1:6">
      <c r="A789" s="187">
        <v>28037</v>
      </c>
      <c r="B789" s="39">
        <v>1.5673811784362381</v>
      </c>
      <c r="D789" s="39"/>
      <c r="E789" s="39"/>
      <c r="F789" s="40"/>
    </row>
    <row r="790" spans="1:6">
      <c r="A790" s="187">
        <v>28037</v>
      </c>
      <c r="B790" s="39">
        <v>1.5673811784362381</v>
      </c>
      <c r="D790" s="39"/>
      <c r="E790" s="39"/>
      <c r="F790" s="40"/>
    </row>
    <row r="791" spans="1:6">
      <c r="A791" s="187">
        <v>28037</v>
      </c>
      <c r="B791" s="39">
        <v>1.5673811784362381</v>
      </c>
      <c r="D791" s="39"/>
      <c r="E791" s="39"/>
      <c r="F791" s="40"/>
    </row>
    <row r="792" spans="1:6">
      <c r="A792" s="187">
        <v>28044</v>
      </c>
      <c r="B792" s="39">
        <v>1.5753716130514288</v>
      </c>
      <c r="D792" s="39"/>
      <c r="E792" s="39"/>
      <c r="F792" s="40"/>
    </row>
    <row r="793" spans="1:6">
      <c r="A793" s="187">
        <v>28044</v>
      </c>
      <c r="B793" s="39">
        <v>1.5753716130514288</v>
      </c>
      <c r="D793" s="39"/>
      <c r="E793" s="39"/>
      <c r="F793" s="40"/>
    </row>
    <row r="794" spans="1:6">
      <c r="A794" s="187">
        <v>28044</v>
      </c>
      <c r="B794" s="39">
        <v>1.5753716130514288</v>
      </c>
      <c r="D794" s="39"/>
      <c r="E794" s="39"/>
      <c r="F794" s="40"/>
    </row>
    <row r="795" spans="1:6">
      <c r="A795" s="187">
        <v>28044</v>
      </c>
      <c r="B795" s="39">
        <v>1.5753716130514288</v>
      </c>
      <c r="D795" s="39"/>
      <c r="E795" s="39"/>
      <c r="F795" s="40"/>
    </row>
    <row r="796" spans="1:6">
      <c r="A796" s="187">
        <v>28051</v>
      </c>
      <c r="B796" s="39">
        <v>1.4234376717179105</v>
      </c>
      <c r="D796" s="39"/>
      <c r="E796" s="39"/>
      <c r="F796" s="40"/>
    </row>
    <row r="797" spans="1:6">
      <c r="A797" s="187">
        <v>28051</v>
      </c>
      <c r="B797" s="39">
        <v>1.4234376717179105</v>
      </c>
      <c r="D797" s="39"/>
      <c r="E797" s="39"/>
      <c r="F797" s="40"/>
    </row>
    <row r="798" spans="1:6">
      <c r="A798" s="187">
        <v>28051</v>
      </c>
      <c r="B798" s="39">
        <v>1.4234376717179105</v>
      </c>
      <c r="D798" s="39"/>
      <c r="E798" s="39"/>
      <c r="F798" s="40"/>
    </row>
    <row r="799" spans="1:6">
      <c r="A799" s="187">
        <v>28051</v>
      </c>
      <c r="B799" s="39">
        <v>1.4234376717179105</v>
      </c>
      <c r="D799" s="39"/>
      <c r="E799" s="39"/>
      <c r="F799" s="40"/>
    </row>
    <row r="800" spans="1:6">
      <c r="A800" s="187">
        <v>28058</v>
      </c>
      <c r="B800" s="39">
        <v>1.4554241995311505</v>
      </c>
      <c r="D800" s="39"/>
      <c r="E800" s="39"/>
      <c r="F800" s="40"/>
    </row>
    <row r="801" spans="1:6">
      <c r="A801" s="187">
        <v>28058</v>
      </c>
      <c r="B801" s="39">
        <v>1.4554241995311505</v>
      </c>
      <c r="D801" s="39"/>
      <c r="E801" s="39"/>
      <c r="F801" s="40"/>
    </row>
    <row r="802" spans="1:6">
      <c r="A802" s="187">
        <v>28058</v>
      </c>
      <c r="B802" s="39">
        <v>1.4554241995311505</v>
      </c>
      <c r="D802" s="39"/>
      <c r="E802" s="39"/>
      <c r="F802" s="40"/>
    </row>
    <row r="803" spans="1:6">
      <c r="A803" s="187">
        <v>28058</v>
      </c>
      <c r="B803" s="39">
        <v>1.4554241995311505</v>
      </c>
      <c r="D803" s="39"/>
      <c r="E803" s="39"/>
      <c r="F803" s="40"/>
    </row>
    <row r="804" spans="1:6">
      <c r="A804" s="187">
        <v>28065</v>
      </c>
      <c r="B804" s="39">
        <v>1.4954094250770742</v>
      </c>
      <c r="D804" s="39"/>
      <c r="E804" s="39"/>
      <c r="F804" s="40"/>
    </row>
    <row r="805" spans="1:6">
      <c r="A805" s="187">
        <v>28065</v>
      </c>
      <c r="B805" s="39">
        <v>1.4954094250770742</v>
      </c>
      <c r="D805" s="39"/>
      <c r="E805" s="39"/>
      <c r="F805" s="40"/>
    </row>
    <row r="806" spans="1:6">
      <c r="A806" s="187">
        <v>28065</v>
      </c>
      <c r="B806" s="39">
        <v>1.4954094250770742</v>
      </c>
      <c r="D806" s="39"/>
      <c r="E806" s="39"/>
      <c r="F806" s="40"/>
    </row>
    <row r="807" spans="1:6">
      <c r="A807" s="187">
        <v>28065</v>
      </c>
      <c r="B807" s="39">
        <v>1.4954094250770742</v>
      </c>
      <c r="D807" s="39"/>
      <c r="E807" s="39"/>
      <c r="F807" s="40"/>
    </row>
    <row r="808" spans="1:6">
      <c r="A808" s="187">
        <v>28072</v>
      </c>
      <c r="B808" s="39">
        <v>1.5193972551576314</v>
      </c>
      <c r="D808" s="39"/>
      <c r="E808" s="39"/>
      <c r="F808" s="40"/>
    </row>
    <row r="809" spans="1:6">
      <c r="A809" s="187">
        <v>28072</v>
      </c>
      <c r="B809" s="39">
        <v>1.5193972551576314</v>
      </c>
      <c r="D809" s="39"/>
      <c r="E809" s="39"/>
      <c r="F809" s="40"/>
    </row>
    <row r="810" spans="1:6">
      <c r="A810" s="187">
        <v>28072</v>
      </c>
      <c r="B810" s="39">
        <v>1.5193972551576314</v>
      </c>
      <c r="D810" s="39"/>
      <c r="E810" s="39"/>
      <c r="F810" s="40"/>
    </row>
    <row r="811" spans="1:6">
      <c r="A811" s="187">
        <v>28072</v>
      </c>
      <c r="B811" s="39">
        <v>1.5193972551576314</v>
      </c>
      <c r="D811" s="39"/>
      <c r="E811" s="39"/>
      <c r="F811" s="40"/>
    </row>
    <row r="812" spans="1:6">
      <c r="A812" s="187">
        <v>28079</v>
      </c>
      <c r="B812" s="39">
        <v>1.511398557424948</v>
      </c>
      <c r="D812" s="39"/>
      <c r="E812" s="39"/>
      <c r="F812" s="40"/>
    </row>
    <row r="813" spans="1:6">
      <c r="A813" s="187">
        <v>28079</v>
      </c>
      <c r="B813" s="39">
        <v>1.511398557424948</v>
      </c>
      <c r="D813" s="39"/>
      <c r="E813" s="39"/>
      <c r="F813" s="40"/>
    </row>
    <row r="814" spans="1:6">
      <c r="A814" s="187">
        <v>28079</v>
      </c>
      <c r="B814" s="39">
        <v>1.511398557424948</v>
      </c>
      <c r="D814" s="39"/>
      <c r="E814" s="39"/>
      <c r="F814" s="40"/>
    </row>
    <row r="815" spans="1:6">
      <c r="A815" s="187">
        <v>28079</v>
      </c>
      <c r="B815" s="39">
        <v>1.511398557424948</v>
      </c>
      <c r="D815" s="39"/>
      <c r="E815" s="39"/>
      <c r="F815" s="40"/>
    </row>
    <row r="816" spans="1:6">
      <c r="A816" s="187">
        <v>28086</v>
      </c>
      <c r="B816" s="39">
        <v>1.511398557424948</v>
      </c>
      <c r="D816" s="39"/>
      <c r="E816" s="39"/>
      <c r="F816" s="40"/>
    </row>
    <row r="817" spans="1:6">
      <c r="A817" s="187">
        <v>28086</v>
      </c>
      <c r="B817" s="39">
        <v>1.511398557424948</v>
      </c>
      <c r="D817" s="39"/>
      <c r="E817" s="39"/>
      <c r="F817" s="40"/>
    </row>
    <row r="818" spans="1:6">
      <c r="A818" s="187">
        <v>28086</v>
      </c>
      <c r="B818" s="39">
        <v>1.511398557424948</v>
      </c>
      <c r="D818" s="39"/>
      <c r="E818" s="39"/>
      <c r="F818" s="40"/>
    </row>
    <row r="819" spans="1:6">
      <c r="A819" s="187">
        <v>28086</v>
      </c>
      <c r="B819" s="39">
        <v>1.511398557424948</v>
      </c>
      <c r="D819" s="39"/>
      <c r="E819" s="39"/>
      <c r="F819" s="40"/>
    </row>
    <row r="820" spans="1:6">
      <c r="A820" s="187">
        <v>28093</v>
      </c>
      <c r="B820" s="39">
        <v>1.511398557424948</v>
      </c>
      <c r="D820" s="39"/>
      <c r="E820" s="39"/>
      <c r="F820" s="40"/>
    </row>
    <row r="821" spans="1:6">
      <c r="A821" s="187">
        <v>28093</v>
      </c>
      <c r="B821" s="39">
        <v>1.511398557424948</v>
      </c>
      <c r="D821" s="39"/>
      <c r="E821" s="39"/>
      <c r="F821" s="40"/>
    </row>
    <row r="822" spans="1:6">
      <c r="A822" s="187">
        <v>28093</v>
      </c>
      <c r="B822" s="39">
        <v>1.511398557424948</v>
      </c>
      <c r="D822" s="39"/>
      <c r="E822" s="39"/>
      <c r="F822" s="40"/>
    </row>
    <row r="823" spans="1:6">
      <c r="A823" s="187">
        <v>28093</v>
      </c>
      <c r="B823" s="39">
        <v>1.511398557424948</v>
      </c>
      <c r="D823" s="39"/>
      <c r="E823" s="39"/>
      <c r="F823" s="40"/>
    </row>
    <row r="824" spans="1:6">
      <c r="A824" s="187">
        <v>28100</v>
      </c>
      <c r="B824" s="39">
        <v>1.511398557424948</v>
      </c>
      <c r="D824" s="39"/>
      <c r="E824" s="39"/>
      <c r="F824" s="40"/>
    </row>
    <row r="825" spans="1:6">
      <c r="A825" s="187">
        <v>28100</v>
      </c>
      <c r="B825" s="39">
        <v>1.511398557424948</v>
      </c>
      <c r="D825" s="39"/>
      <c r="E825" s="39"/>
      <c r="F825" s="40"/>
    </row>
    <row r="826" spans="1:6">
      <c r="A826" s="187">
        <v>28100</v>
      </c>
      <c r="B826" s="39">
        <v>1.511398557424948</v>
      </c>
      <c r="D826" s="39"/>
      <c r="E826" s="39"/>
      <c r="F826" s="40"/>
    </row>
    <row r="827" spans="1:6">
      <c r="A827" s="187">
        <v>28100</v>
      </c>
      <c r="B827" s="39">
        <v>1.511398557424948</v>
      </c>
      <c r="D827" s="39"/>
      <c r="E827" s="39"/>
      <c r="F827" s="40"/>
    </row>
    <row r="828" spans="1:6">
      <c r="A828" s="187">
        <v>28107</v>
      </c>
      <c r="B828" s="39">
        <v>1.4954094250770742</v>
      </c>
      <c r="D828" s="39"/>
      <c r="E828" s="39"/>
      <c r="F828" s="40"/>
    </row>
    <row r="829" spans="1:6">
      <c r="A829" s="187">
        <v>28107</v>
      </c>
      <c r="B829" s="39">
        <v>1.4954094250770742</v>
      </c>
      <c r="D829" s="39"/>
      <c r="E829" s="39"/>
      <c r="F829" s="40"/>
    </row>
    <row r="830" spans="1:6">
      <c r="A830" s="187">
        <v>28107</v>
      </c>
      <c r="B830" s="39">
        <v>1.4954094250770742</v>
      </c>
      <c r="D830" s="39"/>
      <c r="E830" s="39"/>
      <c r="F830" s="40"/>
    </row>
    <row r="831" spans="1:6">
      <c r="A831" s="187">
        <v>28107</v>
      </c>
      <c r="B831" s="39">
        <v>1.4954094250770742</v>
      </c>
      <c r="D831" s="39"/>
      <c r="E831" s="39"/>
      <c r="F831" s="40"/>
    </row>
    <row r="832" spans="1:6">
      <c r="A832" s="187">
        <v>28114</v>
      </c>
      <c r="B832" s="39">
        <v>1.4994005108259234</v>
      </c>
      <c r="D832" s="39"/>
      <c r="E832" s="39"/>
      <c r="F832" s="40"/>
    </row>
    <row r="833" spans="1:6">
      <c r="A833" s="187">
        <v>28114</v>
      </c>
      <c r="B833" s="39">
        <v>1.4994005108259234</v>
      </c>
      <c r="D833" s="39"/>
      <c r="E833" s="39"/>
      <c r="F833" s="40"/>
    </row>
    <row r="834" spans="1:6">
      <c r="A834" s="187">
        <v>28114</v>
      </c>
      <c r="B834" s="39">
        <v>1.4994005108259234</v>
      </c>
      <c r="D834" s="39"/>
      <c r="E834" s="39"/>
      <c r="F834" s="40"/>
    </row>
    <row r="835" spans="1:6">
      <c r="A835" s="187">
        <v>28114</v>
      </c>
      <c r="B835" s="39">
        <v>1.4994005108259234</v>
      </c>
      <c r="D835" s="39"/>
      <c r="E835" s="39"/>
      <c r="F835" s="40"/>
    </row>
    <row r="836" spans="1:6">
      <c r="A836" s="187">
        <v>28121</v>
      </c>
      <c r="B836" s="39">
        <v>1.4994005108259234</v>
      </c>
      <c r="D836" s="39"/>
      <c r="E836" s="39"/>
      <c r="F836" s="40"/>
    </row>
    <row r="837" spans="1:6">
      <c r="A837" s="187">
        <v>28121</v>
      </c>
      <c r="B837" s="39">
        <v>1.4994005108259234</v>
      </c>
      <c r="D837" s="39"/>
      <c r="E837" s="39"/>
      <c r="F837" s="40"/>
    </row>
    <row r="838" spans="1:6">
      <c r="A838" s="187">
        <v>28121</v>
      </c>
      <c r="B838" s="39">
        <v>1.4994005108259234</v>
      </c>
      <c r="D838" s="39"/>
      <c r="E838" s="39"/>
      <c r="F838" s="40"/>
    </row>
    <row r="839" spans="1:6" ht="13.5" thickBot="1">
      <c r="A839" s="188">
        <v>28121</v>
      </c>
      <c r="B839" s="41">
        <v>1.4994005108259234</v>
      </c>
      <c r="C839" s="134"/>
      <c r="D839" s="41"/>
      <c r="E839" s="41"/>
      <c r="F839" s="40"/>
    </row>
    <row r="840" spans="1:6">
      <c r="A840" s="187">
        <v>28128</v>
      </c>
      <c r="B840" s="39">
        <v>1.4794120296117079</v>
      </c>
      <c r="D840" s="39"/>
      <c r="E840" s="39"/>
      <c r="F840" s="40"/>
    </row>
    <row r="841" spans="1:6">
      <c r="A841" s="187">
        <v>28128</v>
      </c>
      <c r="B841" s="39">
        <v>1.4794120296117079</v>
      </c>
      <c r="D841" s="39"/>
      <c r="E841" s="39"/>
      <c r="F841" s="40"/>
    </row>
    <row r="842" spans="1:6">
      <c r="A842" s="187">
        <v>28128</v>
      </c>
      <c r="B842" s="39">
        <v>1.4794120296117079</v>
      </c>
      <c r="D842" s="39"/>
      <c r="E842" s="39"/>
      <c r="F842" s="40"/>
    </row>
    <row r="843" spans="1:6">
      <c r="A843" s="187">
        <v>28128</v>
      </c>
      <c r="B843" s="39">
        <v>1.4794120296117079</v>
      </c>
      <c r="D843" s="39"/>
      <c r="E843" s="39"/>
      <c r="F843" s="40"/>
    </row>
    <row r="844" spans="1:6">
      <c r="A844" s="187">
        <v>28135</v>
      </c>
      <c r="B844" s="39">
        <v>1.4994005108259234</v>
      </c>
      <c r="D844" s="39"/>
      <c r="E844" s="39"/>
      <c r="F844" s="40"/>
    </row>
    <row r="845" spans="1:6">
      <c r="A845" s="187">
        <v>28135</v>
      </c>
      <c r="B845" s="39">
        <v>1.4994005108259234</v>
      </c>
      <c r="D845" s="39"/>
      <c r="E845" s="39"/>
      <c r="F845" s="40"/>
    </row>
    <row r="846" spans="1:6">
      <c r="A846" s="187">
        <v>28135</v>
      </c>
      <c r="B846" s="39">
        <v>1.4994005108259234</v>
      </c>
      <c r="D846" s="39"/>
      <c r="E846" s="39"/>
      <c r="F846" s="40"/>
    </row>
    <row r="847" spans="1:6">
      <c r="A847" s="187">
        <v>28135</v>
      </c>
      <c r="B847" s="39">
        <v>1.4994005108259234</v>
      </c>
      <c r="D847" s="39"/>
      <c r="E847" s="39"/>
      <c r="F847" s="40"/>
    </row>
    <row r="848" spans="1:6">
      <c r="A848" s="187">
        <v>28142</v>
      </c>
      <c r="B848" s="39">
        <v>1.5033998596922651</v>
      </c>
      <c r="D848" s="39"/>
      <c r="E848" s="39"/>
      <c r="F848" s="40"/>
    </row>
    <row r="849" spans="1:6">
      <c r="A849" s="187">
        <v>28142</v>
      </c>
      <c r="B849" s="39">
        <v>1.5033998596922651</v>
      </c>
      <c r="D849" s="39"/>
      <c r="E849" s="39"/>
      <c r="F849" s="40"/>
    </row>
    <row r="850" spans="1:6">
      <c r="A850" s="187">
        <v>28142</v>
      </c>
      <c r="B850" s="39">
        <v>1.5033998596922651</v>
      </c>
      <c r="D850" s="39"/>
      <c r="E850" s="39"/>
      <c r="F850" s="40"/>
    </row>
    <row r="851" spans="1:6">
      <c r="A851" s="187">
        <v>28142</v>
      </c>
      <c r="B851" s="39">
        <v>1.5033998596922651</v>
      </c>
      <c r="D851" s="39"/>
      <c r="E851" s="39"/>
      <c r="F851" s="40"/>
    </row>
    <row r="852" spans="1:6">
      <c r="A852" s="187">
        <v>28149</v>
      </c>
      <c r="B852" s="39">
        <v>1.5193972551576314</v>
      </c>
      <c r="D852" s="39"/>
      <c r="E852" s="39"/>
      <c r="F852" s="40"/>
    </row>
    <row r="853" spans="1:6">
      <c r="A853" s="187">
        <v>28149</v>
      </c>
      <c r="B853" s="39">
        <v>1.5193972551576314</v>
      </c>
      <c r="D853" s="39"/>
      <c r="E853" s="39"/>
      <c r="F853" s="40"/>
    </row>
    <row r="854" spans="1:6">
      <c r="A854" s="187">
        <v>28149</v>
      </c>
      <c r="B854" s="39">
        <v>1.5193972551576314</v>
      </c>
      <c r="D854" s="39"/>
      <c r="E854" s="39"/>
      <c r="F854" s="40"/>
    </row>
    <row r="855" spans="1:6">
      <c r="A855" s="187">
        <v>28149</v>
      </c>
      <c r="B855" s="39">
        <v>1.5193972551576314</v>
      </c>
      <c r="D855" s="39"/>
      <c r="E855" s="39"/>
      <c r="F855" s="40"/>
    </row>
    <row r="856" spans="1:6">
      <c r="A856" s="187">
        <v>28156</v>
      </c>
      <c r="B856" s="39">
        <v>1.5433850852381885</v>
      </c>
      <c r="D856" s="39"/>
      <c r="E856" s="39"/>
      <c r="F856" s="40"/>
    </row>
    <row r="857" spans="1:6">
      <c r="A857" s="187">
        <v>28156</v>
      </c>
      <c r="B857" s="39">
        <v>1.5433850852381885</v>
      </c>
      <c r="D857" s="39"/>
      <c r="E857" s="39"/>
      <c r="F857" s="40"/>
    </row>
    <row r="858" spans="1:6">
      <c r="A858" s="187">
        <v>28156</v>
      </c>
      <c r="B858" s="39">
        <v>1.5433850852381885</v>
      </c>
      <c r="D858" s="39"/>
      <c r="E858" s="39"/>
      <c r="F858" s="40"/>
    </row>
    <row r="859" spans="1:6">
      <c r="A859" s="187">
        <v>28156</v>
      </c>
      <c r="B859" s="39">
        <v>1.5433850852381885</v>
      </c>
      <c r="D859" s="39"/>
      <c r="E859" s="39"/>
      <c r="F859" s="40"/>
    </row>
    <row r="860" spans="1:6">
      <c r="A860" s="187">
        <v>28163</v>
      </c>
      <c r="B860" s="39">
        <v>1.5593824807035548</v>
      </c>
      <c r="D860" s="39"/>
      <c r="E860" s="39"/>
      <c r="F860" s="40"/>
    </row>
    <row r="861" spans="1:6">
      <c r="A861" s="187">
        <v>28163</v>
      </c>
      <c r="B861" s="39">
        <v>1.5593824807035548</v>
      </c>
      <c r="D861" s="39"/>
      <c r="E861" s="39"/>
      <c r="F861" s="40"/>
    </row>
    <row r="862" spans="1:6">
      <c r="A862" s="187">
        <v>28163</v>
      </c>
      <c r="B862" s="39">
        <v>1.5593824807035548</v>
      </c>
      <c r="D862" s="39"/>
      <c r="E862" s="39"/>
      <c r="F862" s="40"/>
    </row>
    <row r="863" spans="1:6">
      <c r="A863" s="187">
        <v>28163</v>
      </c>
      <c r="B863" s="39">
        <v>1.5593824807035548</v>
      </c>
      <c r="D863" s="39"/>
      <c r="E863" s="39"/>
      <c r="F863" s="40"/>
    </row>
    <row r="864" spans="1:6">
      <c r="A864" s="187">
        <v>28170</v>
      </c>
      <c r="B864" s="39">
        <v>1.5393857363718471</v>
      </c>
      <c r="D864" s="39"/>
      <c r="E864" s="39"/>
      <c r="F864" s="40"/>
    </row>
    <row r="865" spans="1:6">
      <c r="A865" s="187">
        <v>28170</v>
      </c>
      <c r="B865" s="39">
        <v>1.5393857363718471</v>
      </c>
      <c r="D865" s="39"/>
      <c r="E865" s="39"/>
      <c r="F865" s="40"/>
    </row>
    <row r="866" spans="1:6">
      <c r="A866" s="187">
        <v>28170</v>
      </c>
      <c r="B866" s="39">
        <v>1.5393857363718471</v>
      </c>
      <c r="D866" s="39"/>
      <c r="E866" s="39"/>
      <c r="F866" s="40"/>
    </row>
    <row r="867" spans="1:6">
      <c r="A867" s="187">
        <v>28170</v>
      </c>
      <c r="B867" s="39">
        <v>1.5393857363718471</v>
      </c>
      <c r="D867" s="39"/>
      <c r="E867" s="39"/>
      <c r="F867" s="40"/>
    </row>
    <row r="868" spans="1:6">
      <c r="A868" s="187">
        <v>28177</v>
      </c>
      <c r="B868" s="39">
        <v>1.5353863875055052</v>
      </c>
      <c r="D868" s="39"/>
      <c r="E868" s="39"/>
      <c r="F868" s="40"/>
    </row>
    <row r="869" spans="1:6">
      <c r="A869" s="187">
        <v>28177</v>
      </c>
      <c r="B869" s="39">
        <v>1.5353863875055052</v>
      </c>
      <c r="D869" s="39"/>
      <c r="E869" s="39"/>
      <c r="F869" s="40"/>
    </row>
    <row r="870" spans="1:6">
      <c r="A870" s="187">
        <v>28177</v>
      </c>
      <c r="B870" s="39">
        <v>1.5353863875055052</v>
      </c>
      <c r="D870" s="39"/>
      <c r="E870" s="39"/>
      <c r="F870" s="40"/>
    </row>
    <row r="871" spans="1:6">
      <c r="A871" s="187">
        <v>28177</v>
      </c>
      <c r="B871" s="39">
        <v>1.5353863875055052</v>
      </c>
      <c r="D871" s="39"/>
      <c r="E871" s="39"/>
      <c r="F871" s="40"/>
    </row>
    <row r="872" spans="1:6">
      <c r="A872" s="187">
        <v>28184</v>
      </c>
      <c r="B872" s="39">
        <v>1.5273959528903145</v>
      </c>
      <c r="D872" s="39"/>
      <c r="E872" s="39"/>
      <c r="F872" s="40"/>
    </row>
    <row r="873" spans="1:6">
      <c r="A873" s="187">
        <v>28184</v>
      </c>
      <c r="B873" s="39">
        <v>1.5273959528903145</v>
      </c>
      <c r="D873" s="39"/>
      <c r="E873" s="39"/>
      <c r="F873" s="40"/>
    </row>
    <row r="874" spans="1:6">
      <c r="A874" s="187">
        <v>28184</v>
      </c>
      <c r="B874" s="39">
        <v>1.5273959528903145</v>
      </c>
      <c r="D874" s="39"/>
      <c r="E874" s="39"/>
      <c r="F874" s="40"/>
    </row>
    <row r="875" spans="1:6">
      <c r="A875" s="187">
        <v>28184</v>
      </c>
      <c r="B875" s="39">
        <v>1.5273959528903145</v>
      </c>
      <c r="D875" s="39"/>
      <c r="E875" s="39"/>
      <c r="F875" s="40"/>
    </row>
    <row r="876" spans="1:6">
      <c r="A876" s="187">
        <v>28191</v>
      </c>
      <c r="B876" s="39">
        <v>1.5033998596922651</v>
      </c>
      <c r="D876" s="39"/>
      <c r="E876" s="39"/>
      <c r="F876" s="40"/>
    </row>
    <row r="877" spans="1:6">
      <c r="A877" s="187">
        <v>28191</v>
      </c>
      <c r="B877" s="39">
        <v>1.5033998596922651</v>
      </c>
      <c r="D877" s="39"/>
      <c r="E877" s="39"/>
      <c r="F877" s="40"/>
    </row>
    <row r="878" spans="1:6">
      <c r="A878" s="187">
        <v>28191</v>
      </c>
      <c r="B878" s="39">
        <v>1.5033998596922651</v>
      </c>
      <c r="D878" s="39"/>
      <c r="E878" s="39"/>
      <c r="F878" s="40"/>
    </row>
    <row r="879" spans="1:6">
      <c r="A879" s="187">
        <v>28191</v>
      </c>
      <c r="B879" s="39">
        <v>1.5033998596922651</v>
      </c>
      <c r="D879" s="39"/>
      <c r="E879" s="39"/>
      <c r="F879" s="40"/>
    </row>
    <row r="880" spans="1:6">
      <c r="A880" s="187">
        <v>28198</v>
      </c>
      <c r="B880" s="39">
        <v>1.4634146341463417</v>
      </c>
      <c r="D880" s="39"/>
      <c r="E880" s="39"/>
      <c r="F880" s="40"/>
    </row>
    <row r="881" spans="1:6">
      <c r="A881" s="187">
        <v>28198</v>
      </c>
      <c r="B881" s="39">
        <v>1.4634146341463417</v>
      </c>
      <c r="D881" s="39"/>
      <c r="E881" s="39"/>
      <c r="F881" s="40"/>
    </row>
    <row r="882" spans="1:6">
      <c r="A882" s="187">
        <v>28198</v>
      </c>
      <c r="B882" s="39">
        <v>1.4634146341463417</v>
      </c>
      <c r="D882" s="39"/>
      <c r="E882" s="39"/>
      <c r="F882" s="40"/>
    </row>
    <row r="883" spans="1:6">
      <c r="A883" s="187">
        <v>28198</v>
      </c>
      <c r="B883" s="39">
        <v>1.4634146341463417</v>
      </c>
      <c r="D883" s="39"/>
      <c r="E883" s="39"/>
      <c r="F883" s="40"/>
    </row>
    <row r="884" spans="1:6">
      <c r="A884" s="187">
        <v>28205</v>
      </c>
      <c r="B884" s="39">
        <v>1.4874107273443908</v>
      </c>
      <c r="D884" s="39"/>
      <c r="E884" s="39"/>
      <c r="F884" s="40"/>
    </row>
    <row r="885" spans="1:6">
      <c r="A885" s="187">
        <v>28205</v>
      </c>
      <c r="B885" s="39">
        <v>1.4874107273443908</v>
      </c>
      <c r="D885" s="39"/>
      <c r="E885" s="39"/>
      <c r="F885" s="40"/>
    </row>
    <row r="886" spans="1:6">
      <c r="A886" s="187">
        <v>28205</v>
      </c>
      <c r="B886" s="39">
        <v>1.4874107273443908</v>
      </c>
      <c r="D886" s="39"/>
      <c r="E886" s="39"/>
      <c r="F886" s="40"/>
    </row>
    <row r="887" spans="1:6">
      <c r="A887" s="187">
        <v>28205</v>
      </c>
      <c r="B887" s="39">
        <v>1.4874107273443908</v>
      </c>
      <c r="D887" s="39"/>
      <c r="E887" s="39"/>
      <c r="F887" s="40"/>
    </row>
    <row r="888" spans="1:6">
      <c r="A888" s="187">
        <v>28212</v>
      </c>
      <c r="B888" s="39">
        <v>1.4874107273443908</v>
      </c>
      <c r="D888" s="39"/>
      <c r="E888" s="39"/>
      <c r="F888" s="40"/>
    </row>
    <row r="889" spans="1:6">
      <c r="A889" s="187">
        <v>28212</v>
      </c>
      <c r="B889" s="39">
        <v>1.4874107273443908</v>
      </c>
      <c r="D889" s="39"/>
      <c r="E889" s="39"/>
      <c r="F889" s="40"/>
    </row>
    <row r="890" spans="1:6">
      <c r="A890" s="187">
        <v>28212</v>
      </c>
      <c r="B890" s="39">
        <v>1.4874107273443908</v>
      </c>
      <c r="D890" s="39"/>
      <c r="E890" s="39"/>
      <c r="F890" s="40"/>
    </row>
    <row r="891" spans="1:6">
      <c r="A891" s="187">
        <v>28212</v>
      </c>
      <c r="B891" s="39">
        <v>1.4874107273443908</v>
      </c>
      <c r="D891" s="39"/>
      <c r="E891" s="39"/>
      <c r="F891" s="40"/>
    </row>
    <row r="892" spans="1:6">
      <c r="A892" s="187">
        <v>28219</v>
      </c>
      <c r="B892" s="39">
        <v>1.4994005108259234</v>
      </c>
      <c r="D892" s="39"/>
      <c r="E892" s="39"/>
      <c r="F892" s="40"/>
    </row>
    <row r="893" spans="1:6">
      <c r="A893" s="187">
        <v>28219</v>
      </c>
      <c r="B893" s="39">
        <v>1.4994005108259234</v>
      </c>
      <c r="D893" s="39"/>
      <c r="E893" s="39"/>
      <c r="F893" s="40"/>
    </row>
    <row r="894" spans="1:6">
      <c r="A894" s="187">
        <v>28219</v>
      </c>
      <c r="B894" s="39">
        <v>1.4994005108259234</v>
      </c>
      <c r="D894" s="39"/>
      <c r="E894" s="39"/>
      <c r="F894" s="40"/>
    </row>
    <row r="895" spans="1:6">
      <c r="A895" s="187">
        <v>28219</v>
      </c>
      <c r="B895" s="39">
        <v>1.4994005108259234</v>
      </c>
      <c r="D895" s="39"/>
      <c r="E895" s="39"/>
      <c r="F895" s="40"/>
    </row>
    <row r="896" spans="1:6">
      <c r="A896" s="187">
        <v>28226</v>
      </c>
      <c r="B896" s="39">
        <v>1.4994005108259234</v>
      </c>
      <c r="D896" s="39"/>
      <c r="E896" s="39"/>
      <c r="F896" s="40"/>
    </row>
    <row r="897" spans="1:6">
      <c r="A897" s="187">
        <v>28226</v>
      </c>
      <c r="B897" s="39">
        <v>1.4994005108259234</v>
      </c>
      <c r="D897" s="39"/>
      <c r="E897" s="39"/>
      <c r="F897" s="40"/>
    </row>
    <row r="898" spans="1:6">
      <c r="A898" s="187">
        <v>28226</v>
      </c>
      <c r="B898" s="39">
        <v>1.4994005108259234</v>
      </c>
      <c r="D898" s="39"/>
      <c r="E898" s="39"/>
      <c r="F898" s="40"/>
    </row>
    <row r="899" spans="1:6">
      <c r="A899" s="187">
        <v>28226</v>
      </c>
      <c r="B899" s="39">
        <v>1.4994005108259234</v>
      </c>
      <c r="D899" s="39"/>
      <c r="E899" s="39"/>
      <c r="F899" s="40"/>
    </row>
    <row r="900" spans="1:6">
      <c r="A900" s="187">
        <v>28233</v>
      </c>
      <c r="B900" s="39">
        <v>1.4994005108259234</v>
      </c>
      <c r="D900" s="39"/>
      <c r="E900" s="39"/>
      <c r="F900" s="40"/>
    </row>
    <row r="901" spans="1:6">
      <c r="A901" s="187">
        <v>28233</v>
      </c>
      <c r="B901" s="39">
        <v>1.4994005108259234</v>
      </c>
      <c r="D901" s="39"/>
      <c r="E901" s="39"/>
      <c r="F901" s="40"/>
    </row>
    <row r="902" spans="1:6">
      <c r="A902" s="187">
        <v>28233</v>
      </c>
      <c r="B902" s="39">
        <v>1.4994005108259234</v>
      </c>
      <c r="D902" s="39"/>
      <c r="E902" s="39"/>
      <c r="F902" s="40"/>
    </row>
    <row r="903" spans="1:6">
      <c r="A903" s="187">
        <v>28233</v>
      </c>
      <c r="B903" s="39">
        <v>1.4994005108259234</v>
      </c>
      <c r="D903" s="39"/>
      <c r="E903" s="39"/>
      <c r="F903" s="40"/>
    </row>
    <row r="904" spans="1:6">
      <c r="A904" s="187">
        <v>28240</v>
      </c>
      <c r="B904" s="39">
        <v>1.5033998596922651</v>
      </c>
      <c r="D904" s="39"/>
      <c r="E904" s="39"/>
      <c r="F904" s="40"/>
    </row>
    <row r="905" spans="1:6">
      <c r="A905" s="187">
        <v>28240</v>
      </c>
      <c r="B905" s="39">
        <v>1.5033998596922651</v>
      </c>
      <c r="D905" s="39"/>
      <c r="E905" s="39"/>
      <c r="F905" s="40"/>
    </row>
    <row r="906" spans="1:6">
      <c r="A906" s="187">
        <v>28240</v>
      </c>
      <c r="B906" s="39">
        <v>1.5033998596922651</v>
      </c>
      <c r="D906" s="39"/>
      <c r="E906" s="39"/>
      <c r="F906" s="40"/>
    </row>
    <row r="907" spans="1:6">
      <c r="A907" s="187">
        <v>28240</v>
      </c>
      <c r="B907" s="39">
        <v>1.5033998596922651</v>
      </c>
      <c r="D907" s="39"/>
      <c r="E907" s="39"/>
      <c r="F907" s="40"/>
    </row>
    <row r="908" spans="1:6">
      <c r="A908" s="187">
        <v>28247</v>
      </c>
      <c r="B908" s="39">
        <v>1.5593824807035548</v>
      </c>
      <c r="D908" s="39"/>
      <c r="E908" s="39"/>
      <c r="F908" s="40"/>
    </row>
    <row r="909" spans="1:6">
      <c r="A909" s="187">
        <v>28247</v>
      </c>
      <c r="B909" s="39">
        <v>1.5593824807035548</v>
      </c>
      <c r="D909" s="39"/>
      <c r="E909" s="39"/>
      <c r="F909" s="40"/>
    </row>
    <row r="910" spans="1:6">
      <c r="A910" s="187">
        <v>28247</v>
      </c>
      <c r="B910" s="39">
        <v>1.5593824807035548</v>
      </c>
      <c r="D910" s="39"/>
      <c r="E910" s="39"/>
      <c r="F910" s="40"/>
    </row>
    <row r="911" spans="1:6">
      <c r="A911" s="187">
        <v>28247</v>
      </c>
      <c r="B911" s="39">
        <v>1.5593824807035548</v>
      </c>
      <c r="D911" s="39"/>
      <c r="E911" s="39"/>
      <c r="F911" s="40"/>
    </row>
    <row r="912" spans="1:6">
      <c r="A912" s="187">
        <v>28254</v>
      </c>
      <c r="B912" s="39">
        <v>1.6073581408646691</v>
      </c>
      <c r="D912" s="39"/>
      <c r="E912" s="39"/>
      <c r="F912" s="40"/>
    </row>
    <row r="913" spans="1:6">
      <c r="A913" s="187">
        <v>28254</v>
      </c>
      <c r="B913" s="39">
        <v>1.6073581408646691</v>
      </c>
      <c r="D913" s="39"/>
      <c r="E913" s="39"/>
      <c r="F913" s="40"/>
    </row>
    <row r="914" spans="1:6">
      <c r="A914" s="187">
        <v>28254</v>
      </c>
      <c r="B914" s="39">
        <v>1.6073581408646691</v>
      </c>
      <c r="D914" s="39"/>
      <c r="E914" s="39"/>
      <c r="F914" s="40"/>
    </row>
    <row r="915" spans="1:6">
      <c r="A915" s="187">
        <v>28254</v>
      </c>
      <c r="B915" s="39">
        <v>1.6073581408646691</v>
      </c>
      <c r="D915" s="39"/>
      <c r="E915" s="39"/>
      <c r="F915" s="40"/>
    </row>
    <row r="916" spans="1:6">
      <c r="A916" s="187">
        <v>28261</v>
      </c>
      <c r="B916" s="39">
        <v>1.5833703107841119</v>
      </c>
      <c r="D916" s="39"/>
      <c r="E916" s="39"/>
      <c r="F916" s="40"/>
    </row>
    <row r="917" spans="1:6">
      <c r="A917" s="187">
        <v>28261</v>
      </c>
      <c r="B917" s="39">
        <v>1.5833703107841119</v>
      </c>
      <c r="D917" s="39"/>
      <c r="E917" s="39"/>
      <c r="F917" s="40"/>
    </row>
    <row r="918" spans="1:6">
      <c r="A918" s="187">
        <v>28261</v>
      </c>
      <c r="B918" s="39">
        <v>1.5833703107841119</v>
      </c>
      <c r="D918" s="39"/>
      <c r="E918" s="39"/>
      <c r="F918" s="40"/>
    </row>
    <row r="919" spans="1:6">
      <c r="A919" s="187">
        <v>28261</v>
      </c>
      <c r="B919" s="39">
        <v>1.5833703107841119</v>
      </c>
      <c r="D919" s="39"/>
      <c r="E919" s="39"/>
      <c r="F919" s="40"/>
    </row>
    <row r="920" spans="1:6">
      <c r="A920" s="187">
        <v>28268</v>
      </c>
      <c r="B920" s="39">
        <v>1.6313542340627187</v>
      </c>
      <c r="D920" s="39"/>
      <c r="E920" s="39"/>
      <c r="F920" s="40"/>
    </row>
    <row r="921" spans="1:6">
      <c r="A921" s="187">
        <v>28268</v>
      </c>
      <c r="B921" s="39">
        <v>1.6313542340627187</v>
      </c>
      <c r="D921" s="39"/>
      <c r="E921" s="39"/>
      <c r="F921" s="40"/>
    </row>
    <row r="922" spans="1:6">
      <c r="A922" s="187">
        <v>28268</v>
      </c>
      <c r="B922" s="39">
        <v>1.6313542340627187</v>
      </c>
      <c r="D922" s="39"/>
      <c r="E922" s="39"/>
      <c r="F922" s="40"/>
    </row>
    <row r="923" spans="1:6">
      <c r="A923" s="187">
        <v>28268</v>
      </c>
      <c r="B923" s="39">
        <v>1.6313542340627187</v>
      </c>
      <c r="D923" s="39"/>
      <c r="E923" s="39"/>
      <c r="F923" s="40"/>
    </row>
    <row r="924" spans="1:6">
      <c r="A924" s="187">
        <v>28275</v>
      </c>
      <c r="B924" s="39">
        <v>1.6313542340627187</v>
      </c>
      <c r="D924" s="39"/>
      <c r="E924" s="39"/>
      <c r="F924" s="40"/>
    </row>
    <row r="925" spans="1:6">
      <c r="A925" s="187">
        <v>28275</v>
      </c>
      <c r="B925" s="39">
        <v>1.6313542340627187</v>
      </c>
      <c r="D925" s="39"/>
      <c r="E925" s="39"/>
      <c r="F925" s="40"/>
    </row>
    <row r="926" spans="1:6">
      <c r="A926" s="187">
        <v>28275</v>
      </c>
      <c r="B926" s="39">
        <v>1.6313542340627187</v>
      </c>
      <c r="D926" s="39"/>
      <c r="E926" s="39"/>
      <c r="F926" s="40"/>
    </row>
    <row r="927" spans="1:6">
      <c r="A927" s="187">
        <v>28275</v>
      </c>
      <c r="B927" s="39">
        <v>1.6313542340627187</v>
      </c>
      <c r="D927" s="39"/>
      <c r="E927" s="39"/>
      <c r="F927" s="40"/>
    </row>
    <row r="928" spans="1:6">
      <c r="A928" s="187">
        <v>28282</v>
      </c>
      <c r="B928" s="39">
        <v>1.6073581408646691</v>
      </c>
      <c r="D928" s="39"/>
      <c r="E928" s="39"/>
      <c r="F928" s="40"/>
    </row>
    <row r="929" spans="1:6">
      <c r="A929" s="187">
        <v>28282</v>
      </c>
      <c r="B929" s="39">
        <v>1.6073581408646691</v>
      </c>
      <c r="D929" s="39"/>
      <c r="E929" s="39"/>
      <c r="F929" s="40"/>
    </row>
    <row r="930" spans="1:6">
      <c r="A930" s="187">
        <v>28282</v>
      </c>
      <c r="B930" s="39">
        <v>1.6073581408646691</v>
      </c>
      <c r="D930" s="39"/>
      <c r="E930" s="39"/>
      <c r="F930" s="40"/>
    </row>
    <row r="931" spans="1:6">
      <c r="A931" s="187">
        <v>28282</v>
      </c>
      <c r="B931" s="39">
        <v>1.6073581408646691</v>
      </c>
      <c r="D931" s="39"/>
      <c r="E931" s="39"/>
      <c r="F931" s="40"/>
    </row>
    <row r="932" spans="1:6">
      <c r="A932" s="187">
        <v>28289</v>
      </c>
      <c r="B932" s="39">
        <v>1.5353863875055052</v>
      </c>
      <c r="D932" s="39"/>
      <c r="E932" s="39"/>
      <c r="F932" s="40"/>
    </row>
    <row r="933" spans="1:6">
      <c r="A933" s="187">
        <v>28289</v>
      </c>
      <c r="B933" s="39">
        <v>1.5353863875055052</v>
      </c>
      <c r="D933" s="39"/>
      <c r="E933" s="39"/>
      <c r="F933" s="40"/>
    </row>
    <row r="934" spans="1:6">
      <c r="A934" s="187">
        <v>28289</v>
      </c>
      <c r="B934" s="39">
        <v>1.5353863875055052</v>
      </c>
      <c r="D934" s="39"/>
      <c r="E934" s="39"/>
      <c r="F934" s="40"/>
    </row>
    <row r="935" spans="1:6">
      <c r="A935" s="187">
        <v>28289</v>
      </c>
      <c r="B935" s="39">
        <v>1.5353863875055052</v>
      </c>
      <c r="D935" s="39"/>
      <c r="E935" s="39"/>
      <c r="F935" s="40"/>
    </row>
    <row r="936" spans="1:6">
      <c r="A936" s="187">
        <v>28296</v>
      </c>
      <c r="B936" s="39">
        <v>1.5473844341045302</v>
      </c>
      <c r="D936" s="39"/>
      <c r="E936" s="39"/>
      <c r="F936" s="40"/>
    </row>
    <row r="937" spans="1:6">
      <c r="A937" s="187">
        <v>28296</v>
      </c>
      <c r="B937" s="39">
        <v>1.5473844341045302</v>
      </c>
      <c r="D937" s="39"/>
      <c r="E937" s="39"/>
      <c r="F937" s="40"/>
    </row>
    <row r="938" spans="1:6">
      <c r="A938" s="187">
        <v>28296</v>
      </c>
      <c r="B938" s="39">
        <v>1.5473844341045302</v>
      </c>
      <c r="D938" s="39"/>
      <c r="E938" s="39"/>
      <c r="F938" s="40"/>
    </row>
    <row r="939" spans="1:6">
      <c r="A939" s="187">
        <v>28296</v>
      </c>
      <c r="B939" s="39">
        <v>1.5473844341045302</v>
      </c>
      <c r="D939" s="39"/>
      <c r="E939" s="39"/>
      <c r="F939" s="40"/>
    </row>
    <row r="940" spans="1:6">
      <c r="A940" s="187">
        <v>28303</v>
      </c>
      <c r="B940" s="39">
        <v>1.5833703107841119</v>
      </c>
      <c r="D940" s="39"/>
      <c r="E940" s="39"/>
      <c r="F940" s="40"/>
    </row>
    <row r="941" spans="1:6">
      <c r="A941" s="187">
        <v>28303</v>
      </c>
      <c r="B941" s="39">
        <v>1.5833703107841119</v>
      </c>
      <c r="D941" s="39"/>
      <c r="E941" s="39"/>
      <c r="F941" s="40"/>
    </row>
    <row r="942" spans="1:6">
      <c r="A942" s="187">
        <v>28303</v>
      </c>
      <c r="B942" s="39">
        <v>1.5833703107841119</v>
      </c>
      <c r="D942" s="39"/>
      <c r="E942" s="39"/>
      <c r="F942" s="40"/>
    </row>
    <row r="943" spans="1:6">
      <c r="A943" s="187">
        <v>28303</v>
      </c>
      <c r="B943" s="39">
        <v>1.5833703107841119</v>
      </c>
      <c r="D943" s="39"/>
      <c r="E943" s="39"/>
      <c r="F943" s="40"/>
    </row>
    <row r="944" spans="1:6">
      <c r="A944" s="187">
        <v>28310</v>
      </c>
      <c r="B944" s="39">
        <v>1.5833703107841119</v>
      </c>
      <c r="D944" s="39"/>
      <c r="E944" s="39"/>
      <c r="F944" s="40"/>
    </row>
    <row r="945" spans="1:6">
      <c r="A945" s="187">
        <v>28310</v>
      </c>
      <c r="B945" s="39">
        <v>1.5833703107841119</v>
      </c>
      <c r="D945" s="39"/>
      <c r="E945" s="39"/>
      <c r="F945" s="40"/>
    </row>
    <row r="946" spans="1:6">
      <c r="A946" s="187">
        <v>28310</v>
      </c>
      <c r="B946" s="39">
        <v>1.5833703107841119</v>
      </c>
      <c r="D946" s="39"/>
      <c r="E946" s="39"/>
      <c r="F946" s="40"/>
    </row>
    <row r="947" spans="1:6">
      <c r="A947" s="187">
        <v>28310</v>
      </c>
      <c r="B947" s="39">
        <v>1.5833703107841119</v>
      </c>
      <c r="D947" s="39"/>
      <c r="E947" s="39"/>
      <c r="F947" s="40"/>
    </row>
    <row r="948" spans="1:6">
      <c r="A948" s="187">
        <v>28317</v>
      </c>
      <c r="B948" s="39">
        <v>1.5513837829708716</v>
      </c>
      <c r="D948" s="39"/>
      <c r="E948" s="39"/>
      <c r="F948" s="40"/>
    </row>
    <row r="949" spans="1:6">
      <c r="A949" s="187">
        <v>28317</v>
      </c>
      <c r="B949" s="39">
        <v>1.5513837829708716</v>
      </c>
      <c r="D949" s="39"/>
      <c r="E949" s="39"/>
      <c r="F949" s="40"/>
    </row>
    <row r="950" spans="1:6">
      <c r="A950" s="187">
        <v>28317</v>
      </c>
      <c r="B950" s="39">
        <v>1.5513837829708716</v>
      </c>
      <c r="D950" s="39"/>
      <c r="E950" s="39"/>
      <c r="F950" s="40"/>
    </row>
    <row r="951" spans="1:6">
      <c r="A951" s="187">
        <v>28317</v>
      </c>
      <c r="B951" s="39">
        <v>1.5513837829708716</v>
      </c>
      <c r="D951" s="39"/>
      <c r="E951" s="39"/>
      <c r="F951" s="40"/>
    </row>
    <row r="952" spans="1:6">
      <c r="A952" s="187">
        <v>28324</v>
      </c>
      <c r="B952" s="39">
        <v>1.5673811784362381</v>
      </c>
      <c r="D952" s="39"/>
      <c r="E952" s="39"/>
      <c r="F952" s="40"/>
    </row>
    <row r="953" spans="1:6">
      <c r="A953" s="187">
        <v>28324</v>
      </c>
      <c r="B953" s="39">
        <v>1.5673811784362381</v>
      </c>
      <c r="D953" s="39"/>
      <c r="E953" s="39"/>
      <c r="F953" s="40"/>
    </row>
    <row r="954" spans="1:6">
      <c r="A954" s="187">
        <v>28324</v>
      </c>
      <c r="B954" s="39">
        <v>1.5673811784362381</v>
      </c>
      <c r="D954" s="39"/>
      <c r="E954" s="39"/>
      <c r="F954" s="40"/>
    </row>
    <row r="955" spans="1:6">
      <c r="A955" s="187">
        <v>28324</v>
      </c>
      <c r="B955" s="39">
        <v>1.5673811784362381</v>
      </c>
      <c r="D955" s="39"/>
      <c r="E955" s="39"/>
      <c r="F955" s="40"/>
    </row>
    <row r="956" spans="1:6">
      <c r="A956" s="187">
        <v>28331</v>
      </c>
      <c r="B956" s="39">
        <v>1.5593824807035548</v>
      </c>
      <c r="D956" s="39"/>
      <c r="E956" s="39"/>
      <c r="F956" s="40"/>
    </row>
    <row r="957" spans="1:6">
      <c r="A957" s="187">
        <v>28331</v>
      </c>
      <c r="B957" s="39">
        <v>1.5593824807035548</v>
      </c>
      <c r="D957" s="39"/>
      <c r="E957" s="39"/>
      <c r="F957" s="40"/>
    </row>
    <row r="958" spans="1:6">
      <c r="A958" s="187">
        <v>28331</v>
      </c>
      <c r="B958" s="39">
        <v>1.5593824807035548</v>
      </c>
      <c r="D958" s="39"/>
      <c r="E958" s="39"/>
      <c r="F958" s="40"/>
    </row>
    <row r="959" spans="1:6">
      <c r="A959" s="187">
        <v>28331</v>
      </c>
      <c r="B959" s="39">
        <v>1.5593824807035548</v>
      </c>
      <c r="D959" s="39"/>
      <c r="E959" s="39"/>
      <c r="F959" s="40"/>
    </row>
    <row r="960" spans="1:6">
      <c r="A960" s="187">
        <v>28338</v>
      </c>
      <c r="B960" s="39">
        <v>1.5593824807035548</v>
      </c>
      <c r="D960" s="39"/>
      <c r="E960" s="39"/>
      <c r="F960" s="40"/>
    </row>
    <row r="961" spans="1:6">
      <c r="A961" s="187">
        <v>28338</v>
      </c>
      <c r="B961" s="39">
        <v>1.5593824807035548</v>
      </c>
      <c r="D961" s="39"/>
      <c r="E961" s="39"/>
      <c r="F961" s="40"/>
    </row>
    <row r="962" spans="1:6">
      <c r="A962" s="187">
        <v>28338</v>
      </c>
      <c r="B962" s="39">
        <v>1.5593824807035548</v>
      </c>
      <c r="D962" s="39"/>
      <c r="E962" s="39"/>
      <c r="F962" s="40"/>
    </row>
    <row r="963" spans="1:6">
      <c r="A963" s="187">
        <v>28338</v>
      </c>
      <c r="B963" s="39">
        <v>1.5593824807035548</v>
      </c>
      <c r="D963" s="39"/>
      <c r="E963" s="39"/>
      <c r="F963" s="40"/>
    </row>
    <row r="964" spans="1:6">
      <c r="A964" s="187">
        <v>28345</v>
      </c>
      <c r="B964" s="39">
        <v>1.5513837829708716</v>
      </c>
      <c r="D964" s="39"/>
      <c r="E964" s="39"/>
      <c r="F964" s="40"/>
    </row>
    <row r="965" spans="1:6">
      <c r="A965" s="187">
        <v>28345</v>
      </c>
      <c r="B965" s="39">
        <v>1.5513837829708716</v>
      </c>
      <c r="D965" s="39"/>
      <c r="E965" s="39"/>
      <c r="F965" s="40"/>
    </row>
    <row r="966" spans="1:6">
      <c r="A966" s="187">
        <v>28345</v>
      </c>
      <c r="B966" s="39">
        <v>1.5513837829708716</v>
      </c>
      <c r="D966" s="39"/>
      <c r="E966" s="39"/>
      <c r="F966" s="40"/>
    </row>
    <row r="967" spans="1:6">
      <c r="A967" s="187">
        <v>28345</v>
      </c>
      <c r="B967" s="39">
        <v>1.5513837829708716</v>
      </c>
      <c r="D967" s="39"/>
      <c r="E967" s="39"/>
      <c r="F967" s="40"/>
    </row>
    <row r="968" spans="1:6">
      <c r="A968" s="187">
        <v>28352</v>
      </c>
      <c r="B968" s="39">
        <v>1.5193972551576314</v>
      </c>
      <c r="D968" s="39"/>
      <c r="E968" s="39"/>
      <c r="F968" s="40"/>
    </row>
    <row r="969" spans="1:6">
      <c r="A969" s="187">
        <v>28352</v>
      </c>
      <c r="B969" s="39">
        <v>1.5193972551576314</v>
      </c>
      <c r="D969" s="39"/>
      <c r="E969" s="39"/>
      <c r="F969" s="40"/>
    </row>
    <row r="970" spans="1:6">
      <c r="A970" s="187">
        <v>28352</v>
      </c>
      <c r="B970" s="39">
        <v>1.5193972551576314</v>
      </c>
      <c r="D970" s="39"/>
      <c r="E970" s="39"/>
      <c r="F970" s="40"/>
    </row>
    <row r="971" spans="1:6">
      <c r="A971" s="187">
        <v>28352</v>
      </c>
      <c r="B971" s="39">
        <v>1.5193972551576314</v>
      </c>
      <c r="D971" s="39"/>
      <c r="E971" s="39"/>
      <c r="F971" s="40"/>
    </row>
    <row r="972" spans="1:6">
      <c r="A972" s="187">
        <v>28359</v>
      </c>
      <c r="B972" s="39">
        <v>1.5193972551576314</v>
      </c>
      <c r="D972" s="39"/>
      <c r="E972" s="39"/>
      <c r="F972" s="40"/>
    </row>
    <row r="973" spans="1:6">
      <c r="A973" s="187">
        <v>28359</v>
      </c>
      <c r="B973" s="39">
        <v>1.5193972551576314</v>
      </c>
      <c r="D973" s="39"/>
      <c r="E973" s="39"/>
      <c r="F973" s="40"/>
    </row>
    <row r="974" spans="1:6">
      <c r="A974" s="187">
        <v>28359</v>
      </c>
      <c r="B974" s="39">
        <v>1.5193972551576314</v>
      </c>
      <c r="D974" s="39"/>
      <c r="E974" s="39"/>
      <c r="F974" s="40"/>
    </row>
    <row r="975" spans="1:6">
      <c r="A975" s="187">
        <v>28359</v>
      </c>
      <c r="B975" s="39">
        <v>1.5193972551576314</v>
      </c>
      <c r="D975" s="39"/>
      <c r="E975" s="39"/>
      <c r="F975" s="40"/>
    </row>
    <row r="976" spans="1:6">
      <c r="A976" s="187">
        <v>28366</v>
      </c>
      <c r="B976" s="39">
        <v>1.5273959528903145</v>
      </c>
      <c r="D976" s="39"/>
      <c r="E976" s="39"/>
      <c r="F976" s="40"/>
    </row>
    <row r="977" spans="1:6">
      <c r="A977" s="187">
        <v>28366</v>
      </c>
      <c r="B977" s="39">
        <v>1.5273959528903145</v>
      </c>
      <c r="D977" s="39"/>
      <c r="E977" s="39"/>
      <c r="F977" s="40"/>
    </row>
    <row r="978" spans="1:6">
      <c r="A978" s="187">
        <v>28366</v>
      </c>
      <c r="B978" s="39">
        <v>1.5273959528903145</v>
      </c>
      <c r="D978" s="39"/>
      <c r="E978" s="39"/>
      <c r="F978" s="40"/>
    </row>
    <row r="979" spans="1:6">
      <c r="A979" s="187">
        <v>28366</v>
      </c>
      <c r="B979" s="39">
        <v>1.5273959528903145</v>
      </c>
      <c r="D979" s="39"/>
      <c r="E979" s="39"/>
      <c r="F979" s="40"/>
    </row>
    <row r="980" spans="1:6">
      <c r="A980" s="187">
        <v>28373</v>
      </c>
      <c r="B980" s="39">
        <v>1.5073992085586065</v>
      </c>
      <c r="D980" s="39"/>
      <c r="E980" s="39"/>
      <c r="F980" s="40"/>
    </row>
    <row r="981" spans="1:6">
      <c r="A981" s="187">
        <v>28373</v>
      </c>
      <c r="B981" s="39">
        <v>1.5073992085586065</v>
      </c>
      <c r="D981" s="39"/>
      <c r="E981" s="39"/>
      <c r="F981" s="40"/>
    </row>
    <row r="982" spans="1:6">
      <c r="A982" s="187">
        <v>28373</v>
      </c>
      <c r="B982" s="39">
        <v>1.5073992085586065</v>
      </c>
      <c r="D982" s="39"/>
      <c r="E982" s="39"/>
      <c r="F982" s="40"/>
    </row>
    <row r="983" spans="1:6">
      <c r="A983" s="187">
        <v>28373</v>
      </c>
      <c r="B983" s="39">
        <v>1.5073992085586065</v>
      </c>
      <c r="D983" s="39"/>
      <c r="E983" s="39"/>
      <c r="F983" s="40"/>
    </row>
    <row r="984" spans="1:6">
      <c r="A984" s="187">
        <v>28380</v>
      </c>
      <c r="B984" s="39">
        <v>1.5193972551576314</v>
      </c>
      <c r="D984" s="39"/>
      <c r="E984" s="39"/>
      <c r="F984" s="40"/>
    </row>
    <row r="985" spans="1:6">
      <c r="A985" s="187">
        <v>28380</v>
      </c>
      <c r="B985" s="39">
        <v>1.5193972551576314</v>
      </c>
      <c r="D985" s="39"/>
      <c r="E985" s="39"/>
      <c r="F985" s="40"/>
    </row>
    <row r="986" spans="1:6">
      <c r="A986" s="187">
        <v>28380</v>
      </c>
      <c r="B986" s="39">
        <v>1.5193972551576314</v>
      </c>
      <c r="D986" s="39"/>
      <c r="E986" s="39"/>
      <c r="F986" s="40"/>
    </row>
    <row r="987" spans="1:6">
      <c r="A987" s="187">
        <v>28380</v>
      </c>
      <c r="B987" s="39">
        <v>1.5193972551576314</v>
      </c>
      <c r="D987" s="39"/>
      <c r="E987" s="39"/>
      <c r="F987" s="40"/>
    </row>
    <row r="988" spans="1:6">
      <c r="A988" s="187">
        <v>28387</v>
      </c>
      <c r="B988" s="39">
        <v>1.5353863875055052</v>
      </c>
      <c r="D988" s="39"/>
      <c r="E988" s="39"/>
      <c r="F988" s="40"/>
    </row>
    <row r="989" spans="1:6">
      <c r="A989" s="187">
        <v>28387</v>
      </c>
      <c r="B989" s="39">
        <v>1.5353863875055052</v>
      </c>
      <c r="D989" s="39"/>
      <c r="E989" s="39"/>
      <c r="F989" s="40"/>
    </row>
    <row r="990" spans="1:6">
      <c r="A990" s="187">
        <v>28387</v>
      </c>
      <c r="B990" s="39">
        <v>1.5353863875055052</v>
      </c>
      <c r="D990" s="39"/>
      <c r="E990" s="39"/>
      <c r="F990" s="40"/>
    </row>
    <row r="991" spans="1:6">
      <c r="A991" s="187">
        <v>28387</v>
      </c>
      <c r="B991" s="39">
        <v>1.5353863875055052</v>
      </c>
      <c r="D991" s="39"/>
      <c r="E991" s="39"/>
      <c r="F991" s="40"/>
    </row>
    <row r="992" spans="1:6">
      <c r="A992" s="187">
        <v>28394</v>
      </c>
      <c r="B992" s="39">
        <v>1.5353863875055052</v>
      </c>
      <c r="D992" s="39"/>
      <c r="E992" s="39"/>
      <c r="F992" s="40"/>
    </row>
    <row r="993" spans="1:6">
      <c r="A993" s="187">
        <v>28394</v>
      </c>
      <c r="B993" s="39">
        <v>1.5353863875055052</v>
      </c>
      <c r="D993" s="39"/>
      <c r="E993" s="39"/>
      <c r="F993" s="40"/>
    </row>
    <row r="994" spans="1:6">
      <c r="A994" s="187">
        <v>28394</v>
      </c>
      <c r="B994" s="39">
        <v>1.5353863875055052</v>
      </c>
      <c r="D994" s="39"/>
      <c r="E994" s="39"/>
      <c r="F994" s="40"/>
    </row>
    <row r="995" spans="1:6">
      <c r="A995" s="187">
        <v>28394</v>
      </c>
      <c r="B995" s="39">
        <v>1.5353863875055052</v>
      </c>
      <c r="D995" s="39"/>
      <c r="E995" s="39"/>
      <c r="F995" s="40"/>
    </row>
    <row r="996" spans="1:6">
      <c r="A996" s="187">
        <v>28401</v>
      </c>
      <c r="B996" s="39">
        <v>1.4954094250770742</v>
      </c>
      <c r="D996" s="39"/>
      <c r="E996" s="39"/>
      <c r="F996" s="40"/>
    </row>
    <row r="997" spans="1:6">
      <c r="A997" s="187">
        <v>28401</v>
      </c>
      <c r="B997" s="39">
        <v>1.4954094250770742</v>
      </c>
      <c r="D997" s="39"/>
      <c r="E997" s="39"/>
      <c r="F997" s="40"/>
    </row>
    <row r="998" spans="1:6">
      <c r="A998" s="187">
        <v>28401</v>
      </c>
      <c r="B998" s="39">
        <v>1.4954094250770742</v>
      </c>
      <c r="D998" s="39"/>
      <c r="E998" s="39"/>
      <c r="F998" s="40"/>
    </row>
    <row r="999" spans="1:6">
      <c r="A999" s="187">
        <v>28401</v>
      </c>
      <c r="B999" s="39">
        <v>1.4954094250770742</v>
      </c>
      <c r="D999" s="39"/>
      <c r="E999" s="39"/>
      <c r="F999" s="40"/>
    </row>
    <row r="1000" spans="1:6">
      <c r="A1000" s="187">
        <v>28408</v>
      </c>
      <c r="B1000" s="39">
        <v>1.511398557424948</v>
      </c>
      <c r="D1000" s="39"/>
      <c r="E1000" s="39"/>
      <c r="F1000" s="40"/>
    </row>
    <row r="1001" spans="1:6">
      <c r="A1001" s="187">
        <v>28408</v>
      </c>
      <c r="B1001" s="39">
        <v>1.511398557424948</v>
      </c>
      <c r="D1001" s="39"/>
      <c r="E1001" s="39"/>
      <c r="F1001" s="40"/>
    </row>
    <row r="1002" spans="1:6">
      <c r="A1002" s="187">
        <v>28408</v>
      </c>
      <c r="B1002" s="39">
        <v>1.511398557424948</v>
      </c>
      <c r="D1002" s="39"/>
      <c r="E1002" s="39"/>
      <c r="F1002" s="40"/>
    </row>
    <row r="1003" spans="1:6">
      <c r="A1003" s="187">
        <v>28408</v>
      </c>
      <c r="B1003" s="39">
        <v>1.511398557424948</v>
      </c>
      <c r="D1003" s="39"/>
      <c r="E1003" s="39"/>
      <c r="F1003" s="40"/>
    </row>
    <row r="1004" spans="1:6">
      <c r="A1004" s="187">
        <v>28415</v>
      </c>
      <c r="B1004" s="39">
        <v>1.4834113784780494</v>
      </c>
      <c r="D1004" s="39"/>
      <c r="E1004" s="39"/>
      <c r="F1004" s="40"/>
    </row>
    <row r="1005" spans="1:6">
      <c r="A1005" s="187">
        <v>28415</v>
      </c>
      <c r="B1005" s="39">
        <v>1.4834113784780494</v>
      </c>
      <c r="D1005" s="39"/>
      <c r="E1005" s="39"/>
      <c r="F1005" s="40"/>
    </row>
    <row r="1006" spans="1:6">
      <c r="A1006" s="187">
        <v>28415</v>
      </c>
      <c r="B1006" s="39">
        <v>1.4834113784780494</v>
      </c>
      <c r="D1006" s="39"/>
      <c r="E1006" s="39"/>
      <c r="F1006" s="40"/>
    </row>
    <row r="1007" spans="1:6">
      <c r="A1007" s="187">
        <v>28415</v>
      </c>
      <c r="B1007" s="39">
        <v>1.4834113784780494</v>
      </c>
      <c r="D1007" s="39"/>
      <c r="E1007" s="39"/>
      <c r="F1007" s="40"/>
    </row>
    <row r="1008" spans="1:6">
      <c r="A1008" s="187">
        <v>28422</v>
      </c>
      <c r="B1008" s="39">
        <v>1.4794120296117079</v>
      </c>
      <c r="D1008" s="39"/>
      <c r="E1008" s="39"/>
      <c r="F1008" s="40"/>
    </row>
    <row r="1009" spans="1:6">
      <c r="A1009" s="187">
        <v>28422</v>
      </c>
      <c r="B1009" s="39">
        <v>1.4794120296117079</v>
      </c>
      <c r="D1009" s="39"/>
      <c r="E1009" s="39"/>
      <c r="F1009" s="40"/>
    </row>
    <row r="1010" spans="1:6">
      <c r="A1010" s="187">
        <v>28422</v>
      </c>
      <c r="B1010" s="39">
        <v>1.4794120296117079</v>
      </c>
      <c r="D1010" s="39"/>
      <c r="E1010" s="39"/>
      <c r="F1010" s="40"/>
    </row>
    <row r="1011" spans="1:6">
      <c r="A1011" s="187">
        <v>28422</v>
      </c>
      <c r="B1011" s="39">
        <v>1.4794120296117079</v>
      </c>
      <c r="D1011" s="39"/>
      <c r="E1011" s="39"/>
      <c r="F1011" s="40"/>
    </row>
    <row r="1012" spans="1:6">
      <c r="A1012" s="187">
        <v>28429</v>
      </c>
      <c r="B1012" s="39">
        <v>1.511398557424948</v>
      </c>
      <c r="D1012" s="39"/>
      <c r="E1012" s="39"/>
      <c r="F1012" s="40"/>
    </row>
    <row r="1013" spans="1:6">
      <c r="A1013" s="187">
        <v>28429</v>
      </c>
      <c r="B1013" s="39">
        <v>1.511398557424948</v>
      </c>
      <c r="D1013" s="39"/>
      <c r="E1013" s="39"/>
      <c r="F1013" s="40"/>
    </row>
    <row r="1014" spans="1:6">
      <c r="A1014" s="187">
        <v>28429</v>
      </c>
      <c r="B1014" s="39">
        <v>1.511398557424948</v>
      </c>
      <c r="D1014" s="39"/>
      <c r="E1014" s="39"/>
      <c r="F1014" s="40"/>
    </row>
    <row r="1015" spans="1:6">
      <c r="A1015" s="187">
        <v>28429</v>
      </c>
      <c r="B1015" s="39">
        <v>1.511398557424948</v>
      </c>
      <c r="D1015" s="39"/>
      <c r="E1015" s="39"/>
      <c r="F1015" s="40"/>
    </row>
    <row r="1016" spans="1:6">
      <c r="A1016" s="187">
        <v>28436</v>
      </c>
      <c r="B1016" s="39">
        <v>1.4474255017984676</v>
      </c>
      <c r="D1016" s="39"/>
      <c r="E1016" s="39"/>
      <c r="F1016" s="40"/>
    </row>
    <row r="1017" spans="1:6">
      <c r="A1017" s="187">
        <v>28436</v>
      </c>
      <c r="B1017" s="39">
        <v>1.4474255017984676</v>
      </c>
      <c r="D1017" s="39"/>
      <c r="E1017" s="39"/>
      <c r="F1017" s="40"/>
    </row>
    <row r="1018" spans="1:6">
      <c r="A1018" s="187">
        <v>28436</v>
      </c>
      <c r="B1018" s="39">
        <v>1.4474255017984676</v>
      </c>
      <c r="D1018" s="39"/>
      <c r="E1018" s="39"/>
      <c r="F1018" s="40"/>
    </row>
    <row r="1019" spans="1:6">
      <c r="A1019" s="187">
        <v>28436</v>
      </c>
      <c r="B1019" s="39">
        <v>1.4474255017984676</v>
      </c>
      <c r="D1019" s="39"/>
      <c r="E1019" s="39"/>
      <c r="F1019" s="40"/>
    </row>
    <row r="1020" spans="1:6">
      <c r="A1020" s="187">
        <v>28443</v>
      </c>
      <c r="B1020" s="39">
        <v>1.4394268040657845</v>
      </c>
      <c r="D1020" s="39"/>
      <c r="E1020" s="39"/>
      <c r="F1020" s="40"/>
    </row>
    <row r="1021" spans="1:6">
      <c r="A1021" s="187">
        <v>28443</v>
      </c>
      <c r="B1021" s="39">
        <v>1.4394268040657845</v>
      </c>
      <c r="D1021" s="39"/>
      <c r="E1021" s="39"/>
      <c r="F1021" s="40"/>
    </row>
    <row r="1022" spans="1:6">
      <c r="A1022" s="187">
        <v>28443</v>
      </c>
      <c r="B1022" s="39">
        <v>1.4394268040657845</v>
      </c>
      <c r="D1022" s="39"/>
      <c r="E1022" s="39"/>
      <c r="F1022" s="40"/>
    </row>
    <row r="1023" spans="1:6">
      <c r="A1023" s="187">
        <v>28443</v>
      </c>
      <c r="B1023" s="39">
        <v>1.4394268040657845</v>
      </c>
      <c r="D1023" s="39"/>
      <c r="E1023" s="39"/>
      <c r="F1023" s="40"/>
    </row>
    <row r="1024" spans="1:6">
      <c r="A1024" s="187">
        <v>28450</v>
      </c>
      <c r="B1024" s="39">
        <v>1.3914511439046702</v>
      </c>
      <c r="D1024" s="39"/>
      <c r="E1024" s="39"/>
      <c r="F1024" s="40"/>
    </row>
    <row r="1025" spans="1:6">
      <c r="A1025" s="187">
        <v>28450</v>
      </c>
      <c r="B1025" s="39">
        <v>1.3914511439046702</v>
      </c>
      <c r="D1025" s="39"/>
      <c r="E1025" s="39"/>
      <c r="F1025" s="40"/>
    </row>
    <row r="1026" spans="1:6">
      <c r="A1026" s="187">
        <v>28450</v>
      </c>
      <c r="B1026" s="39">
        <v>1.3914511439046702</v>
      </c>
      <c r="D1026" s="39"/>
      <c r="E1026" s="39"/>
      <c r="F1026" s="40"/>
    </row>
    <row r="1027" spans="1:6">
      <c r="A1027" s="187">
        <v>28450</v>
      </c>
      <c r="B1027" s="39">
        <v>1.3914511439046702</v>
      </c>
      <c r="D1027" s="39"/>
      <c r="E1027" s="39"/>
      <c r="F1027" s="40"/>
    </row>
    <row r="1028" spans="1:6">
      <c r="A1028" s="187">
        <v>28457</v>
      </c>
      <c r="B1028" s="39">
        <v>1.4114396251188854</v>
      </c>
      <c r="D1028" s="39"/>
      <c r="E1028" s="39"/>
      <c r="F1028" s="40"/>
    </row>
    <row r="1029" spans="1:6">
      <c r="A1029" s="187">
        <v>28457</v>
      </c>
      <c r="B1029" s="39">
        <v>1.4114396251188854</v>
      </c>
      <c r="D1029" s="39"/>
      <c r="E1029" s="39"/>
      <c r="F1029" s="40"/>
    </row>
    <row r="1030" spans="1:6">
      <c r="A1030" s="187">
        <v>28457</v>
      </c>
      <c r="B1030" s="39">
        <v>1.4114396251188854</v>
      </c>
      <c r="D1030" s="39"/>
      <c r="E1030" s="39"/>
      <c r="F1030" s="40"/>
    </row>
    <row r="1031" spans="1:6">
      <c r="A1031" s="187">
        <v>28457</v>
      </c>
      <c r="B1031" s="39">
        <v>1.4114396251188854</v>
      </c>
      <c r="D1031" s="39"/>
      <c r="E1031" s="39"/>
      <c r="F1031" s="40"/>
    </row>
    <row r="1032" spans="1:6">
      <c r="A1032" s="187">
        <v>28464</v>
      </c>
      <c r="B1032" s="39">
        <v>1.4354274551994426</v>
      </c>
      <c r="D1032" s="39"/>
      <c r="E1032" s="39"/>
      <c r="F1032" s="40"/>
    </row>
    <row r="1033" spans="1:6">
      <c r="A1033" s="187">
        <v>28464</v>
      </c>
      <c r="B1033" s="39">
        <v>1.4354274551994426</v>
      </c>
      <c r="D1033" s="39"/>
      <c r="E1033" s="39"/>
      <c r="F1033" s="40"/>
    </row>
    <row r="1034" spans="1:6">
      <c r="A1034" s="187">
        <v>28464</v>
      </c>
      <c r="B1034" s="39">
        <v>1.4354274551994426</v>
      </c>
      <c r="D1034" s="39"/>
      <c r="E1034" s="39"/>
      <c r="F1034" s="40"/>
    </row>
    <row r="1035" spans="1:6">
      <c r="A1035" s="187">
        <v>28464</v>
      </c>
      <c r="B1035" s="39">
        <v>1.4354274551994426</v>
      </c>
      <c r="D1035" s="39"/>
      <c r="E1035" s="39"/>
      <c r="F1035" s="40"/>
    </row>
    <row r="1036" spans="1:6">
      <c r="A1036" s="187">
        <v>28471</v>
      </c>
      <c r="B1036" s="39">
        <v>1.4314281063331011</v>
      </c>
      <c r="D1036" s="39"/>
      <c r="E1036" s="39"/>
      <c r="F1036" s="40"/>
    </row>
    <row r="1037" spans="1:6">
      <c r="A1037" s="187">
        <v>28471</v>
      </c>
      <c r="B1037" s="39">
        <v>1.4314281063331011</v>
      </c>
      <c r="D1037" s="39"/>
      <c r="E1037" s="39"/>
      <c r="F1037" s="40"/>
    </row>
    <row r="1038" spans="1:6">
      <c r="A1038" s="187">
        <v>28471</v>
      </c>
      <c r="B1038" s="39">
        <v>1.4314281063331011</v>
      </c>
      <c r="D1038" s="39"/>
      <c r="E1038" s="39"/>
      <c r="F1038" s="40"/>
    </row>
    <row r="1039" spans="1:6">
      <c r="A1039" s="187">
        <v>28471</v>
      </c>
      <c r="B1039" s="39">
        <v>1.4314281063331011</v>
      </c>
      <c r="D1039" s="39"/>
      <c r="E1039" s="39"/>
      <c r="F1039" s="40"/>
    </row>
    <row r="1040" spans="1:6">
      <c r="A1040" s="187">
        <v>28478</v>
      </c>
      <c r="B1040" s="39">
        <v>1.4314281063331011</v>
      </c>
      <c r="D1040" s="39"/>
      <c r="E1040" s="39"/>
      <c r="F1040" s="40"/>
    </row>
    <row r="1041" spans="1:6">
      <c r="A1041" s="187">
        <v>28478</v>
      </c>
      <c r="B1041" s="39">
        <v>1.4314281063331011</v>
      </c>
      <c r="D1041" s="39"/>
      <c r="E1041" s="39"/>
      <c r="F1041" s="40"/>
    </row>
    <row r="1042" spans="1:6">
      <c r="A1042" s="187">
        <v>28478</v>
      </c>
      <c r="B1042" s="39">
        <v>1.4314281063331011</v>
      </c>
      <c r="D1042" s="39"/>
      <c r="E1042" s="39"/>
      <c r="F1042" s="40"/>
    </row>
    <row r="1043" spans="1:6">
      <c r="A1043" s="187">
        <v>28478</v>
      </c>
      <c r="B1043" s="39">
        <v>1.4314281063331011</v>
      </c>
      <c r="D1043" s="39"/>
      <c r="E1043" s="39"/>
      <c r="F1043" s="40"/>
    </row>
    <row r="1044" spans="1:6">
      <c r="A1044" s="187">
        <v>28485</v>
      </c>
      <c r="B1044" s="39">
        <v>1.4234376717179105</v>
      </c>
      <c r="D1044" s="39"/>
      <c r="E1044" s="39"/>
      <c r="F1044" s="40"/>
    </row>
    <row r="1045" spans="1:6">
      <c r="A1045" s="187">
        <v>28485</v>
      </c>
      <c r="B1045" s="39">
        <v>1.4234376717179105</v>
      </c>
      <c r="D1045" s="39"/>
      <c r="E1045" s="39"/>
      <c r="F1045" s="40"/>
    </row>
    <row r="1046" spans="1:6">
      <c r="A1046" s="187">
        <v>28485</v>
      </c>
      <c r="B1046" s="39">
        <v>1.4234376717179105</v>
      </c>
      <c r="D1046" s="39"/>
      <c r="E1046" s="39"/>
      <c r="F1046" s="40"/>
    </row>
    <row r="1047" spans="1:6" ht="13.5" thickBot="1">
      <c r="A1047" s="188">
        <v>28485</v>
      </c>
      <c r="B1047" s="41">
        <v>1.4234376717179105</v>
      </c>
      <c r="C1047" s="134"/>
      <c r="D1047" s="41"/>
      <c r="E1047" s="41"/>
      <c r="F1047" s="40"/>
    </row>
    <row r="1048" spans="1:6">
      <c r="A1048" s="187">
        <v>28492</v>
      </c>
      <c r="B1048" s="39">
        <v>1.4234376717179105</v>
      </c>
      <c r="D1048" s="39"/>
      <c r="E1048" s="39"/>
      <c r="F1048" s="40"/>
    </row>
    <row r="1049" spans="1:6">
      <c r="A1049" s="187">
        <v>28492</v>
      </c>
      <c r="B1049" s="39">
        <v>1.4234376717179105</v>
      </c>
      <c r="D1049" s="39"/>
      <c r="E1049" s="39"/>
      <c r="F1049" s="40"/>
    </row>
    <row r="1050" spans="1:6">
      <c r="A1050" s="187">
        <v>28492</v>
      </c>
      <c r="B1050" s="39">
        <v>1.4234376717179105</v>
      </c>
      <c r="D1050" s="39"/>
      <c r="E1050" s="39"/>
      <c r="F1050" s="40"/>
    </row>
    <row r="1051" spans="1:6">
      <c r="A1051" s="187">
        <v>28492</v>
      </c>
      <c r="B1051" s="39">
        <v>1.4234376717179105</v>
      </c>
      <c r="D1051" s="39"/>
      <c r="E1051" s="39"/>
      <c r="F1051" s="40"/>
    </row>
    <row r="1052" spans="1:6">
      <c r="A1052" s="187">
        <v>28499</v>
      </c>
      <c r="B1052" s="39">
        <v>1.4234376717179105</v>
      </c>
      <c r="D1052" s="39"/>
      <c r="E1052" s="39"/>
      <c r="F1052" s="40"/>
    </row>
    <row r="1053" spans="1:6">
      <c r="A1053" s="187">
        <v>28499</v>
      </c>
      <c r="B1053" s="39">
        <v>1.4234376717179105</v>
      </c>
      <c r="D1053" s="39"/>
      <c r="E1053" s="39"/>
      <c r="F1053" s="40"/>
    </row>
    <row r="1054" spans="1:6">
      <c r="A1054" s="187">
        <v>28499</v>
      </c>
      <c r="B1054" s="39">
        <v>1.4234376717179105</v>
      </c>
      <c r="D1054" s="39"/>
      <c r="E1054" s="39"/>
      <c r="F1054" s="40"/>
    </row>
    <row r="1055" spans="1:6">
      <c r="A1055" s="187">
        <v>28499</v>
      </c>
      <c r="B1055" s="39">
        <v>1.4234376717179105</v>
      </c>
      <c r="D1055" s="39"/>
      <c r="E1055" s="39"/>
      <c r="F1055" s="40"/>
    </row>
    <row r="1056" spans="1:6">
      <c r="A1056" s="187">
        <v>28506</v>
      </c>
      <c r="B1056" s="39">
        <v>1.4234376717179105</v>
      </c>
      <c r="D1056" s="39"/>
      <c r="E1056" s="39"/>
      <c r="F1056" s="40"/>
    </row>
    <row r="1057" spans="1:6">
      <c r="A1057" s="187">
        <v>28506</v>
      </c>
      <c r="B1057" s="39">
        <v>1.4234376717179105</v>
      </c>
      <c r="D1057" s="39"/>
      <c r="E1057" s="39"/>
      <c r="F1057" s="40"/>
    </row>
    <row r="1058" spans="1:6">
      <c r="A1058" s="187">
        <v>28506</v>
      </c>
      <c r="B1058" s="39">
        <v>1.4234376717179105</v>
      </c>
      <c r="D1058" s="39"/>
      <c r="E1058" s="39"/>
      <c r="F1058" s="40"/>
    </row>
    <row r="1059" spans="1:6">
      <c r="A1059" s="187">
        <v>28506</v>
      </c>
      <c r="B1059" s="39">
        <v>1.4234376717179105</v>
      </c>
      <c r="D1059" s="39"/>
      <c r="E1059" s="39"/>
      <c r="F1059" s="40"/>
    </row>
    <row r="1060" spans="1:6">
      <c r="A1060" s="187">
        <v>28513</v>
      </c>
      <c r="B1060" s="39">
        <v>1.3674550507066205</v>
      </c>
      <c r="D1060" s="39"/>
      <c r="E1060" s="39"/>
      <c r="F1060" s="40"/>
    </row>
    <row r="1061" spans="1:6">
      <c r="A1061" s="187">
        <v>28513</v>
      </c>
      <c r="B1061" s="39">
        <v>1.3674550507066205</v>
      </c>
      <c r="D1061" s="39"/>
      <c r="E1061" s="39"/>
      <c r="F1061" s="40"/>
    </row>
    <row r="1062" spans="1:6">
      <c r="A1062" s="187">
        <v>28513</v>
      </c>
      <c r="B1062" s="39">
        <v>1.3674550507066205</v>
      </c>
      <c r="D1062" s="39"/>
      <c r="E1062" s="39"/>
      <c r="F1062" s="40"/>
    </row>
    <row r="1063" spans="1:6">
      <c r="A1063" s="187">
        <v>28513</v>
      </c>
      <c r="B1063" s="39">
        <v>1.3674550507066205</v>
      </c>
      <c r="D1063" s="39"/>
      <c r="E1063" s="39"/>
      <c r="F1063" s="40"/>
    </row>
    <row r="1064" spans="1:6">
      <c r="A1064" s="187">
        <v>28520</v>
      </c>
      <c r="B1064" s="39">
        <v>1.3834524461719868</v>
      </c>
      <c r="D1064" s="39"/>
      <c r="E1064" s="39"/>
      <c r="F1064" s="40"/>
    </row>
    <row r="1065" spans="1:6">
      <c r="A1065" s="187">
        <v>28520</v>
      </c>
      <c r="B1065" s="39">
        <v>1.3834524461719868</v>
      </c>
      <c r="D1065" s="39"/>
      <c r="E1065" s="39"/>
      <c r="F1065" s="40"/>
    </row>
    <row r="1066" spans="1:6">
      <c r="A1066" s="187">
        <v>28520</v>
      </c>
      <c r="B1066" s="39">
        <v>1.3834524461719868</v>
      </c>
      <c r="D1066" s="39"/>
      <c r="E1066" s="39"/>
      <c r="F1066" s="40"/>
    </row>
    <row r="1067" spans="1:6">
      <c r="A1067" s="187">
        <v>28520</v>
      </c>
      <c r="B1067" s="39">
        <v>1.3834524461719868</v>
      </c>
      <c r="D1067" s="39"/>
      <c r="E1067" s="39"/>
      <c r="F1067" s="40"/>
    </row>
    <row r="1068" spans="1:6">
      <c r="A1068" s="187">
        <v>28527</v>
      </c>
      <c r="B1068" s="39">
        <v>1.3714543995729622</v>
      </c>
      <c r="D1068" s="39"/>
      <c r="E1068" s="39"/>
      <c r="F1068" s="40"/>
    </row>
    <row r="1069" spans="1:6">
      <c r="A1069" s="187">
        <v>28527</v>
      </c>
      <c r="B1069" s="39">
        <v>1.3714543995729622</v>
      </c>
      <c r="D1069" s="39"/>
      <c r="E1069" s="39"/>
      <c r="F1069" s="40"/>
    </row>
    <row r="1070" spans="1:6">
      <c r="A1070" s="187">
        <v>28527</v>
      </c>
      <c r="B1070" s="39">
        <v>1.3714543995729622</v>
      </c>
      <c r="D1070" s="39"/>
      <c r="E1070" s="39"/>
      <c r="F1070" s="40"/>
    </row>
    <row r="1071" spans="1:6">
      <c r="A1071" s="187">
        <v>28527</v>
      </c>
      <c r="B1071" s="39">
        <v>1.3714543995729622</v>
      </c>
      <c r="D1071" s="39"/>
      <c r="E1071" s="39"/>
      <c r="F1071" s="40"/>
    </row>
    <row r="1072" spans="1:6">
      <c r="A1072" s="187">
        <v>28534</v>
      </c>
      <c r="B1072" s="39">
        <v>1.3914511439046702</v>
      </c>
      <c r="D1072" s="39"/>
      <c r="E1072" s="39"/>
      <c r="F1072" s="40"/>
    </row>
    <row r="1073" spans="1:6">
      <c r="A1073" s="187">
        <v>28534</v>
      </c>
      <c r="B1073" s="39">
        <v>1.3914511439046702</v>
      </c>
      <c r="D1073" s="39"/>
      <c r="E1073" s="39"/>
      <c r="F1073" s="40"/>
    </row>
    <row r="1074" spans="1:6">
      <c r="A1074" s="187">
        <v>28534</v>
      </c>
      <c r="B1074" s="39">
        <v>1.3914511439046702</v>
      </c>
      <c r="D1074" s="39"/>
      <c r="E1074" s="39"/>
      <c r="F1074" s="40"/>
    </row>
    <row r="1075" spans="1:6">
      <c r="A1075" s="187">
        <v>28534</v>
      </c>
      <c r="B1075" s="39">
        <v>1.3914511439046702</v>
      </c>
      <c r="D1075" s="39"/>
      <c r="E1075" s="39"/>
      <c r="F1075" s="40"/>
    </row>
    <row r="1076" spans="1:6">
      <c r="A1076" s="187">
        <v>28541</v>
      </c>
      <c r="B1076" s="39">
        <v>1.3994415785198608</v>
      </c>
      <c r="D1076" s="39"/>
      <c r="E1076" s="39"/>
      <c r="F1076" s="40"/>
    </row>
    <row r="1077" spans="1:6">
      <c r="A1077" s="187">
        <v>28541</v>
      </c>
      <c r="B1077" s="39">
        <v>1.3994415785198608</v>
      </c>
      <c r="D1077" s="39"/>
      <c r="E1077" s="39"/>
      <c r="F1077" s="40"/>
    </row>
    <row r="1078" spans="1:6">
      <c r="A1078" s="187">
        <v>28541</v>
      </c>
      <c r="B1078" s="39">
        <v>1.3994415785198608</v>
      </c>
      <c r="D1078" s="39"/>
      <c r="E1078" s="39"/>
      <c r="F1078" s="40"/>
    </row>
    <row r="1079" spans="1:6">
      <c r="A1079" s="187">
        <v>28541</v>
      </c>
      <c r="B1079" s="39">
        <v>1.3994415785198608</v>
      </c>
      <c r="D1079" s="39"/>
      <c r="E1079" s="39"/>
      <c r="F1079" s="40"/>
    </row>
    <row r="1080" spans="1:6">
      <c r="A1080" s="187">
        <v>28548</v>
      </c>
      <c r="B1080" s="39">
        <v>1.3914511439046702</v>
      </c>
      <c r="D1080" s="39"/>
      <c r="E1080" s="39"/>
      <c r="F1080" s="40"/>
    </row>
    <row r="1081" spans="1:6">
      <c r="A1081" s="187">
        <v>28548</v>
      </c>
      <c r="B1081" s="39">
        <v>1.3914511439046702</v>
      </c>
      <c r="D1081" s="39"/>
      <c r="E1081" s="39"/>
      <c r="F1081" s="40"/>
    </row>
    <row r="1082" spans="1:6">
      <c r="A1082" s="187">
        <v>28548</v>
      </c>
      <c r="B1082" s="39">
        <v>1.3914511439046702</v>
      </c>
      <c r="D1082" s="39"/>
      <c r="E1082" s="39"/>
      <c r="F1082" s="40"/>
    </row>
    <row r="1083" spans="1:6">
      <c r="A1083" s="187">
        <v>28548</v>
      </c>
      <c r="B1083" s="39">
        <v>1.3914511439046702</v>
      </c>
      <c r="D1083" s="39"/>
      <c r="E1083" s="39"/>
      <c r="F1083" s="40"/>
    </row>
    <row r="1084" spans="1:6">
      <c r="A1084" s="187">
        <v>28555</v>
      </c>
      <c r="B1084" s="39">
        <v>1.3874517950383283</v>
      </c>
      <c r="D1084" s="39"/>
      <c r="E1084" s="39"/>
      <c r="F1084" s="40"/>
    </row>
    <row r="1085" spans="1:6">
      <c r="A1085" s="187">
        <v>28555</v>
      </c>
      <c r="B1085" s="39">
        <v>1.3874517950383283</v>
      </c>
      <c r="D1085" s="39"/>
      <c r="E1085" s="39"/>
      <c r="F1085" s="40"/>
    </row>
    <row r="1086" spans="1:6">
      <c r="A1086" s="187">
        <v>28555</v>
      </c>
      <c r="B1086" s="39">
        <v>1.3874517950383283</v>
      </c>
      <c r="D1086" s="39"/>
      <c r="E1086" s="39"/>
      <c r="F1086" s="40"/>
    </row>
    <row r="1087" spans="1:6">
      <c r="A1087" s="187">
        <v>28555</v>
      </c>
      <c r="B1087" s="39">
        <v>1.3874517950383283</v>
      </c>
      <c r="D1087" s="39"/>
      <c r="E1087" s="39"/>
      <c r="F1087" s="40"/>
    </row>
    <row r="1088" spans="1:6">
      <c r="A1088" s="187">
        <v>28562</v>
      </c>
      <c r="B1088" s="39">
        <v>1.3994415785198608</v>
      </c>
      <c r="D1088" s="39"/>
      <c r="E1088" s="39"/>
      <c r="F1088" s="40"/>
    </row>
    <row r="1089" spans="1:6">
      <c r="A1089" s="187">
        <v>28562</v>
      </c>
      <c r="B1089" s="39">
        <v>1.3994415785198608</v>
      </c>
      <c r="D1089" s="39"/>
      <c r="E1089" s="39"/>
      <c r="F1089" s="40"/>
    </row>
    <row r="1090" spans="1:6">
      <c r="A1090" s="187">
        <v>28562</v>
      </c>
      <c r="B1090" s="39">
        <v>1.3994415785198608</v>
      </c>
      <c r="D1090" s="39"/>
      <c r="E1090" s="39"/>
      <c r="F1090" s="40"/>
    </row>
    <row r="1091" spans="1:6">
      <c r="A1091" s="187">
        <v>28562</v>
      </c>
      <c r="B1091" s="39">
        <v>1.3994415785198608</v>
      </c>
      <c r="D1091" s="39"/>
      <c r="E1091" s="39"/>
      <c r="F1091" s="40"/>
    </row>
    <row r="1092" spans="1:6">
      <c r="A1092" s="187">
        <v>28569</v>
      </c>
      <c r="B1092" s="39">
        <v>1.407440276252544</v>
      </c>
      <c r="D1092" s="39"/>
      <c r="E1092" s="39"/>
      <c r="F1092" s="40"/>
    </row>
    <row r="1093" spans="1:6">
      <c r="A1093" s="187">
        <v>28569</v>
      </c>
      <c r="B1093" s="39">
        <v>1.407440276252544</v>
      </c>
      <c r="D1093" s="39"/>
      <c r="E1093" s="39"/>
      <c r="F1093" s="40"/>
    </row>
    <row r="1094" spans="1:6">
      <c r="A1094" s="187">
        <v>28569</v>
      </c>
      <c r="B1094" s="39">
        <v>1.407440276252544</v>
      </c>
      <c r="D1094" s="39"/>
      <c r="E1094" s="39"/>
      <c r="F1094" s="40"/>
    </row>
    <row r="1095" spans="1:6">
      <c r="A1095" s="187">
        <v>28569</v>
      </c>
      <c r="B1095" s="39">
        <v>1.407440276252544</v>
      </c>
      <c r="D1095" s="39"/>
      <c r="E1095" s="39"/>
      <c r="F1095" s="40"/>
    </row>
    <row r="1096" spans="1:6">
      <c r="A1096" s="187">
        <v>28576</v>
      </c>
      <c r="B1096" s="39">
        <v>1.4394268040657845</v>
      </c>
      <c r="D1096" s="39"/>
      <c r="E1096" s="39"/>
      <c r="F1096" s="40"/>
    </row>
    <row r="1097" spans="1:6">
      <c r="A1097" s="187">
        <v>28576</v>
      </c>
      <c r="B1097" s="39">
        <v>1.4394268040657845</v>
      </c>
      <c r="D1097" s="39"/>
      <c r="E1097" s="39"/>
      <c r="F1097" s="40"/>
    </row>
    <row r="1098" spans="1:6">
      <c r="A1098" s="187">
        <v>28576</v>
      </c>
      <c r="B1098" s="39">
        <v>1.4394268040657845</v>
      </c>
      <c r="D1098" s="39"/>
      <c r="E1098" s="39"/>
      <c r="F1098" s="40"/>
    </row>
    <row r="1099" spans="1:6">
      <c r="A1099" s="187">
        <v>28576</v>
      </c>
      <c r="B1099" s="39">
        <v>1.4394268040657845</v>
      </c>
      <c r="D1099" s="39"/>
      <c r="E1099" s="39"/>
      <c r="F1099" s="40"/>
    </row>
    <row r="1100" spans="1:6">
      <c r="A1100" s="187">
        <v>28583</v>
      </c>
      <c r="B1100" s="39">
        <v>1.4234376717179105</v>
      </c>
      <c r="D1100" s="39"/>
      <c r="E1100" s="39"/>
      <c r="F1100" s="40"/>
    </row>
    <row r="1101" spans="1:6">
      <c r="A1101" s="187">
        <v>28583</v>
      </c>
      <c r="B1101" s="39">
        <v>1.4234376717179105</v>
      </c>
      <c r="D1101" s="39"/>
      <c r="E1101" s="39"/>
      <c r="F1101" s="40"/>
    </row>
    <row r="1102" spans="1:6">
      <c r="A1102" s="187">
        <v>28583</v>
      </c>
      <c r="B1102" s="39">
        <v>1.4234376717179105</v>
      </c>
      <c r="D1102" s="39"/>
      <c r="E1102" s="39"/>
      <c r="F1102" s="40"/>
    </row>
    <row r="1103" spans="1:6">
      <c r="A1103" s="187">
        <v>28583</v>
      </c>
      <c r="B1103" s="39">
        <v>1.4234376717179105</v>
      </c>
      <c r="D1103" s="39"/>
      <c r="E1103" s="39"/>
      <c r="F1103" s="40"/>
    </row>
    <row r="1104" spans="1:6">
      <c r="A1104" s="187">
        <v>28590</v>
      </c>
      <c r="B1104" s="39">
        <v>1.4314281063331011</v>
      </c>
      <c r="D1104" s="39"/>
      <c r="E1104" s="39"/>
      <c r="F1104" s="40"/>
    </row>
    <row r="1105" spans="1:6">
      <c r="A1105" s="187">
        <v>28590</v>
      </c>
      <c r="B1105" s="39">
        <v>1.4314281063331011</v>
      </c>
      <c r="D1105" s="39"/>
      <c r="E1105" s="39"/>
      <c r="F1105" s="40"/>
    </row>
    <row r="1106" spans="1:6">
      <c r="A1106" s="187">
        <v>28590</v>
      </c>
      <c r="B1106" s="39">
        <v>1.4314281063331011</v>
      </c>
      <c r="D1106" s="39"/>
      <c r="E1106" s="39"/>
      <c r="F1106" s="40"/>
    </row>
    <row r="1107" spans="1:6">
      <c r="A1107" s="187">
        <v>28590</v>
      </c>
      <c r="B1107" s="39">
        <v>1.4314281063331011</v>
      </c>
      <c r="D1107" s="39"/>
      <c r="E1107" s="39"/>
      <c r="F1107" s="40"/>
    </row>
    <row r="1108" spans="1:6">
      <c r="A1108" s="187">
        <v>28597</v>
      </c>
      <c r="B1108" s="39">
        <v>1.4394268040657845</v>
      </c>
      <c r="D1108" s="39"/>
      <c r="E1108" s="39"/>
      <c r="F1108" s="40"/>
    </row>
    <row r="1109" spans="1:6">
      <c r="A1109" s="187">
        <v>28597</v>
      </c>
      <c r="B1109" s="39">
        <v>1.4394268040657845</v>
      </c>
      <c r="D1109" s="39"/>
      <c r="E1109" s="39"/>
      <c r="F1109" s="40"/>
    </row>
    <row r="1110" spans="1:6">
      <c r="A1110" s="187">
        <v>28597</v>
      </c>
      <c r="B1110" s="39">
        <v>1.4394268040657845</v>
      </c>
      <c r="D1110" s="39"/>
      <c r="E1110" s="39"/>
      <c r="F1110" s="40"/>
    </row>
    <row r="1111" spans="1:6">
      <c r="A1111" s="187">
        <v>28597</v>
      </c>
      <c r="B1111" s="39">
        <v>1.4394268040657845</v>
      </c>
      <c r="D1111" s="39"/>
      <c r="E1111" s="39"/>
      <c r="F1111" s="40"/>
    </row>
    <row r="1112" spans="1:6">
      <c r="A1112" s="187">
        <v>28604</v>
      </c>
      <c r="B1112" s="39">
        <v>1.4154389739852273</v>
      </c>
      <c r="D1112" s="39"/>
      <c r="E1112" s="39"/>
      <c r="F1112" s="40"/>
    </row>
    <row r="1113" spans="1:6">
      <c r="A1113" s="187">
        <v>28604</v>
      </c>
      <c r="B1113" s="39">
        <v>1.4154389739852273</v>
      </c>
      <c r="D1113" s="39"/>
      <c r="E1113" s="39"/>
      <c r="F1113" s="40"/>
    </row>
    <row r="1114" spans="1:6">
      <c r="A1114" s="187">
        <v>28604</v>
      </c>
      <c r="B1114" s="39">
        <v>1.4154389739852273</v>
      </c>
      <c r="D1114" s="39"/>
      <c r="E1114" s="39"/>
      <c r="F1114" s="40"/>
    </row>
    <row r="1115" spans="1:6">
      <c r="A1115" s="187">
        <v>28604</v>
      </c>
      <c r="B1115" s="39">
        <v>1.4154389739852273</v>
      </c>
      <c r="D1115" s="39"/>
      <c r="E1115" s="39"/>
      <c r="F1115" s="40"/>
    </row>
    <row r="1116" spans="1:6">
      <c r="A1116" s="187">
        <v>28611</v>
      </c>
      <c r="B1116" s="39">
        <v>1.4234376717179105</v>
      </c>
      <c r="D1116" s="39"/>
      <c r="E1116" s="39"/>
      <c r="F1116" s="40"/>
    </row>
    <row r="1117" spans="1:6">
      <c r="A1117" s="187">
        <v>28611</v>
      </c>
      <c r="B1117" s="39">
        <v>1.4234376717179105</v>
      </c>
      <c r="D1117" s="39"/>
      <c r="E1117" s="39"/>
      <c r="F1117" s="40"/>
    </row>
    <row r="1118" spans="1:6">
      <c r="A1118" s="187">
        <v>28611</v>
      </c>
      <c r="B1118" s="39">
        <v>1.4234376717179105</v>
      </c>
      <c r="D1118" s="39"/>
      <c r="E1118" s="39"/>
      <c r="F1118" s="40"/>
    </row>
    <row r="1119" spans="1:6">
      <c r="A1119" s="187">
        <v>28611</v>
      </c>
      <c r="B1119" s="39">
        <v>1.4234376717179105</v>
      </c>
      <c r="D1119" s="39"/>
      <c r="E1119" s="39"/>
      <c r="F1119" s="40"/>
    </row>
    <row r="1120" spans="1:6">
      <c r="A1120" s="187">
        <v>28618</v>
      </c>
      <c r="B1120" s="39">
        <v>1.4394268040657845</v>
      </c>
      <c r="D1120" s="39"/>
      <c r="E1120" s="39"/>
      <c r="F1120" s="40"/>
    </row>
    <row r="1121" spans="1:6">
      <c r="A1121" s="187">
        <v>28618</v>
      </c>
      <c r="B1121" s="39">
        <v>1.4394268040657845</v>
      </c>
      <c r="D1121" s="39"/>
      <c r="E1121" s="39"/>
      <c r="F1121" s="40"/>
    </row>
    <row r="1122" spans="1:6">
      <c r="A1122" s="187">
        <v>28618</v>
      </c>
      <c r="B1122" s="39">
        <v>1.4394268040657845</v>
      </c>
      <c r="D1122" s="39"/>
      <c r="E1122" s="39"/>
      <c r="F1122" s="40"/>
    </row>
    <row r="1123" spans="1:6">
      <c r="A1123" s="187">
        <v>28618</v>
      </c>
      <c r="B1123" s="39">
        <v>1.4394268040657845</v>
      </c>
      <c r="D1123" s="39"/>
      <c r="E1123" s="39"/>
      <c r="F1123" s="40"/>
    </row>
    <row r="1124" spans="1:6">
      <c r="A1124" s="187">
        <v>28625</v>
      </c>
      <c r="B1124" s="39">
        <v>1.5193972551576314</v>
      </c>
      <c r="D1124" s="39"/>
      <c r="E1124" s="39"/>
      <c r="F1124" s="40"/>
    </row>
    <row r="1125" spans="1:6">
      <c r="A1125" s="187">
        <v>28625</v>
      </c>
      <c r="B1125" s="39">
        <v>1.5193972551576314</v>
      </c>
      <c r="D1125" s="39"/>
      <c r="E1125" s="39"/>
      <c r="F1125" s="40"/>
    </row>
    <row r="1126" spans="1:6">
      <c r="A1126" s="187">
        <v>28625</v>
      </c>
      <c r="B1126" s="39">
        <v>1.5193972551576314</v>
      </c>
      <c r="D1126" s="39"/>
      <c r="E1126" s="39"/>
      <c r="F1126" s="40"/>
    </row>
    <row r="1127" spans="1:6">
      <c r="A1127" s="187">
        <v>28625</v>
      </c>
      <c r="B1127" s="39">
        <v>1.5193972551576314</v>
      </c>
      <c r="D1127" s="39"/>
      <c r="E1127" s="39"/>
      <c r="F1127" s="40"/>
    </row>
    <row r="1128" spans="1:6">
      <c r="A1128" s="187">
        <v>28632</v>
      </c>
      <c r="B1128" s="39">
        <v>1.4714133318790248</v>
      </c>
      <c r="D1128" s="39"/>
      <c r="E1128" s="39"/>
      <c r="F1128" s="40"/>
    </row>
    <row r="1129" spans="1:6">
      <c r="A1129" s="187">
        <v>28632</v>
      </c>
      <c r="B1129" s="39">
        <v>1.4714133318790248</v>
      </c>
      <c r="D1129" s="39"/>
      <c r="E1129" s="39"/>
      <c r="F1129" s="40"/>
    </row>
    <row r="1130" spans="1:6">
      <c r="A1130" s="187">
        <v>28632</v>
      </c>
      <c r="B1130" s="39">
        <v>1.4714133318790248</v>
      </c>
      <c r="D1130" s="39"/>
      <c r="E1130" s="39"/>
      <c r="F1130" s="40"/>
    </row>
    <row r="1131" spans="1:6">
      <c r="A1131" s="187">
        <v>28632</v>
      </c>
      <c r="B1131" s="39">
        <v>1.4714133318790248</v>
      </c>
      <c r="D1131" s="39"/>
      <c r="E1131" s="39"/>
      <c r="F1131" s="40"/>
    </row>
    <row r="1132" spans="1:6">
      <c r="A1132" s="187">
        <v>28639</v>
      </c>
      <c r="B1132" s="39">
        <v>1.5273959528903145</v>
      </c>
      <c r="D1132" s="39"/>
      <c r="E1132" s="39"/>
      <c r="F1132" s="40"/>
    </row>
    <row r="1133" spans="1:6">
      <c r="A1133" s="187">
        <v>28639</v>
      </c>
      <c r="B1133" s="39">
        <v>1.5273959528903145</v>
      </c>
      <c r="D1133" s="39"/>
      <c r="E1133" s="39"/>
      <c r="F1133" s="40"/>
    </row>
    <row r="1134" spans="1:6">
      <c r="A1134" s="187">
        <v>28639</v>
      </c>
      <c r="B1134" s="39">
        <v>1.5273959528903145</v>
      </c>
      <c r="D1134" s="39"/>
      <c r="E1134" s="39"/>
      <c r="F1134" s="40"/>
    </row>
    <row r="1135" spans="1:6">
      <c r="A1135" s="187">
        <v>28639</v>
      </c>
      <c r="B1135" s="39">
        <v>1.5273959528903145</v>
      </c>
      <c r="D1135" s="39"/>
      <c r="E1135" s="39"/>
      <c r="F1135" s="40"/>
    </row>
    <row r="1136" spans="1:6">
      <c r="A1136" s="187">
        <v>28646</v>
      </c>
      <c r="B1136" s="39">
        <v>1.5673811784362381</v>
      </c>
      <c r="D1136" s="39"/>
      <c r="E1136" s="39"/>
      <c r="F1136" s="40"/>
    </row>
    <row r="1137" spans="1:6">
      <c r="A1137" s="187">
        <v>28646</v>
      </c>
      <c r="B1137" s="39">
        <v>1.5673811784362381</v>
      </c>
      <c r="D1137" s="39"/>
      <c r="E1137" s="39"/>
      <c r="F1137" s="40"/>
    </row>
    <row r="1138" spans="1:6">
      <c r="A1138" s="187">
        <v>28646</v>
      </c>
      <c r="B1138" s="39">
        <v>1.5673811784362381</v>
      </c>
      <c r="D1138" s="39"/>
      <c r="E1138" s="39"/>
      <c r="F1138" s="40"/>
    </row>
    <row r="1139" spans="1:6">
      <c r="A1139" s="187">
        <v>28646</v>
      </c>
      <c r="B1139" s="39">
        <v>1.5673811784362381</v>
      </c>
      <c r="D1139" s="39"/>
      <c r="E1139" s="39"/>
      <c r="F1139" s="40"/>
    </row>
    <row r="1140" spans="1:6">
      <c r="A1140" s="187">
        <v>28653</v>
      </c>
      <c r="B1140" s="39">
        <v>1.5193972551576314</v>
      </c>
      <c r="D1140" s="39"/>
      <c r="E1140" s="39"/>
      <c r="F1140" s="40"/>
    </row>
    <row r="1141" spans="1:6">
      <c r="A1141" s="187">
        <v>28653</v>
      </c>
      <c r="B1141" s="39">
        <v>1.5193972551576314</v>
      </c>
      <c r="D1141" s="39"/>
      <c r="E1141" s="39"/>
      <c r="F1141" s="40"/>
    </row>
    <row r="1142" spans="1:6">
      <c r="A1142" s="187">
        <v>28653</v>
      </c>
      <c r="B1142" s="39">
        <v>1.5193972551576314</v>
      </c>
      <c r="D1142" s="39"/>
      <c r="E1142" s="39"/>
      <c r="F1142" s="40"/>
    </row>
    <row r="1143" spans="1:6">
      <c r="A1143" s="187">
        <v>28653</v>
      </c>
      <c r="B1143" s="39">
        <v>1.5193972551576314</v>
      </c>
      <c r="D1143" s="39"/>
      <c r="E1143" s="39"/>
      <c r="F1143" s="40"/>
    </row>
    <row r="1144" spans="1:6">
      <c r="A1144" s="187">
        <v>28660</v>
      </c>
      <c r="B1144" s="39">
        <v>1.5433850852381885</v>
      </c>
      <c r="D1144" s="39"/>
      <c r="E1144" s="39"/>
      <c r="F1144" s="40"/>
    </row>
    <row r="1145" spans="1:6">
      <c r="A1145" s="187">
        <v>28660</v>
      </c>
      <c r="B1145" s="39">
        <v>1.5433850852381885</v>
      </c>
      <c r="D1145" s="39"/>
      <c r="E1145" s="39"/>
      <c r="F1145" s="40"/>
    </row>
    <row r="1146" spans="1:6">
      <c r="A1146" s="187">
        <v>28660</v>
      </c>
      <c r="B1146" s="39">
        <v>1.5433850852381885</v>
      </c>
      <c r="D1146" s="39"/>
      <c r="E1146" s="39"/>
      <c r="F1146" s="40"/>
    </row>
    <row r="1147" spans="1:6">
      <c r="A1147" s="187">
        <v>28660</v>
      </c>
      <c r="B1147" s="39">
        <v>1.5433850852381885</v>
      </c>
      <c r="D1147" s="39"/>
      <c r="E1147" s="39"/>
      <c r="F1147" s="40"/>
    </row>
    <row r="1148" spans="1:6">
      <c r="A1148" s="187">
        <v>28667</v>
      </c>
      <c r="B1148" s="39">
        <v>1.5393857363718471</v>
      </c>
      <c r="D1148" s="39"/>
      <c r="E1148" s="39"/>
      <c r="F1148" s="40"/>
    </row>
    <row r="1149" spans="1:6">
      <c r="A1149" s="187">
        <v>28667</v>
      </c>
      <c r="B1149" s="39">
        <v>1.5393857363718471</v>
      </c>
      <c r="D1149" s="39"/>
      <c r="E1149" s="39"/>
      <c r="F1149" s="40"/>
    </row>
    <row r="1150" spans="1:6">
      <c r="A1150" s="187">
        <v>28667</v>
      </c>
      <c r="B1150" s="39">
        <v>1.5393857363718471</v>
      </c>
      <c r="D1150" s="39"/>
      <c r="E1150" s="39"/>
      <c r="F1150" s="40"/>
    </row>
    <row r="1151" spans="1:6">
      <c r="A1151" s="187">
        <v>28667</v>
      </c>
      <c r="B1151" s="39">
        <v>1.5393857363718471</v>
      </c>
      <c r="D1151" s="39"/>
      <c r="E1151" s="39"/>
      <c r="F1151" s="40"/>
    </row>
    <row r="1152" spans="1:6">
      <c r="A1152" s="187">
        <v>28674</v>
      </c>
      <c r="B1152" s="39">
        <v>1.6153568385973525</v>
      </c>
      <c r="D1152" s="39"/>
      <c r="E1152" s="39"/>
      <c r="F1152" s="40"/>
    </row>
    <row r="1153" spans="1:6">
      <c r="A1153" s="187">
        <v>28674</v>
      </c>
      <c r="B1153" s="39">
        <v>1.6153568385973525</v>
      </c>
      <c r="D1153" s="39"/>
      <c r="E1153" s="39"/>
      <c r="F1153" s="40"/>
    </row>
    <row r="1154" spans="1:6">
      <c r="A1154" s="187">
        <v>28674</v>
      </c>
      <c r="B1154" s="39">
        <v>1.6153568385973525</v>
      </c>
      <c r="D1154" s="39"/>
      <c r="E1154" s="39"/>
      <c r="F1154" s="40"/>
    </row>
    <row r="1155" spans="1:6">
      <c r="A1155" s="187">
        <v>28674</v>
      </c>
      <c r="B1155" s="39">
        <v>1.6153568385973525</v>
      </c>
      <c r="D1155" s="39"/>
      <c r="E1155" s="39"/>
      <c r="F1155" s="40"/>
    </row>
    <row r="1156" spans="1:6">
      <c r="A1156" s="187">
        <v>28681</v>
      </c>
      <c r="B1156" s="39">
        <v>1.6073581408646691</v>
      </c>
      <c r="D1156" s="39"/>
      <c r="E1156" s="39"/>
      <c r="F1156" s="40"/>
    </row>
    <row r="1157" spans="1:6">
      <c r="A1157" s="187">
        <v>28681</v>
      </c>
      <c r="B1157" s="39">
        <v>1.6073581408646691</v>
      </c>
      <c r="D1157" s="39"/>
      <c r="E1157" s="39"/>
      <c r="F1157" s="40"/>
    </row>
    <row r="1158" spans="1:6">
      <c r="A1158" s="187">
        <v>28681</v>
      </c>
      <c r="B1158" s="39">
        <v>1.6073581408646691</v>
      </c>
      <c r="D1158" s="39"/>
      <c r="E1158" s="39"/>
      <c r="F1158" s="40"/>
    </row>
    <row r="1159" spans="1:6">
      <c r="A1159" s="187">
        <v>28681</v>
      </c>
      <c r="B1159" s="39">
        <v>1.6073581408646691</v>
      </c>
      <c r="D1159" s="39"/>
      <c r="E1159" s="39"/>
      <c r="F1159" s="40"/>
    </row>
    <row r="1160" spans="1:6">
      <c r="A1160" s="187">
        <v>28688</v>
      </c>
      <c r="B1160" s="39">
        <v>1.5793709619177703</v>
      </c>
      <c r="D1160" s="39"/>
      <c r="E1160" s="39"/>
      <c r="F1160" s="40"/>
    </row>
    <row r="1161" spans="1:6">
      <c r="A1161" s="187">
        <v>28688</v>
      </c>
      <c r="B1161" s="39">
        <v>1.5793709619177703</v>
      </c>
      <c r="D1161" s="39"/>
      <c r="E1161" s="39"/>
      <c r="F1161" s="40"/>
    </row>
    <row r="1162" spans="1:6">
      <c r="A1162" s="187">
        <v>28688</v>
      </c>
      <c r="B1162" s="39">
        <v>1.5793709619177703</v>
      </c>
      <c r="D1162" s="39"/>
      <c r="E1162" s="39"/>
      <c r="F1162" s="40"/>
    </row>
    <row r="1163" spans="1:6">
      <c r="A1163" s="187">
        <v>28688</v>
      </c>
      <c r="B1163" s="39">
        <v>1.5793709619177703</v>
      </c>
      <c r="D1163" s="39"/>
      <c r="E1163" s="39"/>
      <c r="F1163" s="40"/>
    </row>
    <row r="1164" spans="1:6">
      <c r="A1164" s="187">
        <v>28695</v>
      </c>
      <c r="B1164" s="39">
        <v>1.6153568385973525</v>
      </c>
      <c r="D1164" s="39"/>
      <c r="E1164" s="39"/>
      <c r="F1164" s="40"/>
    </row>
    <row r="1165" spans="1:6">
      <c r="A1165" s="187">
        <v>28695</v>
      </c>
      <c r="B1165" s="39">
        <v>1.6153568385973525</v>
      </c>
      <c r="D1165" s="39"/>
      <c r="E1165" s="39"/>
      <c r="F1165" s="40"/>
    </row>
    <row r="1166" spans="1:6">
      <c r="A1166" s="187">
        <v>28695</v>
      </c>
      <c r="B1166" s="39">
        <v>1.6153568385973525</v>
      </c>
      <c r="D1166" s="39"/>
      <c r="E1166" s="39"/>
      <c r="F1166" s="40"/>
    </row>
    <row r="1167" spans="1:6">
      <c r="A1167" s="187">
        <v>28695</v>
      </c>
      <c r="B1167" s="39">
        <v>1.6153568385973525</v>
      </c>
      <c r="D1167" s="39"/>
      <c r="E1167" s="39"/>
      <c r="F1167" s="40"/>
    </row>
    <row r="1168" spans="1:6">
      <c r="A1168" s="187">
        <v>28702</v>
      </c>
      <c r="B1168" s="39">
        <v>1.6393446686779096</v>
      </c>
      <c r="D1168" s="39"/>
      <c r="E1168" s="39"/>
      <c r="F1168" s="40"/>
    </row>
    <row r="1169" spans="1:6">
      <c r="A1169" s="187">
        <v>28702</v>
      </c>
      <c r="B1169" s="39">
        <v>1.6393446686779096</v>
      </c>
      <c r="D1169" s="39"/>
      <c r="E1169" s="39"/>
      <c r="F1169" s="40"/>
    </row>
    <row r="1170" spans="1:6">
      <c r="A1170" s="187">
        <v>28702</v>
      </c>
      <c r="B1170" s="39">
        <v>1.6393446686779096</v>
      </c>
      <c r="D1170" s="39"/>
      <c r="E1170" s="39"/>
      <c r="F1170" s="40"/>
    </row>
    <row r="1171" spans="1:6">
      <c r="A1171" s="187">
        <v>28702</v>
      </c>
      <c r="B1171" s="39">
        <v>1.6393446686779096</v>
      </c>
      <c r="D1171" s="39"/>
      <c r="E1171" s="39"/>
      <c r="F1171" s="40"/>
    </row>
    <row r="1172" spans="1:6">
      <c r="A1172" s="187">
        <v>28709</v>
      </c>
      <c r="B1172" s="39">
        <v>1.6953272896891993</v>
      </c>
      <c r="D1172" s="39"/>
      <c r="E1172" s="39"/>
      <c r="F1172" s="40"/>
    </row>
    <row r="1173" spans="1:6">
      <c r="A1173" s="187">
        <v>28709</v>
      </c>
      <c r="B1173" s="39">
        <v>1.6953272896891993</v>
      </c>
      <c r="D1173" s="39"/>
      <c r="E1173" s="39"/>
      <c r="F1173" s="40"/>
    </row>
    <row r="1174" spans="1:6">
      <c r="A1174" s="187">
        <v>28709</v>
      </c>
      <c r="B1174" s="39">
        <v>1.6953272896891993</v>
      </c>
      <c r="D1174" s="39"/>
      <c r="E1174" s="39"/>
      <c r="F1174" s="40"/>
    </row>
    <row r="1175" spans="1:6">
      <c r="A1175" s="187">
        <v>28709</v>
      </c>
      <c r="B1175" s="39">
        <v>1.6953272896891993</v>
      </c>
      <c r="D1175" s="39"/>
      <c r="E1175" s="39"/>
      <c r="F1175" s="40"/>
    </row>
    <row r="1176" spans="1:6">
      <c r="A1176" s="187">
        <v>28716</v>
      </c>
      <c r="B1176" s="39">
        <v>1.7593003453156799</v>
      </c>
      <c r="D1176" s="39"/>
      <c r="E1176" s="39"/>
      <c r="F1176" s="40"/>
    </row>
    <row r="1177" spans="1:6">
      <c r="A1177" s="187">
        <v>28716</v>
      </c>
      <c r="B1177" s="39">
        <v>1.7593003453156799</v>
      </c>
      <c r="D1177" s="39"/>
      <c r="E1177" s="39"/>
      <c r="F1177" s="40"/>
    </row>
    <row r="1178" spans="1:6">
      <c r="A1178" s="187">
        <v>28716</v>
      </c>
      <c r="B1178" s="39">
        <v>1.7593003453156799</v>
      </c>
      <c r="D1178" s="39"/>
      <c r="E1178" s="39"/>
      <c r="F1178" s="40"/>
    </row>
    <row r="1179" spans="1:6">
      <c r="A1179" s="187">
        <v>28716</v>
      </c>
      <c r="B1179" s="39">
        <v>1.7593003453156799</v>
      </c>
      <c r="D1179" s="39"/>
      <c r="E1179" s="39"/>
      <c r="F1179" s="40"/>
    </row>
    <row r="1180" spans="1:6">
      <c r="A1180" s="187">
        <v>28723</v>
      </c>
      <c r="B1180" s="39">
        <v>1.7593003453156799</v>
      </c>
      <c r="D1180" s="39"/>
      <c r="E1180" s="39"/>
      <c r="F1180" s="40"/>
    </row>
    <row r="1181" spans="1:6">
      <c r="A1181" s="187">
        <v>28723</v>
      </c>
      <c r="B1181" s="39">
        <v>1.7593003453156799</v>
      </c>
      <c r="D1181" s="39"/>
      <c r="E1181" s="39"/>
      <c r="F1181" s="40"/>
    </row>
    <row r="1182" spans="1:6">
      <c r="A1182" s="187">
        <v>28723</v>
      </c>
      <c r="B1182" s="39">
        <v>1.7593003453156799</v>
      </c>
      <c r="D1182" s="39"/>
      <c r="E1182" s="39"/>
      <c r="F1182" s="40"/>
    </row>
    <row r="1183" spans="1:6">
      <c r="A1183" s="187">
        <v>28723</v>
      </c>
      <c r="B1183" s="39">
        <v>1.7593003453156799</v>
      </c>
      <c r="D1183" s="39"/>
      <c r="E1183" s="39"/>
      <c r="F1183" s="40"/>
    </row>
    <row r="1184" spans="1:6">
      <c r="A1184" s="187">
        <v>28730</v>
      </c>
      <c r="B1184" s="39">
        <v>1.7433112129678061</v>
      </c>
      <c r="D1184" s="39"/>
      <c r="E1184" s="39"/>
      <c r="F1184" s="40"/>
    </row>
    <row r="1185" spans="1:6">
      <c r="A1185" s="187">
        <v>28730</v>
      </c>
      <c r="B1185" s="39">
        <v>1.7433112129678061</v>
      </c>
      <c r="D1185" s="39"/>
      <c r="E1185" s="39"/>
      <c r="F1185" s="40"/>
    </row>
    <row r="1186" spans="1:6">
      <c r="A1186" s="187">
        <v>28730</v>
      </c>
      <c r="B1186" s="39">
        <v>1.7433112129678061</v>
      </c>
      <c r="D1186" s="39"/>
      <c r="E1186" s="39"/>
      <c r="F1186" s="40"/>
    </row>
    <row r="1187" spans="1:6">
      <c r="A1187" s="187">
        <v>28730</v>
      </c>
      <c r="B1187" s="39">
        <v>1.7433112129678061</v>
      </c>
      <c r="D1187" s="39"/>
      <c r="E1187" s="39"/>
      <c r="F1187" s="40"/>
    </row>
    <row r="1188" spans="1:6">
      <c r="A1188" s="187">
        <v>28737</v>
      </c>
      <c r="B1188" s="39">
        <v>1.7393118641014642</v>
      </c>
      <c r="D1188" s="39"/>
      <c r="E1188" s="39"/>
      <c r="F1188" s="40"/>
    </row>
    <row r="1189" spans="1:6">
      <c r="A1189" s="187">
        <v>28737</v>
      </c>
      <c r="B1189" s="39">
        <v>1.7393118641014642</v>
      </c>
      <c r="D1189" s="39"/>
      <c r="E1189" s="39"/>
      <c r="F1189" s="40"/>
    </row>
    <row r="1190" spans="1:6">
      <c r="A1190" s="187">
        <v>28737</v>
      </c>
      <c r="B1190" s="39">
        <v>1.7393118641014642</v>
      </c>
      <c r="D1190" s="39"/>
      <c r="E1190" s="39"/>
      <c r="F1190" s="40"/>
    </row>
    <row r="1191" spans="1:6">
      <c r="A1191" s="187">
        <v>28737</v>
      </c>
      <c r="B1191" s="39">
        <v>1.7393118641014642</v>
      </c>
      <c r="D1191" s="39"/>
      <c r="E1191" s="39"/>
      <c r="F1191" s="40"/>
    </row>
    <row r="1192" spans="1:6">
      <c r="A1192" s="187">
        <v>28744</v>
      </c>
      <c r="B1192" s="39">
        <v>1.7992855708616033</v>
      </c>
      <c r="D1192" s="39"/>
      <c r="E1192" s="39"/>
      <c r="F1192" s="40"/>
    </row>
    <row r="1193" spans="1:6">
      <c r="A1193" s="187">
        <v>28744</v>
      </c>
      <c r="B1193" s="39">
        <v>1.7992855708616033</v>
      </c>
      <c r="D1193" s="39"/>
      <c r="E1193" s="39"/>
      <c r="F1193" s="40"/>
    </row>
    <row r="1194" spans="1:6">
      <c r="A1194" s="187">
        <v>28744</v>
      </c>
      <c r="B1194" s="39">
        <v>1.7992855708616033</v>
      </c>
      <c r="D1194" s="39"/>
      <c r="E1194" s="39"/>
      <c r="F1194" s="40"/>
    </row>
    <row r="1195" spans="1:6">
      <c r="A1195" s="187">
        <v>28744</v>
      </c>
      <c r="B1195" s="39">
        <v>1.7992855708616033</v>
      </c>
      <c r="D1195" s="39"/>
      <c r="E1195" s="39"/>
      <c r="F1195" s="40"/>
    </row>
    <row r="1196" spans="1:6">
      <c r="A1196" s="187">
        <v>28751</v>
      </c>
      <c r="B1196" s="39">
        <v>1.8392707964075272</v>
      </c>
      <c r="D1196" s="39"/>
      <c r="E1196" s="39"/>
      <c r="F1196" s="40"/>
    </row>
    <row r="1197" spans="1:6">
      <c r="A1197" s="187">
        <v>28751</v>
      </c>
      <c r="B1197" s="39">
        <v>1.8392707964075272</v>
      </c>
      <c r="D1197" s="39"/>
      <c r="E1197" s="39"/>
      <c r="F1197" s="40"/>
    </row>
    <row r="1198" spans="1:6">
      <c r="A1198" s="187">
        <v>28751</v>
      </c>
      <c r="B1198" s="39">
        <v>1.8392707964075272</v>
      </c>
      <c r="D1198" s="39"/>
      <c r="E1198" s="39"/>
      <c r="F1198" s="40"/>
    </row>
    <row r="1199" spans="1:6">
      <c r="A1199" s="187">
        <v>28751</v>
      </c>
      <c r="B1199" s="39">
        <v>1.8392707964075272</v>
      </c>
      <c r="D1199" s="39"/>
      <c r="E1199" s="39"/>
      <c r="F1199" s="40"/>
    </row>
    <row r="1200" spans="1:6">
      <c r="A1200" s="187">
        <v>28758</v>
      </c>
      <c r="B1200" s="39">
        <v>1.967216907660488</v>
      </c>
      <c r="D1200" s="39"/>
      <c r="E1200" s="39"/>
      <c r="F1200" s="40"/>
    </row>
    <row r="1201" spans="1:6">
      <c r="A1201" s="187">
        <v>28758</v>
      </c>
      <c r="B1201" s="39">
        <v>1.967216907660488</v>
      </c>
      <c r="D1201" s="39"/>
      <c r="E1201" s="39"/>
      <c r="F1201" s="40"/>
    </row>
    <row r="1202" spans="1:6">
      <c r="A1202" s="187">
        <v>28758</v>
      </c>
      <c r="B1202" s="39">
        <v>1.967216907660488</v>
      </c>
      <c r="D1202" s="39"/>
      <c r="E1202" s="39"/>
      <c r="F1202" s="40"/>
    </row>
    <row r="1203" spans="1:6">
      <c r="A1203" s="187">
        <v>28758</v>
      </c>
      <c r="B1203" s="39">
        <v>1.967216907660488</v>
      </c>
      <c r="D1203" s="39"/>
      <c r="E1203" s="39"/>
      <c r="F1203" s="40"/>
    </row>
    <row r="1204" spans="1:6">
      <c r="A1204" s="187">
        <v>28765</v>
      </c>
      <c r="B1204" s="39">
        <v>1.9712162565268299</v>
      </c>
      <c r="D1204" s="39"/>
      <c r="E1204" s="39"/>
      <c r="F1204" s="40"/>
    </row>
    <row r="1205" spans="1:6">
      <c r="A1205" s="187">
        <v>28765</v>
      </c>
      <c r="B1205" s="39">
        <v>1.9712162565268299</v>
      </c>
      <c r="D1205" s="39"/>
      <c r="E1205" s="39"/>
      <c r="F1205" s="40"/>
    </row>
    <row r="1206" spans="1:6">
      <c r="A1206" s="187">
        <v>28765</v>
      </c>
      <c r="B1206" s="39">
        <v>1.9712162565268299</v>
      </c>
      <c r="D1206" s="39"/>
      <c r="E1206" s="39"/>
      <c r="F1206" s="40"/>
    </row>
    <row r="1207" spans="1:6">
      <c r="A1207" s="187">
        <v>28765</v>
      </c>
      <c r="B1207" s="39">
        <v>1.9712162565268299</v>
      </c>
      <c r="D1207" s="39"/>
      <c r="E1207" s="39"/>
      <c r="F1207" s="40"/>
    </row>
    <row r="1208" spans="1:6">
      <c r="A1208" s="187">
        <v>28772</v>
      </c>
      <c r="B1208" s="39">
        <v>2.0391886610196521</v>
      </c>
      <c r="D1208" s="39"/>
      <c r="E1208" s="39"/>
      <c r="F1208" s="40"/>
    </row>
    <row r="1209" spans="1:6">
      <c r="A1209" s="187">
        <v>28772</v>
      </c>
      <c r="B1209" s="39">
        <v>2.0391886610196521</v>
      </c>
      <c r="D1209" s="39"/>
      <c r="E1209" s="39"/>
      <c r="F1209" s="40"/>
    </row>
    <row r="1210" spans="1:6">
      <c r="A1210" s="187">
        <v>28772</v>
      </c>
      <c r="B1210" s="39">
        <v>2.0391886610196521</v>
      </c>
      <c r="D1210" s="39"/>
      <c r="E1210" s="39"/>
      <c r="F1210" s="40"/>
    </row>
    <row r="1211" spans="1:6">
      <c r="A1211" s="187">
        <v>28772</v>
      </c>
      <c r="B1211" s="39">
        <v>2.0391886610196521</v>
      </c>
      <c r="D1211" s="39"/>
      <c r="E1211" s="39"/>
      <c r="F1211" s="40"/>
    </row>
    <row r="1212" spans="1:6">
      <c r="A1212" s="187">
        <v>28779</v>
      </c>
      <c r="B1212" s="39">
        <v>2.0311899632869688</v>
      </c>
      <c r="D1212" s="39"/>
      <c r="E1212" s="39"/>
      <c r="F1212" s="40"/>
    </row>
    <row r="1213" spans="1:6">
      <c r="A1213" s="187">
        <v>28779</v>
      </c>
      <c r="B1213" s="39">
        <v>2.0311899632869688</v>
      </c>
      <c r="D1213" s="39"/>
      <c r="E1213" s="39"/>
      <c r="F1213" s="40"/>
    </row>
    <row r="1214" spans="1:6">
      <c r="A1214" s="187">
        <v>28779</v>
      </c>
      <c r="B1214" s="39">
        <v>2.0311899632869688</v>
      </c>
      <c r="D1214" s="39"/>
      <c r="E1214" s="39"/>
      <c r="F1214" s="40"/>
    </row>
    <row r="1215" spans="1:6">
      <c r="A1215" s="187">
        <v>28779</v>
      </c>
      <c r="B1215" s="39">
        <v>2.0311899632869688</v>
      </c>
      <c r="D1215" s="39"/>
      <c r="E1215" s="39"/>
      <c r="F1215" s="40"/>
    </row>
    <row r="1216" spans="1:6">
      <c r="A1216" s="187">
        <v>28786</v>
      </c>
      <c r="B1216" s="39">
        <v>2.0591854053513603</v>
      </c>
      <c r="D1216" s="39"/>
      <c r="E1216" s="39"/>
      <c r="F1216" s="40"/>
    </row>
    <row r="1217" spans="1:6">
      <c r="A1217" s="187">
        <v>28786</v>
      </c>
      <c r="B1217" s="39">
        <v>2.0591854053513603</v>
      </c>
      <c r="D1217" s="39"/>
      <c r="E1217" s="39"/>
      <c r="F1217" s="40"/>
    </row>
    <row r="1218" spans="1:6">
      <c r="A1218" s="187">
        <v>28786</v>
      </c>
      <c r="B1218" s="39">
        <v>2.0591854053513603</v>
      </c>
      <c r="D1218" s="39"/>
      <c r="E1218" s="39"/>
      <c r="F1218" s="40"/>
    </row>
    <row r="1219" spans="1:6">
      <c r="A1219" s="187">
        <v>28786</v>
      </c>
      <c r="B1219" s="39">
        <v>2.0591854053513603</v>
      </c>
      <c r="D1219" s="39"/>
      <c r="E1219" s="39"/>
      <c r="F1219" s="40"/>
    </row>
    <row r="1220" spans="1:6">
      <c r="A1220" s="187">
        <v>28793</v>
      </c>
      <c r="B1220" s="39">
        <v>2.0591854053513603</v>
      </c>
      <c r="D1220" s="39"/>
      <c r="E1220" s="39"/>
      <c r="F1220" s="40"/>
    </row>
    <row r="1221" spans="1:6">
      <c r="A1221" s="187">
        <v>28793</v>
      </c>
      <c r="B1221" s="39">
        <v>2.0591854053513603</v>
      </c>
      <c r="D1221" s="39"/>
      <c r="E1221" s="39"/>
      <c r="F1221" s="40"/>
    </row>
    <row r="1222" spans="1:6">
      <c r="A1222" s="187">
        <v>28793</v>
      </c>
      <c r="B1222" s="39">
        <v>2.0591854053513603</v>
      </c>
      <c r="D1222" s="39"/>
      <c r="E1222" s="39"/>
      <c r="F1222" s="40"/>
    </row>
    <row r="1223" spans="1:6">
      <c r="A1223" s="187">
        <v>28793</v>
      </c>
      <c r="B1223" s="39">
        <v>2.0591854053513603</v>
      </c>
      <c r="D1223" s="39"/>
      <c r="E1223" s="39"/>
      <c r="F1223" s="40"/>
    </row>
    <row r="1224" spans="1:6">
      <c r="A1224" s="187">
        <v>28800</v>
      </c>
      <c r="B1224" s="39">
        <v>2.0431880098859936</v>
      </c>
      <c r="D1224" s="39"/>
      <c r="E1224" s="39"/>
      <c r="F1224" s="40"/>
    </row>
    <row r="1225" spans="1:6">
      <c r="A1225" s="187">
        <v>28800</v>
      </c>
      <c r="B1225" s="39">
        <v>2.0431880098859936</v>
      </c>
      <c r="D1225" s="39"/>
      <c r="E1225" s="39"/>
      <c r="F1225" s="40"/>
    </row>
    <row r="1226" spans="1:6">
      <c r="A1226" s="187">
        <v>28800</v>
      </c>
      <c r="B1226" s="39">
        <v>2.0431880098859936</v>
      </c>
      <c r="D1226" s="39"/>
      <c r="E1226" s="39"/>
      <c r="F1226" s="40"/>
    </row>
    <row r="1227" spans="1:6">
      <c r="A1227" s="187">
        <v>28800</v>
      </c>
      <c r="B1227" s="39">
        <v>2.0431880098859936</v>
      </c>
      <c r="D1227" s="39"/>
      <c r="E1227" s="39"/>
      <c r="F1227" s="40"/>
    </row>
    <row r="1228" spans="1:6">
      <c r="A1228" s="187">
        <v>28807</v>
      </c>
      <c r="B1228" s="39">
        <v>2.0471873587523355</v>
      </c>
      <c r="D1228" s="39"/>
      <c r="E1228" s="39"/>
      <c r="F1228" s="40"/>
    </row>
    <row r="1229" spans="1:6">
      <c r="A1229" s="187">
        <v>28807</v>
      </c>
      <c r="B1229" s="39">
        <v>2.0471873587523355</v>
      </c>
      <c r="D1229" s="39"/>
      <c r="E1229" s="39"/>
      <c r="F1229" s="40"/>
    </row>
    <row r="1230" spans="1:6">
      <c r="A1230" s="187">
        <v>28807</v>
      </c>
      <c r="B1230" s="39">
        <v>2.0471873587523355</v>
      </c>
      <c r="D1230" s="39"/>
      <c r="E1230" s="39"/>
      <c r="F1230" s="40"/>
    </row>
    <row r="1231" spans="1:6">
      <c r="A1231" s="187">
        <v>28807</v>
      </c>
      <c r="B1231" s="39">
        <v>2.0471873587523355</v>
      </c>
      <c r="D1231" s="39"/>
      <c r="E1231" s="39"/>
      <c r="F1231" s="40"/>
    </row>
    <row r="1232" spans="1:6">
      <c r="A1232" s="187">
        <v>28814</v>
      </c>
      <c r="B1232" s="39">
        <v>1.9912047377410456</v>
      </c>
      <c r="D1232" s="39"/>
      <c r="E1232" s="39"/>
      <c r="F1232" s="40"/>
    </row>
    <row r="1233" spans="1:6">
      <c r="A1233" s="187">
        <v>28814</v>
      </c>
      <c r="B1233" s="39">
        <v>1.9912047377410456</v>
      </c>
      <c r="D1233" s="39"/>
      <c r="E1233" s="39"/>
      <c r="F1233" s="40"/>
    </row>
    <row r="1234" spans="1:6">
      <c r="A1234" s="187">
        <v>28814</v>
      </c>
      <c r="B1234" s="39">
        <v>1.9912047377410456</v>
      </c>
      <c r="D1234" s="39"/>
      <c r="E1234" s="39"/>
      <c r="F1234" s="40"/>
    </row>
    <row r="1235" spans="1:6">
      <c r="A1235" s="187">
        <v>28814</v>
      </c>
      <c r="B1235" s="39">
        <v>1.9912047377410456</v>
      </c>
      <c r="D1235" s="39"/>
      <c r="E1235" s="39"/>
      <c r="F1235" s="40"/>
    </row>
    <row r="1236" spans="1:6">
      <c r="A1236" s="187">
        <v>28821</v>
      </c>
      <c r="B1236" s="39">
        <v>1.9992034354737285</v>
      </c>
      <c r="D1236" s="39"/>
      <c r="E1236" s="39"/>
      <c r="F1236" s="40"/>
    </row>
    <row r="1237" spans="1:6">
      <c r="A1237" s="187">
        <v>28821</v>
      </c>
      <c r="B1237" s="39">
        <v>1.9992034354737285</v>
      </c>
      <c r="D1237" s="39"/>
      <c r="E1237" s="39"/>
      <c r="F1237" s="40"/>
    </row>
    <row r="1238" spans="1:6">
      <c r="A1238" s="187">
        <v>28821</v>
      </c>
      <c r="B1238" s="39">
        <v>1.9992034354737285</v>
      </c>
      <c r="D1238" s="39"/>
      <c r="E1238" s="39"/>
      <c r="F1238" s="40"/>
    </row>
    <row r="1239" spans="1:6">
      <c r="A1239" s="187">
        <v>28821</v>
      </c>
      <c r="B1239" s="39">
        <v>1.9992034354737285</v>
      </c>
      <c r="D1239" s="39"/>
      <c r="E1239" s="39"/>
      <c r="F1239" s="40"/>
    </row>
    <row r="1240" spans="1:6">
      <c r="A1240" s="187">
        <v>28828</v>
      </c>
      <c r="B1240" s="39">
        <v>1.9992034354737285</v>
      </c>
      <c r="D1240" s="39"/>
      <c r="E1240" s="39"/>
      <c r="F1240" s="40"/>
    </row>
    <row r="1241" spans="1:6">
      <c r="A1241" s="187">
        <v>28828</v>
      </c>
      <c r="B1241" s="39">
        <v>1.9992034354737285</v>
      </c>
      <c r="D1241" s="39"/>
      <c r="E1241" s="39"/>
      <c r="F1241" s="40"/>
    </row>
    <row r="1242" spans="1:6">
      <c r="A1242" s="187">
        <v>28828</v>
      </c>
      <c r="B1242" s="39">
        <v>1.9992034354737285</v>
      </c>
      <c r="D1242" s="39"/>
      <c r="E1242" s="39"/>
      <c r="F1242" s="40"/>
    </row>
    <row r="1243" spans="1:6">
      <c r="A1243" s="187">
        <v>28828</v>
      </c>
      <c r="B1243" s="39">
        <v>1.9992034354737285</v>
      </c>
      <c r="D1243" s="39"/>
      <c r="E1243" s="39"/>
      <c r="F1243" s="40"/>
    </row>
    <row r="1244" spans="1:6">
      <c r="A1244" s="187">
        <v>28835</v>
      </c>
      <c r="B1244" s="39">
        <v>1.9992034354737285</v>
      </c>
      <c r="D1244" s="39"/>
      <c r="E1244" s="39"/>
      <c r="F1244" s="40"/>
    </row>
    <row r="1245" spans="1:6">
      <c r="A1245" s="187">
        <v>28835</v>
      </c>
      <c r="B1245" s="39">
        <v>1.9992034354737285</v>
      </c>
      <c r="D1245" s="39"/>
      <c r="E1245" s="39"/>
      <c r="F1245" s="40"/>
    </row>
    <row r="1246" spans="1:6">
      <c r="A1246" s="187">
        <v>28835</v>
      </c>
      <c r="B1246" s="39">
        <v>1.9992034354737285</v>
      </c>
      <c r="D1246" s="39"/>
      <c r="E1246" s="39"/>
      <c r="F1246" s="40"/>
    </row>
    <row r="1247" spans="1:6">
      <c r="A1247" s="187">
        <v>28835</v>
      </c>
      <c r="B1247" s="39">
        <v>1.9992034354737285</v>
      </c>
      <c r="D1247" s="39"/>
      <c r="E1247" s="39"/>
      <c r="F1247" s="40"/>
    </row>
    <row r="1248" spans="1:6">
      <c r="A1248" s="187">
        <v>28842</v>
      </c>
      <c r="B1248" s="39">
        <v>2.0591854053513603</v>
      </c>
      <c r="D1248" s="39"/>
      <c r="E1248" s="39"/>
      <c r="F1248" s="40"/>
    </row>
    <row r="1249" spans="1:6">
      <c r="A1249" s="187">
        <v>28842</v>
      </c>
      <c r="B1249" s="39">
        <v>2.0591854053513603</v>
      </c>
      <c r="D1249" s="39"/>
      <c r="E1249" s="39"/>
      <c r="F1249" s="40"/>
    </row>
    <row r="1250" spans="1:6">
      <c r="A1250" s="187">
        <v>28842</v>
      </c>
      <c r="B1250" s="39">
        <v>2.0591854053513603</v>
      </c>
      <c r="D1250" s="39"/>
      <c r="E1250" s="39"/>
      <c r="F1250" s="40"/>
    </row>
    <row r="1251" spans="1:6">
      <c r="A1251" s="187">
        <v>28842</v>
      </c>
      <c r="B1251" s="39">
        <v>2.0591854053513603</v>
      </c>
      <c r="D1251" s="39"/>
      <c r="E1251" s="39"/>
      <c r="F1251" s="40"/>
    </row>
    <row r="1252" spans="1:6">
      <c r="A1252" s="187">
        <v>28849</v>
      </c>
      <c r="B1252" s="39">
        <v>2.079173886565576</v>
      </c>
      <c r="D1252" s="39"/>
      <c r="E1252" s="39"/>
      <c r="F1252" s="40"/>
    </row>
    <row r="1253" spans="1:6">
      <c r="A1253" s="187">
        <v>28849</v>
      </c>
      <c r="B1253" s="39">
        <v>2.079173886565576</v>
      </c>
      <c r="D1253" s="39"/>
      <c r="E1253" s="39"/>
      <c r="F1253" s="40"/>
    </row>
    <row r="1254" spans="1:6">
      <c r="A1254" s="187">
        <v>28849</v>
      </c>
      <c r="B1254" s="39">
        <v>2.079173886565576</v>
      </c>
      <c r="D1254" s="39"/>
      <c r="E1254" s="39"/>
      <c r="F1254" s="40"/>
    </row>
    <row r="1255" spans="1:6" ht="13.5" thickBot="1">
      <c r="A1255" s="188">
        <v>28849</v>
      </c>
      <c r="B1255" s="41">
        <v>2.079173886565576</v>
      </c>
      <c r="C1255" s="134"/>
      <c r="D1255" s="41"/>
      <c r="E1255" s="41"/>
      <c r="F1255" s="40"/>
    </row>
    <row r="1256" spans="1:6">
      <c r="A1256" s="187">
        <v>28856</v>
      </c>
      <c r="B1256" s="39">
        <v>2.079173886565576</v>
      </c>
      <c r="D1256" s="39"/>
      <c r="E1256" s="39"/>
      <c r="F1256" s="40"/>
    </row>
    <row r="1257" spans="1:6">
      <c r="A1257" s="187">
        <v>28856</v>
      </c>
      <c r="B1257" s="39">
        <v>2.079173886565576</v>
      </c>
      <c r="D1257" s="39"/>
      <c r="E1257" s="39"/>
      <c r="F1257" s="40"/>
    </row>
    <row r="1258" spans="1:6">
      <c r="A1258" s="187">
        <v>28856</v>
      </c>
      <c r="B1258" s="39">
        <v>2.079173886565576</v>
      </c>
      <c r="D1258" s="39"/>
      <c r="E1258" s="39"/>
      <c r="F1258" s="40"/>
    </row>
    <row r="1259" spans="1:6">
      <c r="A1259" s="187">
        <v>28856</v>
      </c>
      <c r="B1259" s="39">
        <v>2.079173886565576</v>
      </c>
      <c r="D1259" s="39"/>
      <c r="E1259" s="39"/>
      <c r="F1259" s="40"/>
    </row>
    <row r="1260" spans="1:6">
      <c r="A1260" s="187">
        <v>28863</v>
      </c>
      <c r="B1260" s="39">
        <v>2.0951712820309423</v>
      </c>
      <c r="D1260" s="39"/>
      <c r="E1260" s="39"/>
      <c r="F1260" s="40"/>
    </row>
    <row r="1261" spans="1:6">
      <c r="A1261" s="187">
        <v>28863</v>
      </c>
      <c r="B1261" s="39">
        <v>2.0951712820309423</v>
      </c>
      <c r="D1261" s="39"/>
      <c r="E1261" s="39"/>
      <c r="F1261" s="40"/>
    </row>
    <row r="1262" spans="1:6">
      <c r="A1262" s="187">
        <v>28863</v>
      </c>
      <c r="B1262" s="39">
        <v>2.0951712820309423</v>
      </c>
      <c r="D1262" s="39"/>
      <c r="E1262" s="39"/>
      <c r="F1262" s="40"/>
    </row>
    <row r="1263" spans="1:6">
      <c r="A1263" s="187">
        <v>28863</v>
      </c>
      <c r="B1263" s="39">
        <v>2.0951712820309423</v>
      </c>
      <c r="D1263" s="39"/>
      <c r="E1263" s="39"/>
      <c r="F1263" s="40"/>
    </row>
    <row r="1264" spans="1:6">
      <c r="A1264" s="187">
        <v>28870</v>
      </c>
      <c r="B1264" s="39">
        <v>2.119159112111499</v>
      </c>
      <c r="D1264" s="39"/>
      <c r="E1264" s="39"/>
      <c r="F1264" s="40"/>
    </row>
    <row r="1265" spans="1:6">
      <c r="A1265" s="187">
        <v>28870</v>
      </c>
      <c r="B1265" s="39">
        <v>2.119159112111499</v>
      </c>
      <c r="D1265" s="39"/>
      <c r="E1265" s="39"/>
      <c r="F1265" s="40"/>
    </row>
    <row r="1266" spans="1:6">
      <c r="A1266" s="187">
        <v>28870</v>
      </c>
      <c r="B1266" s="39">
        <v>2.119159112111499</v>
      </c>
      <c r="D1266" s="39"/>
      <c r="E1266" s="39"/>
      <c r="F1266" s="40"/>
    </row>
    <row r="1267" spans="1:6">
      <c r="A1267" s="187">
        <v>28870</v>
      </c>
      <c r="B1267" s="39">
        <v>2.119159112111499</v>
      </c>
      <c r="D1267" s="39"/>
      <c r="E1267" s="39"/>
      <c r="F1267" s="40"/>
    </row>
    <row r="1268" spans="1:6">
      <c r="A1268" s="187">
        <v>28877</v>
      </c>
      <c r="B1268" s="39">
        <v>2.1111604143788161</v>
      </c>
      <c r="D1268" s="39"/>
      <c r="E1268" s="39"/>
      <c r="F1268" s="40"/>
    </row>
    <row r="1269" spans="1:6">
      <c r="A1269" s="187">
        <v>28877</v>
      </c>
      <c r="B1269" s="39">
        <v>2.1111604143788161</v>
      </c>
      <c r="D1269" s="39"/>
      <c r="E1269" s="39"/>
      <c r="F1269" s="40"/>
    </row>
    <row r="1270" spans="1:6">
      <c r="A1270" s="187">
        <v>28877</v>
      </c>
      <c r="B1270" s="39">
        <v>2.1111604143788161</v>
      </c>
      <c r="D1270" s="39"/>
      <c r="E1270" s="39"/>
      <c r="F1270" s="40"/>
    </row>
    <row r="1271" spans="1:6">
      <c r="A1271" s="187">
        <v>28877</v>
      </c>
      <c r="B1271" s="39">
        <v>2.1111604143788161</v>
      </c>
      <c r="D1271" s="39"/>
      <c r="E1271" s="39"/>
      <c r="F1271" s="40"/>
    </row>
    <row r="1272" spans="1:6">
      <c r="A1272" s="187">
        <v>28884</v>
      </c>
      <c r="B1272" s="39">
        <v>2.0631764911002093</v>
      </c>
      <c r="D1272" s="39"/>
      <c r="E1272" s="39"/>
      <c r="F1272" s="40"/>
    </row>
    <row r="1273" spans="1:6">
      <c r="A1273" s="187">
        <v>28884</v>
      </c>
      <c r="B1273" s="39">
        <v>2.0631764911002093</v>
      </c>
      <c r="D1273" s="39"/>
      <c r="E1273" s="39"/>
      <c r="F1273" s="40"/>
    </row>
    <row r="1274" spans="1:6">
      <c r="A1274" s="187">
        <v>28884</v>
      </c>
      <c r="B1274" s="39">
        <v>2.0631764911002093</v>
      </c>
      <c r="D1274" s="39"/>
      <c r="E1274" s="39"/>
      <c r="F1274" s="40"/>
    </row>
    <row r="1275" spans="1:6">
      <c r="A1275" s="187">
        <v>28884</v>
      </c>
      <c r="B1275" s="39">
        <v>2.0631764911002093</v>
      </c>
      <c r="D1275" s="39"/>
      <c r="E1275" s="39"/>
      <c r="F1275" s="40"/>
    </row>
    <row r="1276" spans="1:6">
      <c r="A1276" s="187">
        <v>28891</v>
      </c>
      <c r="B1276" s="39">
        <v>2.0831732354319175</v>
      </c>
      <c r="D1276" s="39"/>
      <c r="E1276" s="39"/>
      <c r="F1276" s="40"/>
    </row>
    <row r="1277" spans="1:6">
      <c r="A1277" s="187">
        <v>28891</v>
      </c>
      <c r="B1277" s="39">
        <v>2.0831732354319175</v>
      </c>
      <c r="D1277" s="39"/>
      <c r="E1277" s="39"/>
      <c r="F1277" s="40"/>
    </row>
    <row r="1278" spans="1:6">
      <c r="A1278" s="187">
        <v>28891</v>
      </c>
      <c r="B1278" s="39">
        <v>2.0831732354319175</v>
      </c>
      <c r="D1278" s="39"/>
      <c r="E1278" s="39"/>
      <c r="F1278" s="40"/>
    </row>
    <row r="1279" spans="1:6">
      <c r="A1279" s="187">
        <v>28891</v>
      </c>
      <c r="B1279" s="39">
        <v>2.0831732354319175</v>
      </c>
      <c r="D1279" s="39"/>
      <c r="E1279" s="39"/>
      <c r="F1279" s="40"/>
    </row>
    <row r="1280" spans="1:6">
      <c r="A1280" s="187">
        <v>28898</v>
      </c>
      <c r="B1280" s="39">
        <v>2.079173886565576</v>
      </c>
      <c r="D1280" s="39"/>
      <c r="E1280" s="39"/>
      <c r="F1280" s="40"/>
    </row>
    <row r="1281" spans="1:6">
      <c r="A1281" s="187">
        <v>28898</v>
      </c>
      <c r="B1281" s="39">
        <v>2.079173886565576</v>
      </c>
      <c r="D1281" s="39"/>
      <c r="E1281" s="39"/>
      <c r="F1281" s="40"/>
    </row>
    <row r="1282" spans="1:6">
      <c r="A1282" s="187">
        <v>28898</v>
      </c>
      <c r="B1282" s="39">
        <v>2.079173886565576</v>
      </c>
      <c r="D1282" s="39"/>
      <c r="E1282" s="39"/>
      <c r="F1282" s="40"/>
    </row>
    <row r="1283" spans="1:6">
      <c r="A1283" s="187">
        <v>28898</v>
      </c>
      <c r="B1283" s="39">
        <v>2.079173886565576</v>
      </c>
      <c r="D1283" s="39"/>
      <c r="E1283" s="39"/>
      <c r="F1283" s="40"/>
    </row>
    <row r="1284" spans="1:6">
      <c r="A1284" s="187">
        <v>28905</v>
      </c>
      <c r="B1284" s="39">
        <v>1.959218209927805</v>
      </c>
      <c r="D1284" s="39"/>
      <c r="E1284" s="39"/>
      <c r="F1284" s="40"/>
    </row>
    <row r="1285" spans="1:6">
      <c r="A1285" s="187">
        <v>28905</v>
      </c>
      <c r="B1285" s="39">
        <v>1.959218209927805</v>
      </c>
      <c r="D1285" s="39"/>
      <c r="E1285" s="39"/>
      <c r="F1285" s="40"/>
    </row>
    <row r="1286" spans="1:6">
      <c r="A1286" s="187">
        <v>28905</v>
      </c>
      <c r="B1286" s="39">
        <v>1.959218209927805</v>
      </c>
      <c r="D1286" s="39"/>
      <c r="E1286" s="39"/>
      <c r="F1286" s="40"/>
    </row>
    <row r="1287" spans="1:6">
      <c r="A1287" s="187">
        <v>28905</v>
      </c>
      <c r="B1287" s="39">
        <v>1.959218209927805</v>
      </c>
      <c r="D1287" s="39"/>
      <c r="E1287" s="39"/>
      <c r="F1287" s="40"/>
    </row>
    <row r="1288" spans="1:6">
      <c r="A1288" s="187">
        <v>28912</v>
      </c>
      <c r="B1288" s="39">
        <v>2.0751745376992341</v>
      </c>
      <c r="D1288" s="39"/>
      <c r="E1288" s="39"/>
      <c r="F1288" s="40"/>
    </row>
    <row r="1289" spans="1:6">
      <c r="A1289" s="187">
        <v>28912</v>
      </c>
      <c r="B1289" s="39">
        <v>2.0751745376992341</v>
      </c>
      <c r="D1289" s="39"/>
      <c r="E1289" s="39"/>
      <c r="F1289" s="40"/>
    </row>
    <row r="1290" spans="1:6">
      <c r="A1290" s="187">
        <v>28912</v>
      </c>
      <c r="B1290" s="39">
        <v>2.0751745376992341</v>
      </c>
      <c r="D1290" s="39"/>
      <c r="E1290" s="39"/>
      <c r="F1290" s="40"/>
    </row>
    <row r="1291" spans="1:6">
      <c r="A1291" s="187">
        <v>28912</v>
      </c>
      <c r="B1291" s="39">
        <v>2.0751745376992341</v>
      </c>
      <c r="D1291" s="39"/>
      <c r="E1291" s="39"/>
      <c r="F1291" s="40"/>
    </row>
    <row r="1292" spans="1:6">
      <c r="A1292" s="187">
        <v>28919</v>
      </c>
      <c r="B1292" s="39">
        <v>2.0711751888328926</v>
      </c>
      <c r="D1292" s="39"/>
      <c r="E1292" s="39"/>
      <c r="F1292" s="40"/>
    </row>
    <row r="1293" spans="1:6">
      <c r="A1293" s="187">
        <v>28919</v>
      </c>
      <c r="B1293" s="39">
        <v>2.0711751888328926</v>
      </c>
      <c r="D1293" s="39"/>
      <c r="E1293" s="39"/>
      <c r="F1293" s="40"/>
    </row>
    <row r="1294" spans="1:6">
      <c r="A1294" s="187">
        <v>28919</v>
      </c>
      <c r="B1294" s="39">
        <v>2.0711751888328926</v>
      </c>
      <c r="D1294" s="39"/>
      <c r="E1294" s="39"/>
      <c r="F1294" s="40"/>
    </row>
    <row r="1295" spans="1:6">
      <c r="A1295" s="187">
        <v>28919</v>
      </c>
      <c r="B1295" s="39">
        <v>2.0711751888328926</v>
      </c>
      <c r="D1295" s="39"/>
      <c r="E1295" s="39"/>
      <c r="F1295" s="40"/>
    </row>
    <row r="1296" spans="1:6">
      <c r="A1296" s="187">
        <v>28926</v>
      </c>
      <c r="B1296" s="39">
        <v>2.079173886565576</v>
      </c>
      <c r="D1296" s="39"/>
      <c r="E1296" s="39"/>
      <c r="F1296" s="40"/>
    </row>
    <row r="1297" spans="1:6">
      <c r="A1297" s="187">
        <v>28926</v>
      </c>
      <c r="B1297" s="39">
        <v>2.079173886565576</v>
      </c>
      <c r="D1297" s="39"/>
      <c r="E1297" s="39"/>
      <c r="F1297" s="40"/>
    </row>
    <row r="1298" spans="1:6">
      <c r="A1298" s="187">
        <v>28926</v>
      </c>
      <c r="B1298" s="39">
        <v>2.079173886565576</v>
      </c>
      <c r="D1298" s="39"/>
      <c r="E1298" s="39"/>
      <c r="F1298" s="40"/>
    </row>
    <row r="1299" spans="1:6">
      <c r="A1299" s="187">
        <v>28926</v>
      </c>
      <c r="B1299" s="39">
        <v>2.079173886565576</v>
      </c>
      <c r="D1299" s="39"/>
      <c r="E1299" s="39"/>
      <c r="F1299" s="40"/>
    </row>
    <row r="1300" spans="1:6">
      <c r="A1300" s="187">
        <v>28933</v>
      </c>
      <c r="B1300" s="39">
        <v>2.0631764911002093</v>
      </c>
      <c r="D1300" s="39"/>
      <c r="E1300" s="39"/>
      <c r="F1300" s="40"/>
    </row>
    <row r="1301" spans="1:6">
      <c r="A1301" s="187">
        <v>28933</v>
      </c>
      <c r="B1301" s="39">
        <v>2.0631764911002093</v>
      </c>
      <c r="D1301" s="39"/>
      <c r="E1301" s="39"/>
      <c r="F1301" s="40"/>
    </row>
    <row r="1302" spans="1:6">
      <c r="A1302" s="187">
        <v>28933</v>
      </c>
      <c r="B1302" s="39">
        <v>2.0631764911002093</v>
      </c>
      <c r="D1302" s="39"/>
      <c r="E1302" s="39"/>
      <c r="F1302" s="40"/>
    </row>
    <row r="1303" spans="1:6">
      <c r="A1303" s="187">
        <v>28933</v>
      </c>
      <c r="B1303" s="39">
        <v>2.0631764911002093</v>
      </c>
      <c r="D1303" s="39"/>
      <c r="E1303" s="39"/>
      <c r="F1303" s="40"/>
    </row>
    <row r="1304" spans="1:6">
      <c r="A1304" s="187">
        <v>28940</v>
      </c>
      <c r="B1304" s="39">
        <v>2.0471873587523355</v>
      </c>
      <c r="D1304" s="39"/>
      <c r="E1304" s="39"/>
      <c r="F1304" s="40"/>
    </row>
    <row r="1305" spans="1:6">
      <c r="A1305" s="187">
        <v>28940</v>
      </c>
      <c r="B1305" s="39">
        <v>2.0471873587523355</v>
      </c>
      <c r="D1305" s="39"/>
      <c r="E1305" s="39"/>
      <c r="F1305" s="40"/>
    </row>
    <row r="1306" spans="1:6">
      <c r="A1306" s="187">
        <v>28940</v>
      </c>
      <c r="B1306" s="39">
        <v>2.0471873587523355</v>
      </c>
      <c r="D1306" s="39"/>
      <c r="E1306" s="39"/>
      <c r="F1306" s="40"/>
    </row>
    <row r="1307" spans="1:6">
      <c r="A1307" s="187">
        <v>28940</v>
      </c>
      <c r="B1307" s="39">
        <v>2.0471873587523355</v>
      </c>
      <c r="D1307" s="39"/>
      <c r="E1307" s="39"/>
      <c r="F1307" s="40"/>
    </row>
    <row r="1308" spans="1:6">
      <c r="A1308" s="187">
        <v>28947</v>
      </c>
      <c r="B1308" s="39">
        <v>2.0391886610196521</v>
      </c>
      <c r="D1308" s="39"/>
      <c r="E1308" s="39"/>
      <c r="F1308" s="40"/>
    </row>
    <row r="1309" spans="1:6">
      <c r="A1309" s="187">
        <v>28947</v>
      </c>
      <c r="B1309" s="39">
        <v>2.0391886610196521</v>
      </c>
      <c r="D1309" s="39"/>
      <c r="E1309" s="39"/>
      <c r="F1309" s="40"/>
    </row>
    <row r="1310" spans="1:6">
      <c r="A1310" s="187">
        <v>28947</v>
      </c>
      <c r="B1310" s="39">
        <v>2.0391886610196521</v>
      </c>
      <c r="D1310" s="39"/>
      <c r="E1310" s="39"/>
      <c r="F1310" s="40"/>
    </row>
    <row r="1311" spans="1:6">
      <c r="A1311" s="187">
        <v>28947</v>
      </c>
      <c r="B1311" s="39">
        <v>2.0391886610196521</v>
      </c>
      <c r="D1311" s="39"/>
      <c r="E1311" s="39"/>
      <c r="F1311" s="40"/>
    </row>
    <row r="1312" spans="1:6">
      <c r="A1312" s="187">
        <v>28954</v>
      </c>
      <c r="B1312" s="39">
        <v>2.0711751888328926</v>
      </c>
      <c r="D1312" s="39"/>
      <c r="E1312" s="39"/>
      <c r="F1312" s="40"/>
    </row>
    <row r="1313" spans="1:6">
      <c r="A1313" s="187">
        <v>28954</v>
      </c>
      <c r="B1313" s="39">
        <v>2.0711751888328926</v>
      </c>
      <c r="D1313" s="39"/>
      <c r="E1313" s="39"/>
      <c r="F1313" s="40"/>
    </row>
    <row r="1314" spans="1:6">
      <c r="A1314" s="187">
        <v>28954</v>
      </c>
      <c r="B1314" s="39">
        <v>2.0711751888328926</v>
      </c>
      <c r="D1314" s="39"/>
      <c r="E1314" s="39"/>
      <c r="F1314" s="40"/>
    </row>
    <row r="1315" spans="1:6">
      <c r="A1315" s="187">
        <v>28954</v>
      </c>
      <c r="B1315" s="39">
        <v>2.0711751888328926</v>
      </c>
      <c r="D1315" s="39"/>
      <c r="E1315" s="39"/>
      <c r="F1315" s="40"/>
    </row>
    <row r="1316" spans="1:6">
      <c r="A1316" s="187">
        <v>28961</v>
      </c>
      <c r="B1316" s="39">
        <v>2.0551860564850184</v>
      </c>
      <c r="D1316" s="39"/>
      <c r="E1316" s="39"/>
      <c r="F1316" s="40"/>
    </row>
    <row r="1317" spans="1:6">
      <c r="A1317" s="187">
        <v>28961</v>
      </c>
      <c r="B1317" s="39">
        <v>2.0551860564850184</v>
      </c>
      <c r="D1317" s="39"/>
      <c r="E1317" s="39"/>
      <c r="F1317" s="40"/>
    </row>
    <row r="1318" spans="1:6">
      <c r="A1318" s="187">
        <v>28961</v>
      </c>
      <c r="B1318" s="39">
        <v>2.0551860564850184</v>
      </c>
      <c r="D1318" s="39"/>
      <c r="E1318" s="39"/>
      <c r="F1318" s="40"/>
    </row>
    <row r="1319" spans="1:6">
      <c r="A1319" s="187">
        <v>28961</v>
      </c>
      <c r="B1319" s="39">
        <v>2.0551860564850184</v>
      </c>
      <c r="D1319" s="39"/>
      <c r="E1319" s="39"/>
      <c r="F1319" s="40"/>
    </row>
    <row r="1320" spans="1:6">
      <c r="A1320" s="187">
        <v>28968</v>
      </c>
      <c r="B1320" s="39">
        <v>2.0311899632869688</v>
      </c>
      <c r="D1320" s="39"/>
      <c r="E1320" s="39"/>
      <c r="F1320" s="40"/>
    </row>
    <row r="1321" spans="1:6">
      <c r="A1321" s="187">
        <v>28968</v>
      </c>
      <c r="B1321" s="39">
        <v>2.0311899632869688</v>
      </c>
      <c r="D1321" s="39"/>
      <c r="E1321" s="39"/>
      <c r="F1321" s="40"/>
    </row>
    <row r="1322" spans="1:6">
      <c r="A1322" s="187">
        <v>28968</v>
      </c>
      <c r="B1322" s="39">
        <v>2.0311899632869688</v>
      </c>
      <c r="D1322" s="39"/>
      <c r="E1322" s="39"/>
      <c r="F1322" s="40"/>
    </row>
    <row r="1323" spans="1:6">
      <c r="A1323" s="187">
        <v>28968</v>
      </c>
      <c r="B1323" s="39">
        <v>2.0311899632869688</v>
      </c>
      <c r="D1323" s="39"/>
      <c r="E1323" s="39"/>
      <c r="F1323" s="40"/>
    </row>
    <row r="1324" spans="1:6">
      <c r="A1324" s="187">
        <v>28975</v>
      </c>
      <c r="B1324" s="39">
        <v>2.0591854053513603</v>
      </c>
      <c r="D1324" s="39"/>
      <c r="E1324" s="39"/>
      <c r="F1324" s="40"/>
    </row>
    <row r="1325" spans="1:6">
      <c r="A1325" s="187">
        <v>28975</v>
      </c>
      <c r="B1325" s="39">
        <v>2.0591854053513603</v>
      </c>
      <c r="D1325" s="39"/>
      <c r="E1325" s="39"/>
      <c r="F1325" s="40"/>
    </row>
    <row r="1326" spans="1:6">
      <c r="A1326" s="187">
        <v>28975</v>
      </c>
      <c r="B1326" s="39">
        <v>2.0591854053513603</v>
      </c>
      <c r="D1326" s="39"/>
      <c r="E1326" s="39"/>
      <c r="F1326" s="40"/>
    </row>
    <row r="1327" spans="1:6">
      <c r="A1327" s="187">
        <v>28975</v>
      </c>
      <c r="B1327" s="39">
        <v>2.0591854053513603</v>
      </c>
      <c r="D1327" s="39"/>
      <c r="E1327" s="39"/>
      <c r="F1327" s="40"/>
    </row>
    <row r="1328" spans="1:6">
      <c r="A1328" s="187">
        <v>28982</v>
      </c>
      <c r="B1328" s="39">
        <v>2.0631764911002093</v>
      </c>
      <c r="D1328" s="39"/>
      <c r="E1328" s="39"/>
      <c r="F1328" s="40"/>
    </row>
    <row r="1329" spans="1:6">
      <c r="A1329" s="187">
        <v>28982</v>
      </c>
      <c r="B1329" s="39">
        <v>2.0631764911002093</v>
      </c>
      <c r="D1329" s="39"/>
      <c r="E1329" s="39"/>
      <c r="F1329" s="40"/>
    </row>
    <row r="1330" spans="1:6">
      <c r="A1330" s="187">
        <v>28982</v>
      </c>
      <c r="B1330" s="39">
        <v>2.0631764911002093</v>
      </c>
      <c r="D1330" s="39"/>
      <c r="E1330" s="39"/>
      <c r="F1330" s="40"/>
    </row>
    <row r="1331" spans="1:6">
      <c r="A1331" s="187">
        <v>28982</v>
      </c>
      <c r="B1331" s="39">
        <v>2.0631764911002093</v>
      </c>
      <c r="D1331" s="39"/>
      <c r="E1331" s="39"/>
      <c r="F1331" s="40"/>
    </row>
    <row r="1332" spans="1:6">
      <c r="A1332" s="187">
        <v>28989</v>
      </c>
      <c r="B1332" s="39">
        <v>2.079173886565576</v>
      </c>
      <c r="D1332" s="39"/>
      <c r="E1332" s="39"/>
      <c r="F1332" s="40"/>
    </row>
    <row r="1333" spans="1:6">
      <c r="A1333" s="187">
        <v>28989</v>
      </c>
      <c r="B1333" s="39">
        <v>2.079173886565576</v>
      </c>
      <c r="D1333" s="39"/>
      <c r="E1333" s="39"/>
      <c r="F1333" s="40"/>
    </row>
    <row r="1334" spans="1:6">
      <c r="A1334" s="187">
        <v>28989</v>
      </c>
      <c r="B1334" s="39">
        <v>2.079173886565576</v>
      </c>
      <c r="D1334" s="39"/>
      <c r="E1334" s="39"/>
      <c r="F1334" s="40"/>
    </row>
    <row r="1335" spans="1:6">
      <c r="A1335" s="187">
        <v>28989</v>
      </c>
      <c r="B1335" s="39">
        <v>2.079173886565576</v>
      </c>
      <c r="D1335" s="39"/>
      <c r="E1335" s="39"/>
      <c r="F1335" s="40"/>
    </row>
    <row r="1336" spans="1:6">
      <c r="A1336" s="187">
        <v>28996</v>
      </c>
      <c r="B1336" s="39">
        <v>2.119159112111499</v>
      </c>
      <c r="D1336" s="39"/>
      <c r="E1336" s="39"/>
      <c r="F1336" s="40"/>
    </row>
    <row r="1337" spans="1:6">
      <c r="A1337" s="187">
        <v>28996</v>
      </c>
      <c r="B1337" s="39">
        <v>2.119159112111499</v>
      </c>
      <c r="D1337" s="39"/>
      <c r="E1337" s="39"/>
      <c r="F1337" s="40"/>
    </row>
    <row r="1338" spans="1:6">
      <c r="A1338" s="187">
        <v>28996</v>
      </c>
      <c r="B1338" s="39">
        <v>2.119159112111499</v>
      </c>
      <c r="D1338" s="39"/>
      <c r="E1338" s="39"/>
      <c r="F1338" s="40"/>
    </row>
    <row r="1339" spans="1:6">
      <c r="A1339" s="187">
        <v>28996</v>
      </c>
      <c r="B1339" s="39">
        <v>2.119159112111499</v>
      </c>
      <c r="D1339" s="39"/>
      <c r="E1339" s="39"/>
      <c r="F1339" s="40"/>
    </row>
    <row r="1340" spans="1:6">
      <c r="A1340" s="187">
        <v>29003</v>
      </c>
      <c r="B1340" s="39">
        <v>2.1351482444593732</v>
      </c>
      <c r="D1340" s="39"/>
      <c r="E1340" s="39"/>
      <c r="F1340" s="40"/>
    </row>
    <row r="1341" spans="1:6">
      <c r="A1341" s="187">
        <v>29003</v>
      </c>
      <c r="B1341" s="39">
        <v>2.1351482444593732</v>
      </c>
      <c r="D1341" s="39"/>
      <c r="E1341" s="39"/>
      <c r="F1341" s="40"/>
    </row>
    <row r="1342" spans="1:6">
      <c r="A1342" s="187">
        <v>29003</v>
      </c>
      <c r="B1342" s="39">
        <v>2.1351482444593732</v>
      </c>
      <c r="D1342" s="39"/>
      <c r="E1342" s="39"/>
      <c r="F1342" s="40"/>
    </row>
    <row r="1343" spans="1:6">
      <c r="A1343" s="187">
        <v>29003</v>
      </c>
      <c r="B1343" s="39">
        <v>2.1351482444593732</v>
      </c>
      <c r="D1343" s="39"/>
      <c r="E1343" s="39"/>
      <c r="F1343" s="40"/>
    </row>
    <row r="1344" spans="1:6">
      <c r="A1344" s="187">
        <v>29010</v>
      </c>
      <c r="B1344" s="39">
        <v>2.1031617166461327</v>
      </c>
      <c r="D1344" s="39"/>
      <c r="E1344" s="39"/>
      <c r="F1344" s="40"/>
    </row>
    <row r="1345" spans="1:6">
      <c r="A1345" s="187">
        <v>29010</v>
      </c>
      <c r="B1345" s="39">
        <v>2.1031617166461327</v>
      </c>
      <c r="D1345" s="39"/>
      <c r="E1345" s="39"/>
      <c r="F1345" s="40"/>
    </row>
    <row r="1346" spans="1:6">
      <c r="A1346" s="187">
        <v>29010</v>
      </c>
      <c r="B1346" s="39">
        <v>2.1031617166461327</v>
      </c>
      <c r="D1346" s="39"/>
      <c r="E1346" s="39"/>
      <c r="F1346" s="40"/>
    </row>
    <row r="1347" spans="1:6">
      <c r="A1347" s="187">
        <v>29010</v>
      </c>
      <c r="B1347" s="39">
        <v>2.1031617166461327</v>
      </c>
      <c r="D1347" s="39"/>
      <c r="E1347" s="39"/>
      <c r="F1347" s="40"/>
    </row>
    <row r="1348" spans="1:6">
      <c r="A1348" s="187">
        <v>29017</v>
      </c>
      <c r="B1348" s="39">
        <v>2.015200830939095</v>
      </c>
      <c r="D1348" s="39"/>
      <c r="E1348" s="39"/>
      <c r="F1348" s="40"/>
    </row>
    <row r="1349" spans="1:6">
      <c r="A1349" s="187">
        <v>29017</v>
      </c>
      <c r="B1349" s="39">
        <v>2.015200830939095</v>
      </c>
      <c r="D1349" s="39"/>
      <c r="E1349" s="39"/>
      <c r="F1349" s="40"/>
    </row>
    <row r="1350" spans="1:6">
      <c r="A1350" s="187">
        <v>29017</v>
      </c>
      <c r="B1350" s="39">
        <v>2.015200830939095</v>
      </c>
      <c r="D1350" s="39"/>
      <c r="E1350" s="39"/>
      <c r="F1350" s="40"/>
    </row>
    <row r="1351" spans="1:6">
      <c r="A1351" s="187">
        <v>29017</v>
      </c>
      <c r="B1351" s="39">
        <v>2.015200830939095</v>
      </c>
      <c r="D1351" s="39"/>
      <c r="E1351" s="39"/>
      <c r="F1351" s="40"/>
    </row>
    <row r="1352" spans="1:6">
      <c r="A1352" s="187">
        <v>29024</v>
      </c>
      <c r="B1352" s="39">
        <v>2.015200830939095</v>
      </c>
      <c r="D1352" s="39"/>
      <c r="E1352" s="39"/>
      <c r="F1352" s="40"/>
    </row>
    <row r="1353" spans="1:6">
      <c r="A1353" s="187">
        <v>29024</v>
      </c>
      <c r="B1353" s="39">
        <v>2.015200830939095</v>
      </c>
      <c r="D1353" s="39"/>
      <c r="E1353" s="39"/>
      <c r="F1353" s="40"/>
    </row>
    <row r="1354" spans="1:6">
      <c r="A1354" s="187">
        <v>29024</v>
      </c>
      <c r="B1354" s="39">
        <v>2.015200830939095</v>
      </c>
      <c r="D1354" s="39"/>
      <c r="E1354" s="39"/>
      <c r="F1354" s="40"/>
    </row>
    <row r="1355" spans="1:6">
      <c r="A1355" s="187">
        <v>29024</v>
      </c>
      <c r="B1355" s="39">
        <v>2.015200830939095</v>
      </c>
      <c r="D1355" s="39"/>
      <c r="E1355" s="39"/>
      <c r="F1355" s="40"/>
    </row>
    <row r="1356" spans="1:6">
      <c r="A1356" s="187">
        <v>29031</v>
      </c>
      <c r="B1356" s="39">
        <v>1.9992034354737285</v>
      </c>
      <c r="D1356" s="39"/>
      <c r="E1356" s="39"/>
      <c r="F1356" s="40"/>
    </row>
    <row r="1357" spans="1:6">
      <c r="A1357" s="187">
        <v>29031</v>
      </c>
      <c r="B1357" s="39">
        <v>1.9992034354737285</v>
      </c>
      <c r="D1357" s="39"/>
      <c r="E1357" s="39"/>
      <c r="F1357" s="40"/>
    </row>
    <row r="1358" spans="1:6">
      <c r="A1358" s="187">
        <v>29031</v>
      </c>
      <c r="B1358" s="39">
        <v>1.9992034354737285</v>
      </c>
      <c r="D1358" s="39"/>
      <c r="E1358" s="39"/>
      <c r="F1358" s="40"/>
    </row>
    <row r="1359" spans="1:6">
      <c r="A1359" s="187">
        <v>29031</v>
      </c>
      <c r="B1359" s="39">
        <v>1.9992034354737285</v>
      </c>
      <c r="D1359" s="39"/>
      <c r="E1359" s="39"/>
      <c r="F1359" s="40"/>
    </row>
    <row r="1360" spans="1:6">
      <c r="A1360" s="187">
        <v>29038</v>
      </c>
      <c r="B1360" s="39">
        <v>1.9992034354737285</v>
      </c>
      <c r="D1360" s="39"/>
      <c r="E1360" s="39"/>
      <c r="F1360" s="40"/>
    </row>
    <row r="1361" spans="1:6">
      <c r="A1361" s="187">
        <v>29038</v>
      </c>
      <c r="B1361" s="39">
        <v>1.9992034354737285</v>
      </c>
      <c r="D1361" s="39"/>
      <c r="E1361" s="39"/>
      <c r="F1361" s="40"/>
    </row>
    <row r="1362" spans="1:6">
      <c r="A1362" s="187">
        <v>29038</v>
      </c>
      <c r="B1362" s="39">
        <v>1.9992034354737285</v>
      </c>
      <c r="D1362" s="39"/>
      <c r="E1362" s="39"/>
      <c r="F1362" s="40"/>
    </row>
    <row r="1363" spans="1:6">
      <c r="A1363" s="187">
        <v>29038</v>
      </c>
      <c r="B1363" s="39">
        <v>1.9992034354737285</v>
      </c>
      <c r="D1363" s="39"/>
      <c r="E1363" s="39"/>
      <c r="F1363" s="40"/>
    </row>
    <row r="1364" spans="1:6">
      <c r="A1364" s="187">
        <v>29045</v>
      </c>
      <c r="B1364" s="39">
        <v>1.9752156053931715</v>
      </c>
      <c r="D1364" s="39"/>
      <c r="E1364" s="39"/>
      <c r="F1364" s="40"/>
    </row>
    <row r="1365" spans="1:6">
      <c r="A1365" s="187">
        <v>29045</v>
      </c>
      <c r="B1365" s="39">
        <v>1.9752156053931715</v>
      </c>
      <c r="D1365" s="39"/>
      <c r="E1365" s="39"/>
      <c r="F1365" s="40"/>
    </row>
    <row r="1366" spans="1:6">
      <c r="A1366" s="187">
        <v>29045</v>
      </c>
      <c r="B1366" s="39">
        <v>1.9752156053931715</v>
      </c>
      <c r="D1366" s="39"/>
      <c r="E1366" s="39"/>
      <c r="F1366" s="40"/>
    </row>
    <row r="1367" spans="1:6">
      <c r="A1367" s="187">
        <v>29045</v>
      </c>
      <c r="B1367" s="39">
        <v>1.9752156053931715</v>
      </c>
      <c r="D1367" s="39"/>
      <c r="E1367" s="39"/>
      <c r="F1367" s="40"/>
    </row>
    <row r="1368" spans="1:6">
      <c r="A1368" s="187">
        <v>29052</v>
      </c>
      <c r="B1368" s="39">
        <v>1.9192412474993741</v>
      </c>
      <c r="D1368" s="39"/>
      <c r="E1368" s="39"/>
      <c r="F1368" s="40"/>
    </row>
    <row r="1369" spans="1:6">
      <c r="A1369" s="187">
        <v>29052</v>
      </c>
      <c r="B1369" s="39">
        <v>1.9192412474993741</v>
      </c>
      <c r="D1369" s="39"/>
      <c r="E1369" s="39"/>
      <c r="F1369" s="40"/>
    </row>
    <row r="1370" spans="1:6">
      <c r="A1370" s="187">
        <v>29052</v>
      </c>
      <c r="B1370" s="39">
        <v>1.9192412474993741</v>
      </c>
      <c r="D1370" s="39"/>
      <c r="E1370" s="39"/>
      <c r="F1370" s="40"/>
    </row>
    <row r="1371" spans="1:6">
      <c r="A1371" s="187">
        <v>29052</v>
      </c>
      <c r="B1371" s="39">
        <v>1.9192412474993741</v>
      </c>
      <c r="D1371" s="39"/>
      <c r="E1371" s="39"/>
      <c r="F1371" s="40"/>
    </row>
    <row r="1372" spans="1:6">
      <c r="A1372" s="187">
        <v>29059</v>
      </c>
      <c r="B1372" s="39">
        <v>1.9352303798472483</v>
      </c>
      <c r="D1372" s="39"/>
      <c r="E1372" s="39"/>
      <c r="F1372" s="40"/>
    </row>
    <row r="1373" spans="1:6">
      <c r="A1373" s="187">
        <v>29059</v>
      </c>
      <c r="B1373" s="39">
        <v>1.9352303798472483</v>
      </c>
      <c r="D1373" s="39"/>
      <c r="E1373" s="39"/>
      <c r="F1373" s="40"/>
    </row>
    <row r="1374" spans="1:6">
      <c r="A1374" s="187">
        <v>29059</v>
      </c>
      <c r="B1374" s="39">
        <v>1.9352303798472483</v>
      </c>
      <c r="D1374" s="39"/>
      <c r="E1374" s="39"/>
      <c r="F1374" s="40"/>
    </row>
    <row r="1375" spans="1:6">
      <c r="A1375" s="187">
        <v>29059</v>
      </c>
      <c r="B1375" s="39">
        <v>1.9352303798472483</v>
      </c>
      <c r="D1375" s="39"/>
      <c r="E1375" s="39"/>
      <c r="F1375" s="40"/>
    </row>
    <row r="1376" spans="1:6">
      <c r="A1376" s="187">
        <v>29066</v>
      </c>
      <c r="B1376" s="39">
        <v>1.8872464565686415</v>
      </c>
      <c r="D1376" s="39"/>
      <c r="E1376" s="39"/>
      <c r="F1376" s="40"/>
    </row>
    <row r="1377" spans="1:6">
      <c r="A1377" s="187">
        <v>29066</v>
      </c>
      <c r="B1377" s="39">
        <v>1.8872464565686415</v>
      </c>
      <c r="D1377" s="39"/>
      <c r="E1377" s="39"/>
      <c r="F1377" s="40"/>
    </row>
    <row r="1378" spans="1:6">
      <c r="A1378" s="187">
        <v>29066</v>
      </c>
      <c r="B1378" s="39">
        <v>1.8872464565686415</v>
      </c>
      <c r="D1378" s="39"/>
      <c r="E1378" s="39"/>
      <c r="F1378" s="40"/>
    </row>
    <row r="1379" spans="1:6">
      <c r="A1379" s="187">
        <v>29066</v>
      </c>
      <c r="B1379" s="39">
        <v>1.8872464565686415</v>
      </c>
      <c r="D1379" s="39"/>
      <c r="E1379" s="39"/>
      <c r="F1379" s="40"/>
    </row>
    <row r="1380" spans="1:6">
      <c r="A1380" s="187">
        <v>29073</v>
      </c>
      <c r="B1380" s="39">
        <v>1.8952451543013245</v>
      </c>
      <c r="D1380" s="39"/>
      <c r="E1380" s="39"/>
      <c r="F1380" s="40"/>
    </row>
    <row r="1381" spans="1:6">
      <c r="A1381" s="187">
        <v>29073</v>
      </c>
      <c r="B1381" s="39">
        <v>1.8952451543013245</v>
      </c>
      <c r="D1381" s="39"/>
      <c r="E1381" s="39"/>
      <c r="F1381" s="40"/>
    </row>
    <row r="1382" spans="1:6">
      <c r="A1382" s="187">
        <v>29073</v>
      </c>
      <c r="B1382" s="39">
        <v>1.8952451543013245</v>
      </c>
      <c r="D1382" s="39"/>
      <c r="E1382" s="39"/>
      <c r="F1382" s="40"/>
    </row>
    <row r="1383" spans="1:6">
      <c r="A1383" s="187">
        <v>29073</v>
      </c>
      <c r="B1383" s="39">
        <v>1.8952451543013245</v>
      </c>
      <c r="D1383" s="39"/>
      <c r="E1383" s="39"/>
      <c r="F1383" s="40"/>
    </row>
    <row r="1384" spans="1:6">
      <c r="A1384" s="187">
        <v>29080</v>
      </c>
      <c r="B1384" s="39">
        <v>1.8792560219534504</v>
      </c>
      <c r="D1384" s="39"/>
      <c r="E1384" s="39"/>
      <c r="F1384" s="40"/>
    </row>
    <row r="1385" spans="1:6">
      <c r="A1385" s="187">
        <v>29080</v>
      </c>
      <c r="B1385" s="39">
        <v>1.8792560219534504</v>
      </c>
      <c r="D1385" s="39"/>
      <c r="E1385" s="39"/>
      <c r="F1385" s="40"/>
    </row>
    <row r="1386" spans="1:6">
      <c r="A1386" s="187">
        <v>29080</v>
      </c>
      <c r="B1386" s="39">
        <v>1.8792560219534504</v>
      </c>
      <c r="D1386" s="39"/>
      <c r="E1386" s="39"/>
      <c r="F1386" s="40"/>
    </row>
    <row r="1387" spans="1:6">
      <c r="A1387" s="187">
        <v>29080</v>
      </c>
      <c r="B1387" s="39">
        <v>1.8792560219534504</v>
      </c>
      <c r="D1387" s="39"/>
      <c r="E1387" s="39"/>
      <c r="F1387" s="40"/>
    </row>
    <row r="1388" spans="1:6">
      <c r="A1388" s="187">
        <v>29087</v>
      </c>
      <c r="B1388" s="39">
        <v>1.8792560219534504</v>
      </c>
      <c r="D1388" s="39"/>
      <c r="E1388" s="39"/>
      <c r="F1388" s="40"/>
    </row>
    <row r="1389" spans="1:6">
      <c r="A1389" s="187">
        <v>29087</v>
      </c>
      <c r="B1389" s="39">
        <v>1.8792560219534504</v>
      </c>
      <c r="D1389" s="39"/>
      <c r="E1389" s="39"/>
      <c r="F1389" s="40"/>
    </row>
    <row r="1390" spans="1:6">
      <c r="A1390" s="187">
        <v>29087</v>
      </c>
      <c r="B1390" s="39">
        <v>1.8792560219534504</v>
      </c>
      <c r="D1390" s="39"/>
      <c r="E1390" s="39"/>
      <c r="F1390" s="40"/>
    </row>
    <row r="1391" spans="1:6">
      <c r="A1391" s="187">
        <v>29087</v>
      </c>
      <c r="B1391" s="39">
        <v>1.8792560219534504</v>
      </c>
      <c r="D1391" s="39"/>
      <c r="E1391" s="39"/>
      <c r="F1391" s="40"/>
    </row>
    <row r="1392" spans="1:6">
      <c r="A1392" s="187">
        <v>29094</v>
      </c>
      <c r="B1392" s="39">
        <v>1.9512277753126144</v>
      </c>
      <c r="D1392" s="39"/>
      <c r="E1392" s="39"/>
      <c r="F1392" s="40"/>
    </row>
    <row r="1393" spans="1:6">
      <c r="A1393" s="187">
        <v>29094</v>
      </c>
      <c r="B1393" s="39">
        <v>1.9512277753126144</v>
      </c>
      <c r="D1393" s="39"/>
      <c r="E1393" s="39"/>
      <c r="F1393" s="40"/>
    </row>
    <row r="1394" spans="1:6">
      <c r="A1394" s="187">
        <v>29094</v>
      </c>
      <c r="B1394" s="39">
        <v>1.9512277753126144</v>
      </c>
      <c r="D1394" s="39"/>
      <c r="E1394" s="39"/>
      <c r="F1394" s="40"/>
    </row>
    <row r="1395" spans="1:6">
      <c r="A1395" s="187">
        <v>29094</v>
      </c>
      <c r="B1395" s="39">
        <v>1.9512277753126144</v>
      </c>
      <c r="D1395" s="39"/>
      <c r="E1395" s="39"/>
      <c r="F1395" s="40"/>
    </row>
    <row r="1396" spans="1:6">
      <c r="A1396" s="187">
        <v>29101</v>
      </c>
      <c r="B1396" s="39">
        <v>1.959218209927805</v>
      </c>
      <c r="D1396" s="39"/>
      <c r="E1396" s="39"/>
      <c r="F1396" s="40"/>
    </row>
    <row r="1397" spans="1:6">
      <c r="A1397" s="187">
        <v>29101</v>
      </c>
      <c r="B1397" s="39">
        <v>1.959218209927805</v>
      </c>
      <c r="D1397" s="39"/>
      <c r="E1397" s="39"/>
      <c r="F1397" s="40"/>
    </row>
    <row r="1398" spans="1:6">
      <c r="A1398" s="187">
        <v>29101</v>
      </c>
      <c r="B1398" s="39">
        <v>1.959218209927805</v>
      </c>
      <c r="D1398" s="39"/>
      <c r="E1398" s="39"/>
      <c r="F1398" s="40"/>
    </row>
    <row r="1399" spans="1:6">
      <c r="A1399" s="187">
        <v>29101</v>
      </c>
      <c r="B1399" s="39">
        <v>1.959218209927805</v>
      </c>
      <c r="D1399" s="39"/>
      <c r="E1399" s="39"/>
      <c r="F1399" s="40"/>
    </row>
    <row r="1400" spans="1:6">
      <c r="A1400" s="187">
        <v>29108</v>
      </c>
      <c r="B1400" s="39">
        <v>1.9512277753126144</v>
      </c>
      <c r="D1400" s="39"/>
      <c r="E1400" s="39"/>
      <c r="F1400" s="40"/>
    </row>
    <row r="1401" spans="1:6">
      <c r="A1401" s="187">
        <v>29108</v>
      </c>
      <c r="B1401" s="39">
        <v>1.9512277753126144</v>
      </c>
      <c r="D1401" s="39"/>
      <c r="E1401" s="39"/>
      <c r="F1401" s="40"/>
    </row>
    <row r="1402" spans="1:6">
      <c r="A1402" s="187">
        <v>29108</v>
      </c>
      <c r="B1402" s="39">
        <v>1.9512277753126144</v>
      </c>
      <c r="D1402" s="39"/>
      <c r="E1402" s="39"/>
      <c r="F1402" s="40"/>
    </row>
    <row r="1403" spans="1:6">
      <c r="A1403" s="187">
        <v>29108</v>
      </c>
      <c r="B1403" s="39">
        <v>1.9512277753126144</v>
      </c>
      <c r="D1403" s="39"/>
      <c r="E1403" s="39"/>
      <c r="F1403" s="40"/>
    </row>
    <row r="1404" spans="1:6">
      <c r="A1404" s="187">
        <v>29115</v>
      </c>
      <c r="B1404" s="39">
        <v>1.9032438520340078</v>
      </c>
      <c r="D1404" s="39"/>
      <c r="E1404" s="39"/>
      <c r="F1404" s="40"/>
    </row>
    <row r="1405" spans="1:6">
      <c r="A1405" s="187">
        <v>29115</v>
      </c>
      <c r="B1405" s="39">
        <v>1.9032438520340078</v>
      </c>
      <c r="D1405" s="39"/>
      <c r="E1405" s="39"/>
      <c r="F1405" s="40"/>
    </row>
    <row r="1406" spans="1:6">
      <c r="A1406" s="187">
        <v>29115</v>
      </c>
      <c r="B1406" s="39">
        <v>1.9032438520340078</v>
      </c>
      <c r="D1406" s="39"/>
      <c r="E1406" s="39"/>
      <c r="F1406" s="40"/>
    </row>
    <row r="1407" spans="1:6">
      <c r="A1407" s="187">
        <v>29115</v>
      </c>
      <c r="B1407" s="39">
        <v>1.9032438520340078</v>
      </c>
      <c r="D1407" s="39"/>
      <c r="E1407" s="39"/>
      <c r="F1407" s="40"/>
    </row>
    <row r="1408" spans="1:6">
      <c r="A1408" s="187">
        <v>29122</v>
      </c>
      <c r="B1408" s="39">
        <v>1.8752566730871087</v>
      </c>
      <c r="D1408" s="39"/>
      <c r="E1408" s="39"/>
      <c r="F1408" s="40"/>
    </row>
    <row r="1409" spans="1:6">
      <c r="A1409" s="187">
        <v>29122</v>
      </c>
      <c r="B1409" s="39">
        <v>1.8752566730871087</v>
      </c>
      <c r="D1409" s="39"/>
      <c r="E1409" s="39"/>
      <c r="F1409" s="40"/>
    </row>
    <row r="1410" spans="1:6">
      <c r="A1410" s="187">
        <v>29122</v>
      </c>
      <c r="B1410" s="39">
        <v>1.8752566730871087</v>
      </c>
      <c r="D1410" s="39"/>
      <c r="E1410" s="39"/>
      <c r="F1410" s="40"/>
    </row>
    <row r="1411" spans="1:6">
      <c r="A1411" s="187">
        <v>29122</v>
      </c>
      <c r="B1411" s="39">
        <v>1.8752566730871087</v>
      </c>
      <c r="D1411" s="39"/>
      <c r="E1411" s="39"/>
      <c r="F1411" s="40"/>
    </row>
    <row r="1412" spans="1:6">
      <c r="A1412" s="187">
        <v>29129</v>
      </c>
      <c r="B1412" s="39">
        <v>1.8632586264880839</v>
      </c>
      <c r="D1412" s="39"/>
      <c r="E1412" s="39"/>
      <c r="F1412" s="40"/>
    </row>
    <row r="1413" spans="1:6">
      <c r="A1413" s="187">
        <v>29129</v>
      </c>
      <c r="B1413" s="39">
        <v>1.8632586264880839</v>
      </c>
      <c r="D1413" s="39"/>
      <c r="E1413" s="39"/>
      <c r="F1413" s="40"/>
    </row>
    <row r="1414" spans="1:6">
      <c r="A1414" s="187">
        <v>29129</v>
      </c>
      <c r="B1414" s="39">
        <v>1.8632586264880839</v>
      </c>
      <c r="D1414" s="39"/>
      <c r="E1414" s="39"/>
      <c r="F1414" s="40"/>
    </row>
    <row r="1415" spans="1:6">
      <c r="A1415" s="187">
        <v>29129</v>
      </c>
      <c r="B1415" s="39">
        <v>1.8632586264880839</v>
      </c>
      <c r="D1415" s="39"/>
      <c r="E1415" s="39"/>
      <c r="F1415" s="40"/>
    </row>
    <row r="1416" spans="1:6">
      <c r="A1416" s="187">
        <v>29136</v>
      </c>
      <c r="B1416" s="39">
        <v>1.8152747032094776</v>
      </c>
      <c r="D1416" s="39"/>
      <c r="E1416" s="39"/>
      <c r="F1416" s="40"/>
    </row>
    <row r="1417" spans="1:6">
      <c r="A1417" s="187">
        <v>29136</v>
      </c>
      <c r="B1417" s="39">
        <v>1.8152747032094776</v>
      </c>
      <c r="D1417" s="39"/>
      <c r="E1417" s="39"/>
      <c r="F1417" s="40"/>
    </row>
    <row r="1418" spans="1:6">
      <c r="A1418" s="187">
        <v>29136</v>
      </c>
      <c r="B1418" s="39">
        <v>1.8152747032094776</v>
      </c>
      <c r="D1418" s="39"/>
      <c r="E1418" s="39"/>
      <c r="F1418" s="40"/>
    </row>
    <row r="1419" spans="1:6">
      <c r="A1419" s="187">
        <v>29136</v>
      </c>
      <c r="B1419" s="39">
        <v>1.8152747032094776</v>
      </c>
      <c r="D1419" s="39"/>
      <c r="E1419" s="39"/>
      <c r="F1419" s="40"/>
    </row>
    <row r="1420" spans="1:6">
      <c r="A1420" s="187">
        <v>29143</v>
      </c>
      <c r="B1420" s="39">
        <v>1.7752977407810464</v>
      </c>
      <c r="D1420" s="39"/>
      <c r="E1420" s="39"/>
      <c r="F1420" s="40"/>
    </row>
    <row r="1421" spans="1:6">
      <c r="A1421" s="187">
        <v>29143</v>
      </c>
      <c r="B1421" s="39">
        <v>1.7752977407810464</v>
      </c>
      <c r="D1421" s="39"/>
      <c r="E1421" s="39"/>
      <c r="F1421" s="40"/>
    </row>
    <row r="1422" spans="1:6">
      <c r="A1422" s="187">
        <v>29143</v>
      </c>
      <c r="B1422" s="39">
        <v>1.7752977407810464</v>
      </c>
      <c r="D1422" s="39"/>
      <c r="E1422" s="39"/>
      <c r="F1422" s="40"/>
    </row>
    <row r="1423" spans="1:6">
      <c r="A1423" s="187">
        <v>29143</v>
      </c>
      <c r="B1423" s="39">
        <v>1.7752977407810464</v>
      </c>
      <c r="D1423" s="39"/>
      <c r="E1423" s="39"/>
      <c r="F1423" s="40"/>
    </row>
    <row r="1424" spans="1:6">
      <c r="A1424" s="187">
        <v>29150</v>
      </c>
      <c r="B1424" s="39">
        <v>1.6633407618759593</v>
      </c>
      <c r="D1424" s="39"/>
      <c r="E1424" s="39"/>
      <c r="F1424" s="40"/>
    </row>
    <row r="1425" spans="1:6">
      <c r="A1425" s="187">
        <v>29150</v>
      </c>
      <c r="B1425" s="39">
        <v>1.6633407618759593</v>
      </c>
      <c r="D1425" s="39"/>
      <c r="E1425" s="39"/>
      <c r="F1425" s="40"/>
    </row>
    <row r="1426" spans="1:6">
      <c r="A1426" s="187">
        <v>29150</v>
      </c>
      <c r="B1426" s="39">
        <v>1.6633407618759593</v>
      </c>
      <c r="D1426" s="39"/>
      <c r="E1426" s="39"/>
      <c r="F1426" s="40"/>
    </row>
    <row r="1427" spans="1:6">
      <c r="A1427" s="187">
        <v>29150</v>
      </c>
      <c r="B1427" s="39">
        <v>1.6633407618759593</v>
      </c>
      <c r="D1427" s="39"/>
      <c r="E1427" s="39"/>
      <c r="F1427" s="40"/>
    </row>
    <row r="1428" spans="1:6">
      <c r="A1428" s="187">
        <v>29157</v>
      </c>
      <c r="B1428" s="39">
        <v>1.6553420641432757</v>
      </c>
      <c r="D1428" s="39"/>
      <c r="E1428" s="39"/>
      <c r="F1428" s="40"/>
    </row>
    <row r="1429" spans="1:6">
      <c r="A1429" s="187">
        <v>29157</v>
      </c>
      <c r="B1429" s="39">
        <v>1.6553420641432757</v>
      </c>
      <c r="D1429" s="39"/>
      <c r="E1429" s="39"/>
      <c r="F1429" s="40"/>
    </row>
    <row r="1430" spans="1:6">
      <c r="A1430" s="187">
        <v>29157</v>
      </c>
      <c r="B1430" s="39">
        <v>1.6553420641432757</v>
      </c>
      <c r="D1430" s="39"/>
      <c r="E1430" s="39"/>
      <c r="F1430" s="40"/>
    </row>
    <row r="1431" spans="1:6">
      <c r="A1431" s="187">
        <v>29157</v>
      </c>
      <c r="B1431" s="39">
        <v>1.6553420641432757</v>
      </c>
      <c r="D1431" s="39"/>
      <c r="E1431" s="39"/>
      <c r="F1431" s="40"/>
    </row>
    <row r="1432" spans="1:6">
      <c r="A1432" s="187">
        <v>29164</v>
      </c>
      <c r="B1432" s="39">
        <v>1.7752977407810464</v>
      </c>
      <c r="D1432" s="39"/>
      <c r="E1432" s="39"/>
      <c r="F1432" s="40"/>
    </row>
    <row r="1433" spans="1:6">
      <c r="A1433" s="187">
        <v>29164</v>
      </c>
      <c r="B1433" s="39">
        <v>1.7752977407810464</v>
      </c>
      <c r="D1433" s="39"/>
      <c r="E1433" s="39"/>
      <c r="F1433" s="40"/>
    </row>
    <row r="1434" spans="1:6">
      <c r="A1434" s="187">
        <v>29164</v>
      </c>
      <c r="B1434" s="39">
        <v>1.7752977407810464</v>
      </c>
      <c r="D1434" s="39"/>
      <c r="E1434" s="39"/>
      <c r="F1434" s="40"/>
    </row>
    <row r="1435" spans="1:6">
      <c r="A1435" s="187">
        <v>29164</v>
      </c>
      <c r="B1435" s="39">
        <v>1.7752977407810464</v>
      </c>
      <c r="D1435" s="39"/>
      <c r="E1435" s="39"/>
      <c r="F1435" s="40"/>
    </row>
    <row r="1436" spans="1:6">
      <c r="A1436" s="187">
        <v>29171</v>
      </c>
      <c r="B1436" s="39">
        <v>1.6633407618759593</v>
      </c>
      <c r="D1436" s="39"/>
      <c r="E1436" s="39"/>
      <c r="F1436" s="40"/>
    </row>
    <row r="1437" spans="1:6">
      <c r="A1437" s="187">
        <v>29171</v>
      </c>
      <c r="B1437" s="39">
        <v>1.6633407618759593</v>
      </c>
      <c r="D1437" s="39"/>
      <c r="E1437" s="39"/>
      <c r="F1437" s="40"/>
    </row>
    <row r="1438" spans="1:6">
      <c r="A1438" s="187">
        <v>29171</v>
      </c>
      <c r="B1438" s="39">
        <v>1.6633407618759593</v>
      </c>
      <c r="D1438" s="39"/>
      <c r="E1438" s="39"/>
      <c r="F1438" s="40"/>
    </row>
    <row r="1439" spans="1:6">
      <c r="A1439" s="187">
        <v>29171</v>
      </c>
      <c r="B1439" s="39">
        <v>1.6633407618759593</v>
      </c>
      <c r="D1439" s="39"/>
      <c r="E1439" s="39"/>
      <c r="F1439" s="40"/>
    </row>
    <row r="1440" spans="1:6">
      <c r="A1440" s="187">
        <v>29178</v>
      </c>
      <c r="B1440" s="39">
        <v>1.6633407618759593</v>
      </c>
      <c r="D1440" s="39"/>
      <c r="E1440" s="39"/>
      <c r="F1440" s="40"/>
    </row>
    <row r="1441" spans="1:6">
      <c r="A1441" s="187">
        <v>29178</v>
      </c>
      <c r="B1441" s="39">
        <v>1.6633407618759593</v>
      </c>
      <c r="D1441" s="39"/>
      <c r="E1441" s="39"/>
      <c r="F1441" s="40"/>
    </row>
    <row r="1442" spans="1:6">
      <c r="A1442" s="187">
        <v>29178</v>
      </c>
      <c r="B1442" s="39">
        <v>1.6633407618759593</v>
      </c>
      <c r="D1442" s="39"/>
      <c r="E1442" s="39"/>
      <c r="F1442" s="40"/>
    </row>
    <row r="1443" spans="1:6">
      <c r="A1443" s="187">
        <v>29178</v>
      </c>
      <c r="B1443" s="39">
        <v>1.6633407618759593</v>
      </c>
      <c r="D1443" s="39"/>
      <c r="E1443" s="39"/>
      <c r="F1443" s="40"/>
    </row>
    <row r="1444" spans="1:6">
      <c r="A1444" s="187">
        <v>29185</v>
      </c>
      <c r="B1444" s="39">
        <v>1.6553420641432757</v>
      </c>
      <c r="D1444" s="39"/>
      <c r="E1444" s="39"/>
      <c r="F1444" s="40"/>
    </row>
    <row r="1445" spans="1:6">
      <c r="A1445" s="187">
        <v>29185</v>
      </c>
      <c r="B1445" s="39">
        <v>1.6553420641432757</v>
      </c>
      <c r="D1445" s="39"/>
      <c r="E1445" s="39"/>
      <c r="F1445" s="40"/>
    </row>
    <row r="1446" spans="1:6">
      <c r="A1446" s="187">
        <v>29185</v>
      </c>
      <c r="B1446" s="39">
        <v>1.6553420641432757</v>
      </c>
      <c r="D1446" s="39"/>
      <c r="E1446" s="39"/>
      <c r="F1446" s="40"/>
    </row>
    <row r="1447" spans="1:6">
      <c r="A1447" s="187">
        <v>29185</v>
      </c>
      <c r="B1447" s="39">
        <v>1.6553420641432757</v>
      </c>
      <c r="D1447" s="39"/>
      <c r="E1447" s="39"/>
      <c r="F1447" s="40"/>
    </row>
    <row r="1448" spans="1:6">
      <c r="A1448" s="187">
        <v>29192</v>
      </c>
      <c r="B1448" s="39">
        <v>1.7033259874218827</v>
      </c>
      <c r="D1448" s="39"/>
      <c r="E1448" s="39"/>
      <c r="F1448" s="40"/>
    </row>
    <row r="1449" spans="1:6">
      <c r="A1449" s="187">
        <v>29192</v>
      </c>
      <c r="B1449" s="39">
        <v>1.7033259874218827</v>
      </c>
      <c r="D1449" s="39"/>
      <c r="E1449" s="39"/>
      <c r="F1449" s="40"/>
    </row>
    <row r="1450" spans="1:6">
      <c r="A1450" s="187">
        <v>29192</v>
      </c>
      <c r="B1450" s="39">
        <v>1.7033259874218827</v>
      </c>
      <c r="D1450" s="39"/>
      <c r="E1450" s="39"/>
      <c r="F1450" s="40"/>
    </row>
    <row r="1451" spans="1:6">
      <c r="A1451" s="187">
        <v>29192</v>
      </c>
      <c r="B1451" s="39">
        <v>1.7033259874218827</v>
      </c>
      <c r="D1451" s="39"/>
      <c r="E1451" s="39"/>
      <c r="F1451" s="40"/>
    </row>
    <row r="1452" spans="1:6">
      <c r="A1452" s="187">
        <v>29199</v>
      </c>
      <c r="B1452" s="39">
        <v>1.7113164220370736</v>
      </c>
      <c r="D1452" s="39"/>
      <c r="E1452" s="39"/>
      <c r="F1452" s="40"/>
    </row>
    <row r="1453" spans="1:6">
      <c r="A1453" s="187">
        <v>29199</v>
      </c>
      <c r="B1453" s="39">
        <v>1.7113164220370736</v>
      </c>
      <c r="D1453" s="39"/>
      <c r="E1453" s="39"/>
      <c r="F1453" s="40"/>
    </row>
    <row r="1454" spans="1:6">
      <c r="A1454" s="187">
        <v>29199</v>
      </c>
      <c r="B1454" s="39">
        <v>1.7113164220370736</v>
      </c>
      <c r="D1454" s="39"/>
      <c r="E1454" s="39"/>
      <c r="F1454" s="40"/>
    </row>
    <row r="1455" spans="1:6">
      <c r="A1455" s="187">
        <v>29199</v>
      </c>
      <c r="B1455" s="39">
        <v>1.7113164220370736</v>
      </c>
      <c r="D1455" s="39"/>
      <c r="E1455" s="39"/>
      <c r="F1455" s="40"/>
    </row>
    <row r="1456" spans="1:6">
      <c r="A1456" s="187">
        <v>29206</v>
      </c>
      <c r="B1456" s="39">
        <v>1.6633407618759593</v>
      </c>
      <c r="D1456" s="39"/>
      <c r="E1456" s="39"/>
      <c r="F1456" s="40"/>
    </row>
    <row r="1457" spans="1:6">
      <c r="A1457" s="187">
        <v>29206</v>
      </c>
      <c r="B1457" s="39">
        <v>1.6633407618759593</v>
      </c>
      <c r="D1457" s="39"/>
      <c r="E1457" s="39"/>
      <c r="F1457" s="40"/>
    </row>
    <row r="1458" spans="1:6">
      <c r="A1458" s="187">
        <v>29206</v>
      </c>
      <c r="B1458" s="39">
        <v>1.6633407618759593</v>
      </c>
      <c r="D1458" s="39"/>
      <c r="E1458" s="39"/>
      <c r="F1458" s="40"/>
    </row>
    <row r="1459" spans="1:6">
      <c r="A1459" s="187">
        <v>29206</v>
      </c>
      <c r="B1459" s="39">
        <v>1.6633407618759593</v>
      </c>
      <c r="D1459" s="39"/>
      <c r="E1459" s="39"/>
      <c r="F1459" s="40"/>
    </row>
    <row r="1460" spans="1:6">
      <c r="A1460" s="187">
        <v>29213</v>
      </c>
      <c r="B1460" s="39">
        <v>1.7593003453156799</v>
      </c>
      <c r="D1460" s="39"/>
      <c r="E1460" s="39"/>
      <c r="F1460" s="40"/>
    </row>
    <row r="1461" spans="1:6">
      <c r="A1461" s="187">
        <v>29213</v>
      </c>
      <c r="B1461" s="39">
        <v>1.7593003453156799</v>
      </c>
      <c r="D1461" s="39"/>
      <c r="E1461" s="39"/>
      <c r="F1461" s="40"/>
    </row>
    <row r="1462" spans="1:6">
      <c r="A1462" s="187">
        <v>29213</v>
      </c>
      <c r="B1462" s="39">
        <v>1.7593003453156799</v>
      </c>
      <c r="D1462" s="39"/>
      <c r="E1462" s="39"/>
      <c r="F1462" s="40"/>
    </row>
    <row r="1463" spans="1:6">
      <c r="A1463" s="187">
        <v>29213</v>
      </c>
      <c r="B1463" s="39">
        <v>1.7593003453156799</v>
      </c>
      <c r="D1463" s="39"/>
      <c r="E1463" s="39"/>
      <c r="F1463" s="40"/>
    </row>
    <row r="1464" spans="1:6">
      <c r="A1464" s="187">
        <v>29220</v>
      </c>
      <c r="B1464" s="39">
        <v>1.7672990430483635</v>
      </c>
      <c r="D1464" s="39"/>
      <c r="E1464" s="39"/>
      <c r="F1464" s="40"/>
    </row>
    <row r="1465" spans="1:6">
      <c r="A1465" s="187">
        <v>29220</v>
      </c>
      <c r="B1465" s="39">
        <v>1.7672990430483635</v>
      </c>
      <c r="D1465" s="39"/>
      <c r="E1465" s="39"/>
      <c r="F1465" s="40"/>
    </row>
    <row r="1466" spans="1:6">
      <c r="A1466" s="187">
        <v>29220</v>
      </c>
      <c r="B1466" s="39">
        <v>1.7672990430483635</v>
      </c>
      <c r="D1466" s="39"/>
      <c r="E1466" s="39"/>
      <c r="F1466" s="40"/>
    </row>
    <row r="1467" spans="1:6" ht="13.5" thickBot="1">
      <c r="A1467" s="188">
        <v>29220</v>
      </c>
      <c r="B1467" s="41">
        <v>1.7672990430483635</v>
      </c>
      <c r="C1467" s="134"/>
      <c r="D1467" s="41"/>
      <c r="E1467" s="41"/>
      <c r="F1467" s="40"/>
    </row>
    <row r="1468" spans="1:6">
      <c r="A1468" s="187">
        <v>29227</v>
      </c>
      <c r="B1468" s="39">
        <v>1.6633407618759593</v>
      </c>
      <c r="D1468" s="39"/>
      <c r="E1468" s="39"/>
      <c r="F1468" s="40"/>
    </row>
    <row r="1469" spans="1:6">
      <c r="A1469" s="187">
        <v>29227</v>
      </c>
      <c r="B1469" s="39">
        <v>1.6633407618759593</v>
      </c>
      <c r="D1469" s="39"/>
      <c r="E1469" s="39"/>
      <c r="F1469" s="40"/>
    </row>
    <row r="1470" spans="1:6">
      <c r="A1470" s="187">
        <v>29227</v>
      </c>
      <c r="B1470" s="39">
        <v>1.6633407618759593</v>
      </c>
      <c r="D1470" s="39"/>
      <c r="E1470" s="39"/>
      <c r="F1470" s="40"/>
    </row>
    <row r="1471" spans="1:6">
      <c r="A1471" s="187">
        <v>29227</v>
      </c>
      <c r="B1471" s="39">
        <v>1.6633407618759593</v>
      </c>
      <c r="D1471" s="39"/>
      <c r="E1471" s="39"/>
      <c r="F1471" s="40"/>
    </row>
    <row r="1472" spans="1:6">
      <c r="A1472" s="187">
        <v>29234</v>
      </c>
      <c r="B1472" s="39">
        <v>1.6793298942238328</v>
      </c>
      <c r="D1472" s="39"/>
      <c r="E1472" s="39"/>
      <c r="F1472" s="40"/>
    </row>
    <row r="1473" spans="1:6">
      <c r="A1473" s="187">
        <v>29234</v>
      </c>
      <c r="B1473" s="39">
        <v>1.6793298942238328</v>
      </c>
      <c r="D1473" s="39"/>
      <c r="E1473" s="39"/>
      <c r="F1473" s="40"/>
    </row>
    <row r="1474" spans="1:6">
      <c r="A1474" s="187">
        <v>29234</v>
      </c>
      <c r="B1474" s="39">
        <v>1.6793298942238328</v>
      </c>
      <c r="D1474" s="39"/>
      <c r="E1474" s="39"/>
      <c r="F1474" s="40"/>
    </row>
    <row r="1475" spans="1:6">
      <c r="A1475" s="187">
        <v>29234</v>
      </c>
      <c r="B1475" s="39">
        <v>1.6793298942238328</v>
      </c>
      <c r="D1475" s="39"/>
      <c r="E1475" s="39"/>
      <c r="F1475" s="40"/>
    </row>
    <row r="1476" spans="1:6">
      <c r="A1476" s="187">
        <v>29241</v>
      </c>
      <c r="B1476" s="39">
        <v>1.6793298942238328</v>
      </c>
      <c r="D1476" s="39"/>
      <c r="E1476" s="39"/>
      <c r="F1476" s="40"/>
    </row>
    <row r="1477" spans="1:6">
      <c r="A1477" s="187">
        <v>29241</v>
      </c>
      <c r="B1477" s="39">
        <v>1.6793298942238328</v>
      </c>
      <c r="D1477" s="39"/>
      <c r="E1477" s="39"/>
      <c r="F1477" s="40"/>
    </row>
    <row r="1478" spans="1:6">
      <c r="A1478" s="187">
        <v>29241</v>
      </c>
      <c r="B1478" s="39">
        <v>1.6793298942238328</v>
      </c>
      <c r="D1478" s="39"/>
      <c r="E1478" s="39"/>
      <c r="F1478" s="40"/>
    </row>
    <row r="1479" spans="1:6">
      <c r="A1479" s="187">
        <v>29241</v>
      </c>
      <c r="B1479" s="39">
        <v>1.6793298942238328</v>
      </c>
      <c r="D1479" s="39"/>
      <c r="E1479" s="39"/>
      <c r="F1479" s="40"/>
    </row>
    <row r="1480" spans="1:6">
      <c r="A1480" s="187">
        <v>29248</v>
      </c>
      <c r="B1480" s="39">
        <v>1.7273138175024396</v>
      </c>
      <c r="D1480" s="39"/>
      <c r="E1480" s="39"/>
      <c r="F1480" s="40"/>
    </row>
    <row r="1481" spans="1:6">
      <c r="A1481" s="187">
        <v>29248</v>
      </c>
      <c r="B1481" s="39">
        <v>1.7273138175024396</v>
      </c>
      <c r="D1481" s="39"/>
      <c r="E1481" s="39"/>
      <c r="F1481" s="40"/>
    </row>
    <row r="1482" spans="1:6">
      <c r="A1482" s="187">
        <v>29248</v>
      </c>
      <c r="B1482" s="39">
        <v>1.7273138175024396</v>
      </c>
      <c r="D1482" s="39"/>
      <c r="E1482" s="39"/>
      <c r="F1482" s="40"/>
    </row>
    <row r="1483" spans="1:6">
      <c r="A1483" s="187">
        <v>29248</v>
      </c>
      <c r="B1483" s="39">
        <v>1.7273138175024396</v>
      </c>
      <c r="D1483" s="39"/>
      <c r="E1483" s="39"/>
      <c r="F1483" s="40"/>
    </row>
    <row r="1484" spans="1:6">
      <c r="A1484" s="187">
        <v>29255</v>
      </c>
      <c r="B1484" s="39">
        <v>1.7273138175024396</v>
      </c>
      <c r="D1484" s="39"/>
      <c r="E1484" s="39"/>
      <c r="F1484" s="40"/>
    </row>
    <row r="1485" spans="1:6">
      <c r="A1485" s="187">
        <v>29255</v>
      </c>
      <c r="B1485" s="39">
        <v>1.7273138175024396</v>
      </c>
      <c r="D1485" s="39"/>
      <c r="E1485" s="39"/>
      <c r="F1485" s="40"/>
    </row>
    <row r="1486" spans="1:6">
      <c r="A1486" s="187">
        <v>29255</v>
      </c>
      <c r="B1486" s="39">
        <v>1.7273138175024396</v>
      </c>
      <c r="D1486" s="39"/>
      <c r="E1486" s="39"/>
      <c r="F1486" s="40"/>
    </row>
    <row r="1487" spans="1:6">
      <c r="A1487" s="187">
        <v>29255</v>
      </c>
      <c r="B1487" s="39">
        <v>1.7273138175024396</v>
      </c>
      <c r="D1487" s="39"/>
      <c r="E1487" s="39"/>
      <c r="F1487" s="40"/>
    </row>
    <row r="1488" spans="1:6">
      <c r="A1488" s="187">
        <v>29262</v>
      </c>
      <c r="B1488" s="39">
        <v>1.6233555363300356</v>
      </c>
      <c r="D1488" s="39"/>
      <c r="E1488" s="39"/>
      <c r="F1488" s="40"/>
    </row>
    <row r="1489" spans="1:6">
      <c r="A1489" s="187">
        <v>29262</v>
      </c>
      <c r="B1489" s="39">
        <v>1.6233555363300356</v>
      </c>
      <c r="D1489" s="39"/>
      <c r="E1489" s="39"/>
      <c r="F1489" s="40"/>
    </row>
    <row r="1490" spans="1:6">
      <c r="A1490" s="187">
        <v>29262</v>
      </c>
      <c r="B1490" s="39">
        <v>1.6233555363300356</v>
      </c>
      <c r="D1490" s="39"/>
      <c r="E1490" s="39"/>
      <c r="F1490" s="40"/>
    </row>
    <row r="1491" spans="1:6">
      <c r="A1491" s="187">
        <v>29262</v>
      </c>
      <c r="B1491" s="39">
        <v>1.6233555363300356</v>
      </c>
      <c r="D1491" s="39"/>
      <c r="E1491" s="39"/>
      <c r="F1491" s="40"/>
    </row>
    <row r="1492" spans="1:6">
      <c r="A1492" s="187">
        <v>29269</v>
      </c>
      <c r="B1492" s="39">
        <v>1.5993677062494784</v>
      </c>
      <c r="D1492" s="39"/>
      <c r="E1492" s="39"/>
      <c r="F1492" s="40"/>
    </row>
    <row r="1493" spans="1:6">
      <c r="A1493" s="187">
        <v>29269</v>
      </c>
      <c r="B1493" s="39">
        <v>1.5993677062494784</v>
      </c>
      <c r="D1493" s="39"/>
      <c r="E1493" s="39"/>
      <c r="F1493" s="40"/>
    </row>
    <row r="1494" spans="1:6">
      <c r="A1494" s="187">
        <v>29269</v>
      </c>
      <c r="B1494" s="39">
        <v>1.5993677062494784</v>
      </c>
      <c r="D1494" s="39"/>
      <c r="E1494" s="39"/>
      <c r="F1494" s="40"/>
    </row>
    <row r="1495" spans="1:6">
      <c r="A1495" s="187">
        <v>29269</v>
      </c>
      <c r="B1495" s="39">
        <v>1.5993677062494784</v>
      </c>
      <c r="D1495" s="39"/>
      <c r="E1495" s="39"/>
      <c r="F1495" s="40"/>
    </row>
    <row r="1496" spans="1:6">
      <c r="A1496" s="187">
        <v>29276</v>
      </c>
      <c r="B1496" s="39">
        <v>1.5513837829708716</v>
      </c>
      <c r="D1496" s="39"/>
      <c r="E1496" s="39"/>
      <c r="F1496" s="40"/>
    </row>
    <row r="1497" spans="1:6">
      <c r="A1497" s="187">
        <v>29276</v>
      </c>
      <c r="B1497" s="39">
        <v>1.5513837829708716</v>
      </c>
      <c r="D1497" s="39"/>
      <c r="E1497" s="39"/>
      <c r="F1497" s="40"/>
    </row>
    <row r="1498" spans="1:6">
      <c r="A1498" s="187">
        <v>29276</v>
      </c>
      <c r="B1498" s="39">
        <v>1.5513837829708716</v>
      </c>
      <c r="D1498" s="39"/>
      <c r="E1498" s="39"/>
      <c r="F1498" s="40"/>
    </row>
    <row r="1499" spans="1:6">
      <c r="A1499" s="187">
        <v>29276</v>
      </c>
      <c r="B1499" s="39">
        <v>1.5513837829708716</v>
      </c>
      <c r="D1499" s="39"/>
      <c r="E1499" s="39"/>
      <c r="F1499" s="40"/>
    </row>
    <row r="1500" spans="1:6">
      <c r="A1500" s="187">
        <v>29283</v>
      </c>
      <c r="B1500" s="39">
        <v>1.5393857363718471</v>
      </c>
      <c r="D1500" s="39"/>
      <c r="E1500" s="39"/>
      <c r="F1500" s="40"/>
    </row>
    <row r="1501" spans="1:6">
      <c r="A1501" s="187">
        <v>29283</v>
      </c>
      <c r="B1501" s="39">
        <v>1.5393857363718471</v>
      </c>
      <c r="D1501" s="39"/>
      <c r="E1501" s="39"/>
      <c r="F1501" s="40"/>
    </row>
    <row r="1502" spans="1:6">
      <c r="A1502" s="187">
        <v>29283</v>
      </c>
      <c r="B1502" s="39">
        <v>1.5393857363718471</v>
      </c>
      <c r="D1502" s="39"/>
      <c r="E1502" s="39"/>
      <c r="F1502" s="40"/>
    </row>
    <row r="1503" spans="1:6">
      <c r="A1503" s="187">
        <v>29283</v>
      </c>
      <c r="B1503" s="39">
        <v>1.5393857363718471</v>
      </c>
      <c r="D1503" s="39"/>
      <c r="E1503" s="39"/>
      <c r="F1503" s="40"/>
    </row>
    <row r="1504" spans="1:6">
      <c r="A1504" s="187">
        <v>29290</v>
      </c>
      <c r="B1504" s="39">
        <v>1.511398557424948</v>
      </c>
      <c r="D1504" s="39"/>
      <c r="E1504" s="39"/>
      <c r="F1504" s="40"/>
    </row>
    <row r="1505" spans="1:6">
      <c r="A1505" s="187">
        <v>29290</v>
      </c>
      <c r="B1505" s="39">
        <v>1.511398557424948</v>
      </c>
      <c r="D1505" s="39"/>
      <c r="E1505" s="39"/>
      <c r="F1505" s="40"/>
    </row>
    <row r="1506" spans="1:6">
      <c r="A1506" s="187">
        <v>29290</v>
      </c>
      <c r="B1506" s="39">
        <v>1.511398557424948</v>
      </c>
      <c r="D1506" s="39"/>
      <c r="E1506" s="39"/>
      <c r="F1506" s="40"/>
    </row>
    <row r="1507" spans="1:6">
      <c r="A1507" s="187">
        <v>29290</v>
      </c>
      <c r="B1507" s="39">
        <v>1.511398557424948</v>
      </c>
      <c r="D1507" s="39"/>
      <c r="E1507" s="39"/>
      <c r="F1507" s="40"/>
    </row>
    <row r="1508" spans="1:6">
      <c r="A1508" s="187">
        <v>29297</v>
      </c>
      <c r="B1508" s="39">
        <v>1.4954094250770742</v>
      </c>
      <c r="D1508" s="39"/>
      <c r="E1508" s="39"/>
      <c r="F1508" s="40"/>
    </row>
    <row r="1509" spans="1:6">
      <c r="A1509" s="187">
        <v>29297</v>
      </c>
      <c r="B1509" s="39">
        <v>1.4954094250770742</v>
      </c>
      <c r="D1509" s="39"/>
      <c r="E1509" s="39"/>
      <c r="F1509" s="40"/>
    </row>
    <row r="1510" spans="1:6">
      <c r="A1510" s="187">
        <v>29297</v>
      </c>
      <c r="B1510" s="39">
        <v>1.4954094250770742</v>
      </c>
      <c r="D1510" s="39"/>
      <c r="E1510" s="39"/>
      <c r="F1510" s="40"/>
    </row>
    <row r="1511" spans="1:6">
      <c r="A1511" s="187">
        <v>29297</v>
      </c>
      <c r="B1511" s="39">
        <v>1.4954094250770742</v>
      </c>
      <c r="D1511" s="39"/>
      <c r="E1511" s="39"/>
      <c r="F1511" s="40"/>
    </row>
    <row r="1512" spans="1:6">
      <c r="A1512" s="187">
        <v>29304</v>
      </c>
      <c r="B1512" s="39">
        <v>1.5193972551576314</v>
      </c>
      <c r="D1512" s="39"/>
      <c r="E1512" s="39"/>
      <c r="F1512" s="40"/>
    </row>
    <row r="1513" spans="1:6">
      <c r="A1513" s="187">
        <v>29304</v>
      </c>
      <c r="B1513" s="39">
        <v>1.5193972551576314</v>
      </c>
      <c r="D1513" s="39"/>
      <c r="E1513" s="39"/>
      <c r="F1513" s="40"/>
    </row>
    <row r="1514" spans="1:6">
      <c r="A1514" s="187">
        <v>29304</v>
      </c>
      <c r="B1514" s="39">
        <v>1.5193972551576314</v>
      </c>
      <c r="D1514" s="39"/>
      <c r="E1514" s="39"/>
      <c r="F1514" s="40"/>
    </row>
    <row r="1515" spans="1:6">
      <c r="A1515" s="187">
        <v>29304</v>
      </c>
      <c r="B1515" s="39">
        <v>1.5193972551576314</v>
      </c>
      <c r="D1515" s="39"/>
      <c r="E1515" s="39"/>
      <c r="F1515" s="40"/>
    </row>
    <row r="1516" spans="1:6">
      <c r="A1516" s="187">
        <v>29311</v>
      </c>
      <c r="B1516" s="39">
        <v>1.4554241995311505</v>
      </c>
      <c r="D1516" s="39"/>
      <c r="E1516" s="39"/>
      <c r="F1516" s="40"/>
    </row>
    <row r="1517" spans="1:6">
      <c r="A1517" s="187">
        <v>29311</v>
      </c>
      <c r="B1517" s="39">
        <v>1.4554241995311505</v>
      </c>
      <c r="D1517" s="39"/>
      <c r="E1517" s="39"/>
      <c r="F1517" s="40"/>
    </row>
    <row r="1518" spans="1:6">
      <c r="A1518" s="187">
        <v>29311</v>
      </c>
      <c r="B1518" s="39">
        <v>1.4554241995311505</v>
      </c>
      <c r="D1518" s="39"/>
      <c r="E1518" s="39"/>
      <c r="F1518" s="40"/>
    </row>
    <row r="1519" spans="1:6">
      <c r="A1519" s="187">
        <v>29311</v>
      </c>
      <c r="B1519" s="39">
        <v>1.4554241995311505</v>
      </c>
      <c r="D1519" s="39"/>
      <c r="E1519" s="39"/>
      <c r="F1519" s="40"/>
    </row>
    <row r="1520" spans="1:6">
      <c r="A1520" s="187">
        <v>29318</v>
      </c>
      <c r="B1520" s="39">
        <v>1.4954094250770742</v>
      </c>
      <c r="D1520" s="39"/>
      <c r="E1520" s="39"/>
      <c r="F1520" s="40"/>
    </row>
    <row r="1521" spans="1:6">
      <c r="A1521" s="187">
        <v>29318</v>
      </c>
      <c r="B1521" s="39">
        <v>1.4954094250770742</v>
      </c>
      <c r="D1521" s="39"/>
      <c r="E1521" s="39"/>
      <c r="F1521" s="40"/>
    </row>
    <row r="1522" spans="1:6">
      <c r="A1522" s="187">
        <v>29318</v>
      </c>
      <c r="B1522" s="39">
        <v>1.4954094250770742</v>
      </c>
      <c r="D1522" s="39"/>
      <c r="E1522" s="39"/>
      <c r="F1522" s="40"/>
    </row>
    <row r="1523" spans="1:6">
      <c r="A1523" s="187">
        <v>29318</v>
      </c>
      <c r="B1523" s="39">
        <v>1.4954094250770742</v>
      </c>
      <c r="D1523" s="39"/>
      <c r="E1523" s="39"/>
      <c r="F1523" s="40"/>
    </row>
    <row r="1524" spans="1:6">
      <c r="A1524" s="187">
        <v>29325</v>
      </c>
      <c r="B1524" s="39">
        <v>1.5353863875055052</v>
      </c>
      <c r="D1524" s="39"/>
      <c r="E1524" s="39"/>
      <c r="F1524" s="40"/>
    </row>
    <row r="1525" spans="1:6">
      <c r="A1525" s="187">
        <v>29325</v>
      </c>
      <c r="B1525" s="39">
        <v>1.5353863875055052</v>
      </c>
      <c r="D1525" s="39"/>
      <c r="E1525" s="39"/>
      <c r="F1525" s="40"/>
    </row>
    <row r="1526" spans="1:6">
      <c r="A1526" s="187">
        <v>29325</v>
      </c>
      <c r="B1526" s="39">
        <v>1.5353863875055052</v>
      </c>
      <c r="D1526" s="39"/>
      <c r="E1526" s="39"/>
      <c r="F1526" s="40"/>
    </row>
    <row r="1527" spans="1:6">
      <c r="A1527" s="187">
        <v>29325</v>
      </c>
      <c r="B1527" s="39">
        <v>1.5353863875055052</v>
      </c>
      <c r="D1527" s="39"/>
      <c r="E1527" s="39"/>
      <c r="F1527" s="40"/>
    </row>
    <row r="1528" spans="1:6">
      <c r="A1528" s="187">
        <v>29332</v>
      </c>
      <c r="B1528" s="39">
        <v>1.5473844341045302</v>
      </c>
      <c r="D1528" s="39"/>
      <c r="E1528" s="39"/>
      <c r="F1528" s="40"/>
    </row>
    <row r="1529" spans="1:6">
      <c r="A1529" s="187">
        <v>29332</v>
      </c>
      <c r="B1529" s="39">
        <v>1.5473844341045302</v>
      </c>
      <c r="D1529" s="39"/>
      <c r="E1529" s="39"/>
      <c r="F1529" s="40"/>
    </row>
    <row r="1530" spans="1:6">
      <c r="A1530" s="187">
        <v>29332</v>
      </c>
      <c r="B1530" s="39">
        <v>1.5473844341045302</v>
      </c>
      <c r="D1530" s="39"/>
      <c r="E1530" s="39"/>
      <c r="F1530" s="40"/>
    </row>
    <row r="1531" spans="1:6">
      <c r="A1531" s="187">
        <v>29332</v>
      </c>
      <c r="B1531" s="39">
        <v>1.5473844341045302</v>
      </c>
      <c r="D1531" s="39"/>
      <c r="E1531" s="39"/>
      <c r="F1531" s="40"/>
    </row>
    <row r="1532" spans="1:6">
      <c r="A1532" s="187">
        <v>29339</v>
      </c>
      <c r="B1532" s="39">
        <v>1.5833703107841119</v>
      </c>
      <c r="D1532" s="39"/>
      <c r="E1532" s="39"/>
      <c r="F1532" s="40"/>
    </row>
    <row r="1533" spans="1:6">
      <c r="A1533" s="187">
        <v>29339</v>
      </c>
      <c r="B1533" s="39">
        <v>1.5833703107841119</v>
      </c>
      <c r="D1533" s="39"/>
      <c r="E1533" s="39"/>
      <c r="F1533" s="40"/>
    </row>
    <row r="1534" spans="1:6">
      <c r="A1534" s="187">
        <v>29339</v>
      </c>
      <c r="B1534" s="39">
        <v>1.5833703107841119</v>
      </c>
      <c r="D1534" s="39"/>
      <c r="E1534" s="39"/>
      <c r="F1534" s="40"/>
    </row>
    <row r="1535" spans="1:6">
      <c r="A1535" s="187">
        <v>29339</v>
      </c>
      <c r="B1535" s="39">
        <v>1.5833703107841119</v>
      </c>
      <c r="D1535" s="39"/>
      <c r="E1535" s="39"/>
      <c r="F1535" s="40"/>
    </row>
    <row r="1536" spans="1:6">
      <c r="A1536" s="187">
        <v>29346</v>
      </c>
      <c r="B1536" s="39">
        <v>1.5833703107841119</v>
      </c>
      <c r="D1536" s="39"/>
      <c r="E1536" s="39"/>
      <c r="F1536" s="40"/>
    </row>
    <row r="1537" spans="1:6">
      <c r="A1537" s="187">
        <v>29346</v>
      </c>
      <c r="B1537" s="39">
        <v>1.5833703107841119</v>
      </c>
      <c r="D1537" s="39"/>
      <c r="E1537" s="39"/>
      <c r="F1537" s="40"/>
    </row>
    <row r="1538" spans="1:6">
      <c r="A1538" s="187">
        <v>29346</v>
      </c>
      <c r="B1538" s="39">
        <v>1.5833703107841119</v>
      </c>
      <c r="D1538" s="39"/>
      <c r="E1538" s="39"/>
      <c r="F1538" s="40"/>
    </row>
    <row r="1539" spans="1:6">
      <c r="A1539" s="187">
        <v>29346</v>
      </c>
      <c r="B1539" s="39">
        <v>1.5833703107841119</v>
      </c>
      <c r="D1539" s="39"/>
      <c r="E1539" s="39"/>
      <c r="F1539" s="40"/>
    </row>
    <row r="1540" spans="1:6">
      <c r="A1540" s="187">
        <v>29353</v>
      </c>
      <c r="B1540" s="39">
        <v>1.6553420641432757</v>
      </c>
      <c r="D1540" s="39"/>
      <c r="E1540" s="39"/>
      <c r="F1540" s="40"/>
    </row>
    <row r="1541" spans="1:6">
      <c r="A1541" s="187">
        <v>29353</v>
      </c>
      <c r="B1541" s="39">
        <v>1.6553420641432757</v>
      </c>
      <c r="D1541" s="39"/>
      <c r="E1541" s="39"/>
      <c r="F1541" s="40"/>
    </row>
    <row r="1542" spans="1:6">
      <c r="A1542" s="187">
        <v>29353</v>
      </c>
      <c r="B1542" s="39">
        <v>1.6553420641432757</v>
      </c>
      <c r="D1542" s="39"/>
      <c r="E1542" s="39"/>
      <c r="F1542" s="40"/>
    </row>
    <row r="1543" spans="1:6">
      <c r="A1543" s="187">
        <v>29353</v>
      </c>
      <c r="B1543" s="39">
        <v>1.6553420641432757</v>
      </c>
      <c r="D1543" s="39"/>
      <c r="E1543" s="39"/>
      <c r="F1543" s="40"/>
    </row>
    <row r="1544" spans="1:6">
      <c r="A1544" s="187">
        <v>29360</v>
      </c>
      <c r="B1544" s="39">
        <v>1.6793298942238328</v>
      </c>
      <c r="D1544" s="39"/>
      <c r="E1544" s="39"/>
      <c r="F1544" s="40"/>
    </row>
    <row r="1545" spans="1:6">
      <c r="A1545" s="187">
        <v>29360</v>
      </c>
      <c r="B1545" s="39">
        <v>1.6793298942238328</v>
      </c>
      <c r="D1545" s="39"/>
      <c r="E1545" s="39"/>
      <c r="F1545" s="40"/>
    </row>
    <row r="1546" spans="1:6">
      <c r="A1546" s="187">
        <v>29360</v>
      </c>
      <c r="B1546" s="39">
        <v>1.6793298942238328</v>
      </c>
      <c r="D1546" s="39"/>
      <c r="E1546" s="39"/>
      <c r="F1546" s="40"/>
    </row>
    <row r="1547" spans="1:6">
      <c r="A1547" s="187">
        <v>29360</v>
      </c>
      <c r="B1547" s="39">
        <v>1.6793298942238328</v>
      </c>
      <c r="D1547" s="39"/>
      <c r="E1547" s="39"/>
      <c r="F1547" s="40"/>
    </row>
    <row r="1548" spans="1:6">
      <c r="A1548" s="187">
        <v>29367</v>
      </c>
      <c r="B1548" s="39">
        <v>1.7033259874218827</v>
      </c>
      <c r="D1548" s="39"/>
      <c r="E1548" s="39"/>
      <c r="F1548" s="40"/>
    </row>
    <row r="1549" spans="1:6">
      <c r="A1549" s="187">
        <v>29367</v>
      </c>
      <c r="B1549" s="39">
        <v>1.7033259874218827</v>
      </c>
      <c r="D1549" s="39"/>
      <c r="E1549" s="39"/>
      <c r="F1549" s="40"/>
    </row>
    <row r="1550" spans="1:6">
      <c r="A1550" s="187">
        <v>29367</v>
      </c>
      <c r="B1550" s="39">
        <v>1.7033259874218827</v>
      </c>
      <c r="D1550" s="39"/>
      <c r="E1550" s="39"/>
      <c r="F1550" s="40"/>
    </row>
    <row r="1551" spans="1:6">
      <c r="A1551" s="187">
        <v>29367</v>
      </c>
      <c r="B1551" s="39">
        <v>1.7033259874218827</v>
      </c>
      <c r="D1551" s="39"/>
      <c r="E1551" s="39"/>
      <c r="F1551" s="40"/>
    </row>
    <row r="1552" spans="1:6">
      <c r="A1552" s="187">
        <v>29374</v>
      </c>
      <c r="B1552" s="39">
        <v>1.7033259874218827</v>
      </c>
      <c r="D1552" s="39"/>
      <c r="E1552" s="39"/>
      <c r="F1552" s="40"/>
    </row>
    <row r="1553" spans="1:6">
      <c r="A1553" s="187">
        <v>29374</v>
      </c>
      <c r="B1553" s="39">
        <v>1.7033259874218827</v>
      </c>
      <c r="D1553" s="39"/>
      <c r="E1553" s="39"/>
      <c r="F1553" s="40"/>
    </row>
    <row r="1554" spans="1:6">
      <c r="A1554" s="187">
        <v>29374</v>
      </c>
      <c r="B1554" s="39">
        <v>1.7033259874218827</v>
      </c>
      <c r="D1554" s="39"/>
      <c r="E1554" s="39"/>
      <c r="F1554" s="40"/>
    </row>
    <row r="1555" spans="1:6">
      <c r="A1555" s="187">
        <v>29374</v>
      </c>
      <c r="B1555" s="39">
        <v>1.7033259874218827</v>
      </c>
      <c r="D1555" s="39"/>
      <c r="E1555" s="39"/>
      <c r="F1555" s="40"/>
    </row>
    <row r="1556" spans="1:6">
      <c r="A1556" s="187">
        <v>29381</v>
      </c>
      <c r="B1556" s="39">
        <v>1.5993677062494784</v>
      </c>
      <c r="D1556" s="39"/>
      <c r="E1556" s="39"/>
      <c r="F1556" s="40"/>
    </row>
    <row r="1557" spans="1:6">
      <c r="A1557" s="187">
        <v>29381</v>
      </c>
      <c r="B1557" s="39">
        <v>1.5993677062494784</v>
      </c>
      <c r="D1557" s="39"/>
      <c r="E1557" s="39"/>
      <c r="F1557" s="40"/>
    </row>
    <row r="1558" spans="1:6">
      <c r="A1558" s="187">
        <v>29381</v>
      </c>
      <c r="B1558" s="39">
        <v>1.5993677062494784</v>
      </c>
      <c r="D1558" s="39"/>
      <c r="E1558" s="39"/>
      <c r="F1558" s="40"/>
    </row>
    <row r="1559" spans="1:6">
      <c r="A1559" s="187">
        <v>29381</v>
      </c>
      <c r="B1559" s="39">
        <v>1.5993677062494784</v>
      </c>
      <c r="D1559" s="39"/>
      <c r="E1559" s="39"/>
      <c r="F1559" s="40"/>
    </row>
    <row r="1560" spans="1:6">
      <c r="A1560" s="187">
        <v>29388</v>
      </c>
      <c r="B1560" s="39">
        <v>1.6153568385973525</v>
      </c>
      <c r="D1560" s="39"/>
      <c r="E1560" s="39"/>
      <c r="F1560" s="40"/>
    </row>
    <row r="1561" spans="1:6">
      <c r="A1561" s="187">
        <v>29388</v>
      </c>
      <c r="B1561" s="39">
        <v>1.6153568385973525</v>
      </c>
      <c r="D1561" s="39"/>
      <c r="E1561" s="39"/>
      <c r="F1561" s="40"/>
    </row>
    <row r="1562" spans="1:6">
      <c r="A1562" s="187">
        <v>29388</v>
      </c>
      <c r="B1562" s="39">
        <v>1.6153568385973525</v>
      </c>
      <c r="D1562" s="39"/>
      <c r="E1562" s="39"/>
      <c r="F1562" s="40"/>
    </row>
    <row r="1563" spans="1:6">
      <c r="A1563" s="187">
        <v>29388</v>
      </c>
      <c r="B1563" s="39">
        <v>1.6153568385973525</v>
      </c>
      <c r="D1563" s="39"/>
      <c r="E1563" s="39"/>
      <c r="F1563" s="40"/>
    </row>
    <row r="1564" spans="1:6">
      <c r="A1564" s="187">
        <v>29395</v>
      </c>
      <c r="B1564" s="39">
        <v>1.6153568385973525</v>
      </c>
      <c r="D1564" s="39"/>
      <c r="E1564" s="39"/>
      <c r="F1564" s="40"/>
    </row>
    <row r="1565" spans="1:6">
      <c r="A1565" s="187">
        <v>29395</v>
      </c>
      <c r="B1565" s="39">
        <v>1.6153568385973525</v>
      </c>
      <c r="D1565" s="39"/>
      <c r="E1565" s="39"/>
      <c r="F1565" s="40"/>
    </row>
    <row r="1566" spans="1:6">
      <c r="A1566" s="187">
        <v>29395</v>
      </c>
      <c r="B1566" s="39">
        <v>1.6153568385973525</v>
      </c>
      <c r="D1566" s="39"/>
      <c r="E1566" s="39"/>
      <c r="F1566" s="40"/>
    </row>
    <row r="1567" spans="1:6">
      <c r="A1567" s="187">
        <v>29395</v>
      </c>
      <c r="B1567" s="39">
        <v>1.6153568385973525</v>
      </c>
      <c r="D1567" s="39"/>
      <c r="E1567" s="39"/>
      <c r="F1567" s="40"/>
    </row>
    <row r="1568" spans="1:6">
      <c r="A1568" s="187">
        <v>29402</v>
      </c>
      <c r="B1568" s="39">
        <v>1.6073581408646691</v>
      </c>
      <c r="D1568" s="39"/>
      <c r="E1568" s="39"/>
      <c r="F1568" s="40"/>
    </row>
    <row r="1569" spans="1:6">
      <c r="A1569" s="187">
        <v>29402</v>
      </c>
      <c r="B1569" s="39">
        <v>1.6073581408646691</v>
      </c>
      <c r="D1569" s="39"/>
      <c r="E1569" s="39"/>
      <c r="F1569" s="40"/>
    </row>
    <row r="1570" spans="1:6">
      <c r="A1570" s="187">
        <v>29402</v>
      </c>
      <c r="B1570" s="39">
        <v>1.6073581408646691</v>
      </c>
      <c r="D1570" s="39"/>
      <c r="E1570" s="39"/>
      <c r="F1570" s="40"/>
    </row>
    <row r="1571" spans="1:6">
      <c r="A1571" s="187">
        <v>29402</v>
      </c>
      <c r="B1571" s="39">
        <v>1.6073581408646691</v>
      </c>
      <c r="D1571" s="39"/>
      <c r="E1571" s="39"/>
      <c r="F1571" s="40"/>
    </row>
    <row r="1572" spans="1:6">
      <c r="A1572" s="187">
        <v>29409</v>
      </c>
      <c r="B1572" s="39">
        <v>1.5513837829708716</v>
      </c>
      <c r="D1572" s="39"/>
      <c r="E1572" s="39"/>
      <c r="F1572" s="40"/>
    </row>
    <row r="1573" spans="1:6">
      <c r="A1573" s="187">
        <v>29409</v>
      </c>
      <c r="B1573" s="39">
        <v>1.5513837829708716</v>
      </c>
      <c r="D1573" s="39"/>
      <c r="E1573" s="39"/>
      <c r="F1573" s="40"/>
    </row>
    <row r="1574" spans="1:6">
      <c r="A1574" s="187">
        <v>29409</v>
      </c>
      <c r="B1574" s="39">
        <v>1.5513837829708716</v>
      </c>
      <c r="D1574" s="39"/>
      <c r="E1574" s="39"/>
      <c r="F1574" s="40"/>
    </row>
    <row r="1575" spans="1:6">
      <c r="A1575" s="187">
        <v>29409</v>
      </c>
      <c r="B1575" s="39">
        <v>1.5513837829708716</v>
      </c>
      <c r="D1575" s="39"/>
      <c r="E1575" s="39"/>
      <c r="F1575" s="40"/>
    </row>
    <row r="1576" spans="1:6">
      <c r="A1576" s="187">
        <v>29416</v>
      </c>
      <c r="B1576" s="39">
        <v>1.5193972551576314</v>
      </c>
      <c r="D1576" s="39"/>
      <c r="E1576" s="39"/>
      <c r="F1576" s="40"/>
    </row>
    <row r="1577" spans="1:6">
      <c r="A1577" s="187">
        <v>29416</v>
      </c>
      <c r="B1577" s="39">
        <v>1.5193972551576314</v>
      </c>
      <c r="D1577" s="39"/>
      <c r="E1577" s="39"/>
      <c r="F1577" s="40"/>
    </row>
    <row r="1578" spans="1:6">
      <c r="A1578" s="187">
        <v>29416</v>
      </c>
      <c r="B1578" s="39">
        <v>1.5193972551576314</v>
      </c>
      <c r="D1578" s="39"/>
      <c r="E1578" s="39"/>
      <c r="F1578" s="40"/>
    </row>
    <row r="1579" spans="1:6">
      <c r="A1579" s="187">
        <v>29416</v>
      </c>
      <c r="B1579" s="39">
        <v>1.5193972551576314</v>
      </c>
      <c r="D1579" s="39"/>
      <c r="E1579" s="39"/>
      <c r="F1579" s="40"/>
    </row>
    <row r="1580" spans="1:6">
      <c r="A1580" s="187">
        <v>29423</v>
      </c>
      <c r="B1580" s="39">
        <v>1.5433850852381885</v>
      </c>
      <c r="D1580" s="39"/>
      <c r="E1580" s="39"/>
      <c r="F1580" s="40"/>
    </row>
    <row r="1581" spans="1:6">
      <c r="A1581" s="187">
        <v>29423</v>
      </c>
      <c r="B1581" s="39">
        <v>1.5433850852381885</v>
      </c>
      <c r="D1581" s="39"/>
      <c r="E1581" s="39"/>
      <c r="F1581" s="40"/>
    </row>
    <row r="1582" spans="1:6">
      <c r="A1582" s="187">
        <v>29423</v>
      </c>
      <c r="B1582" s="39">
        <v>1.5433850852381885</v>
      </c>
      <c r="D1582" s="39"/>
      <c r="E1582" s="39"/>
      <c r="F1582" s="40"/>
    </row>
    <row r="1583" spans="1:6">
      <c r="A1583" s="187">
        <v>29423</v>
      </c>
      <c r="B1583" s="39">
        <v>1.5433850852381885</v>
      </c>
      <c r="D1583" s="39"/>
      <c r="E1583" s="39"/>
      <c r="F1583" s="40"/>
    </row>
    <row r="1584" spans="1:6">
      <c r="A1584" s="187">
        <v>29430</v>
      </c>
      <c r="B1584" s="39">
        <v>1.5993677062494784</v>
      </c>
      <c r="D1584" s="39"/>
      <c r="E1584" s="39"/>
      <c r="F1584" s="40"/>
    </row>
    <row r="1585" spans="1:6">
      <c r="A1585" s="187">
        <v>29430</v>
      </c>
      <c r="B1585" s="39">
        <v>1.5993677062494784</v>
      </c>
      <c r="D1585" s="39"/>
      <c r="E1585" s="39"/>
      <c r="F1585" s="40"/>
    </row>
    <row r="1586" spans="1:6">
      <c r="A1586" s="187">
        <v>29430</v>
      </c>
      <c r="B1586" s="39">
        <v>1.5993677062494784</v>
      </c>
      <c r="D1586" s="39"/>
      <c r="E1586" s="39"/>
      <c r="F1586" s="40"/>
    </row>
    <row r="1587" spans="1:6">
      <c r="A1587" s="187">
        <v>29430</v>
      </c>
      <c r="B1587" s="39">
        <v>1.5993677062494784</v>
      </c>
      <c r="D1587" s="39"/>
      <c r="E1587" s="39"/>
      <c r="F1587" s="40"/>
    </row>
    <row r="1588" spans="1:6">
      <c r="A1588" s="187">
        <v>29437</v>
      </c>
      <c r="B1588" s="39">
        <v>1.5353863875055052</v>
      </c>
      <c r="D1588" s="39"/>
      <c r="E1588" s="39"/>
      <c r="F1588" s="40"/>
    </row>
    <row r="1589" spans="1:6">
      <c r="A1589" s="187">
        <v>29437</v>
      </c>
      <c r="B1589" s="39">
        <v>1.5353863875055052</v>
      </c>
      <c r="D1589" s="39"/>
      <c r="E1589" s="39"/>
      <c r="F1589" s="40"/>
    </row>
    <row r="1590" spans="1:6">
      <c r="A1590" s="187">
        <v>29437</v>
      </c>
      <c r="B1590" s="39">
        <v>1.5353863875055052</v>
      </c>
      <c r="D1590" s="39"/>
      <c r="E1590" s="39"/>
      <c r="F1590" s="40"/>
    </row>
    <row r="1591" spans="1:6">
      <c r="A1591" s="187">
        <v>29437</v>
      </c>
      <c r="B1591" s="39">
        <v>1.5353863875055052</v>
      </c>
      <c r="D1591" s="39"/>
      <c r="E1591" s="39"/>
      <c r="F1591" s="40"/>
    </row>
    <row r="1592" spans="1:6">
      <c r="A1592" s="187">
        <v>29444</v>
      </c>
      <c r="B1592" s="39">
        <v>1.5313953017566562</v>
      </c>
      <c r="D1592" s="39"/>
      <c r="E1592" s="39"/>
      <c r="F1592" s="40"/>
    </row>
    <row r="1593" spans="1:6">
      <c r="A1593" s="187">
        <v>29444</v>
      </c>
      <c r="B1593" s="39">
        <v>1.5313953017566562</v>
      </c>
      <c r="D1593" s="39"/>
      <c r="E1593" s="39"/>
      <c r="F1593" s="40"/>
    </row>
    <row r="1594" spans="1:6">
      <c r="A1594" s="187">
        <v>29444</v>
      </c>
      <c r="B1594" s="39">
        <v>1.5313953017566562</v>
      </c>
      <c r="D1594" s="39"/>
      <c r="E1594" s="39"/>
      <c r="F1594" s="40"/>
    </row>
    <row r="1595" spans="1:6">
      <c r="A1595" s="187">
        <v>29444</v>
      </c>
      <c r="B1595" s="39">
        <v>1.5313953017566562</v>
      </c>
      <c r="D1595" s="39"/>
      <c r="E1595" s="39"/>
      <c r="F1595" s="40"/>
    </row>
    <row r="1596" spans="1:6">
      <c r="A1596" s="187">
        <v>29451</v>
      </c>
      <c r="B1596" s="39">
        <v>1.5313953017566562</v>
      </c>
      <c r="D1596" s="39"/>
      <c r="E1596" s="39"/>
      <c r="F1596" s="40"/>
    </row>
    <row r="1597" spans="1:6">
      <c r="A1597" s="187">
        <v>29451</v>
      </c>
      <c r="B1597" s="39">
        <v>1.5313953017566562</v>
      </c>
      <c r="D1597" s="39"/>
      <c r="E1597" s="39"/>
      <c r="F1597" s="40"/>
    </row>
    <row r="1598" spans="1:6">
      <c r="A1598" s="187">
        <v>29451</v>
      </c>
      <c r="B1598" s="39">
        <v>1.5313953017566562</v>
      </c>
      <c r="D1598" s="39"/>
      <c r="E1598" s="39"/>
      <c r="F1598" s="40"/>
    </row>
    <row r="1599" spans="1:6">
      <c r="A1599" s="187">
        <v>29451</v>
      </c>
      <c r="B1599" s="39">
        <v>1.5313953017566562</v>
      </c>
      <c r="D1599" s="39"/>
      <c r="E1599" s="39"/>
      <c r="F1599" s="40"/>
    </row>
    <row r="1600" spans="1:6">
      <c r="A1600" s="187">
        <v>29458</v>
      </c>
      <c r="B1600" s="39">
        <v>1.5313953017566562</v>
      </c>
      <c r="D1600" s="39"/>
      <c r="E1600" s="39"/>
      <c r="F1600" s="40"/>
    </row>
    <row r="1601" spans="1:6">
      <c r="A1601" s="187">
        <v>29458</v>
      </c>
      <c r="B1601" s="39">
        <v>1.5313953017566562</v>
      </c>
      <c r="D1601" s="39"/>
      <c r="E1601" s="39"/>
      <c r="F1601" s="40"/>
    </row>
    <row r="1602" spans="1:6">
      <c r="A1602" s="187">
        <v>29458</v>
      </c>
      <c r="B1602" s="39">
        <v>1.5313953017566562</v>
      </c>
      <c r="D1602" s="39"/>
      <c r="E1602" s="39"/>
      <c r="F1602" s="40"/>
    </row>
    <row r="1603" spans="1:6">
      <c r="A1603" s="187">
        <v>29458</v>
      </c>
      <c r="B1603" s="39">
        <v>1.5313953017566562</v>
      </c>
      <c r="D1603" s="39"/>
      <c r="E1603" s="39"/>
      <c r="F1603" s="40"/>
    </row>
    <row r="1604" spans="1:6">
      <c r="A1604" s="187">
        <v>29465</v>
      </c>
      <c r="B1604" s="39">
        <v>1.5233966040239728</v>
      </c>
      <c r="D1604" s="39"/>
      <c r="E1604" s="39"/>
      <c r="F1604" s="40"/>
    </row>
    <row r="1605" spans="1:6">
      <c r="A1605" s="187">
        <v>29465</v>
      </c>
      <c r="B1605" s="39">
        <v>1.5233966040239728</v>
      </c>
      <c r="D1605" s="39"/>
      <c r="E1605" s="39"/>
      <c r="F1605" s="40"/>
    </row>
    <row r="1606" spans="1:6">
      <c r="A1606" s="187">
        <v>29465</v>
      </c>
      <c r="B1606" s="39">
        <v>1.5233966040239728</v>
      </c>
      <c r="D1606" s="39"/>
      <c r="E1606" s="39"/>
      <c r="F1606" s="40"/>
    </row>
    <row r="1607" spans="1:6">
      <c r="A1607" s="187">
        <v>29465</v>
      </c>
      <c r="B1607" s="39">
        <v>1.5233966040239728</v>
      </c>
      <c r="D1607" s="39"/>
      <c r="E1607" s="39"/>
      <c r="F1607" s="40"/>
    </row>
    <row r="1608" spans="1:6">
      <c r="A1608" s="187">
        <v>29472</v>
      </c>
      <c r="B1608" s="39">
        <v>1.511398557424948</v>
      </c>
      <c r="D1608" s="39"/>
      <c r="E1608" s="39"/>
      <c r="F1608" s="40"/>
    </row>
    <row r="1609" spans="1:6">
      <c r="A1609" s="187">
        <v>29472</v>
      </c>
      <c r="B1609" s="39">
        <v>1.511398557424948</v>
      </c>
      <c r="D1609" s="39"/>
      <c r="E1609" s="39"/>
      <c r="F1609" s="40"/>
    </row>
    <row r="1610" spans="1:6">
      <c r="A1610" s="187">
        <v>29472</v>
      </c>
      <c r="B1610" s="39">
        <v>1.511398557424948</v>
      </c>
      <c r="D1610" s="39"/>
      <c r="E1610" s="39"/>
      <c r="F1610" s="40"/>
    </row>
    <row r="1611" spans="1:6">
      <c r="A1611" s="187">
        <v>29472</v>
      </c>
      <c r="B1611" s="39">
        <v>1.511398557424948</v>
      </c>
      <c r="D1611" s="39"/>
      <c r="E1611" s="39"/>
      <c r="F1611" s="40"/>
    </row>
    <row r="1612" spans="1:6">
      <c r="A1612" s="187">
        <v>29479</v>
      </c>
      <c r="B1612" s="39">
        <v>1.4394268040657845</v>
      </c>
      <c r="D1612" s="39"/>
      <c r="E1612" s="39"/>
      <c r="F1612" s="40"/>
    </row>
    <row r="1613" spans="1:6">
      <c r="A1613" s="187">
        <v>29479</v>
      </c>
      <c r="B1613" s="39">
        <v>1.4394268040657845</v>
      </c>
      <c r="D1613" s="39"/>
      <c r="E1613" s="39"/>
      <c r="F1613" s="40"/>
    </row>
    <row r="1614" spans="1:6">
      <c r="A1614" s="187">
        <v>29479</v>
      </c>
      <c r="B1614" s="39">
        <v>1.4394268040657845</v>
      </c>
      <c r="D1614" s="39"/>
      <c r="E1614" s="39"/>
      <c r="F1614" s="40"/>
    </row>
    <row r="1615" spans="1:6">
      <c r="A1615" s="187">
        <v>29479</v>
      </c>
      <c r="B1615" s="39">
        <v>1.4394268040657845</v>
      </c>
      <c r="D1615" s="39"/>
      <c r="E1615" s="39"/>
      <c r="F1615" s="40"/>
    </row>
    <row r="1616" spans="1:6">
      <c r="A1616" s="187">
        <v>29486</v>
      </c>
      <c r="B1616" s="39">
        <v>1.3994415785198608</v>
      </c>
      <c r="D1616" s="39"/>
      <c r="E1616" s="39"/>
      <c r="F1616" s="40"/>
    </row>
    <row r="1617" spans="1:6">
      <c r="A1617" s="187">
        <v>29486</v>
      </c>
      <c r="B1617" s="39">
        <v>1.3994415785198608</v>
      </c>
      <c r="D1617" s="39"/>
      <c r="E1617" s="39"/>
      <c r="F1617" s="40"/>
    </row>
    <row r="1618" spans="1:6">
      <c r="A1618" s="187">
        <v>29486</v>
      </c>
      <c r="B1618" s="39">
        <v>1.3994415785198608</v>
      </c>
      <c r="D1618" s="39"/>
      <c r="E1618" s="39"/>
      <c r="F1618" s="40"/>
    </row>
    <row r="1619" spans="1:6">
      <c r="A1619" s="187">
        <v>29486</v>
      </c>
      <c r="B1619" s="39">
        <v>1.3994415785198608</v>
      </c>
      <c r="D1619" s="39"/>
      <c r="E1619" s="39"/>
      <c r="F1619" s="40"/>
    </row>
    <row r="1620" spans="1:6">
      <c r="A1620" s="187">
        <v>29493</v>
      </c>
      <c r="B1620" s="39">
        <v>1.3754537484393037</v>
      </c>
      <c r="D1620" s="39"/>
      <c r="E1620" s="39"/>
      <c r="F1620" s="40"/>
    </row>
    <row r="1621" spans="1:6">
      <c r="A1621" s="187">
        <v>29493</v>
      </c>
      <c r="B1621" s="39">
        <v>1.3754537484393037</v>
      </c>
      <c r="D1621" s="39"/>
      <c r="E1621" s="39"/>
      <c r="F1621" s="40"/>
    </row>
    <row r="1622" spans="1:6">
      <c r="A1622" s="187">
        <v>29493</v>
      </c>
      <c r="B1622" s="39">
        <v>1.3754537484393037</v>
      </c>
      <c r="D1622" s="39"/>
      <c r="E1622" s="39"/>
      <c r="F1622" s="40"/>
    </row>
    <row r="1623" spans="1:6">
      <c r="A1623" s="187">
        <v>29493</v>
      </c>
      <c r="B1623" s="39">
        <v>1.3754537484393037</v>
      </c>
      <c r="D1623" s="39"/>
      <c r="E1623" s="39"/>
      <c r="F1623" s="40"/>
    </row>
    <row r="1624" spans="1:6">
      <c r="A1624" s="187">
        <v>29500</v>
      </c>
      <c r="B1624" s="39">
        <v>1.3514659183587465</v>
      </c>
      <c r="D1624" s="39"/>
      <c r="E1624" s="39"/>
      <c r="F1624" s="40"/>
    </row>
    <row r="1625" spans="1:6">
      <c r="A1625" s="187">
        <v>29500</v>
      </c>
      <c r="B1625" s="39">
        <v>1.3514659183587465</v>
      </c>
      <c r="D1625" s="39"/>
      <c r="E1625" s="39"/>
      <c r="F1625" s="40"/>
    </row>
    <row r="1626" spans="1:6">
      <c r="A1626" s="187">
        <v>29500</v>
      </c>
      <c r="B1626" s="39">
        <v>1.3514659183587465</v>
      </c>
      <c r="D1626" s="39"/>
      <c r="E1626" s="39"/>
      <c r="F1626" s="40"/>
    </row>
    <row r="1627" spans="1:6">
      <c r="A1627" s="187">
        <v>29500</v>
      </c>
      <c r="B1627" s="39">
        <v>1.3514659183587465</v>
      </c>
      <c r="D1627" s="39"/>
      <c r="E1627" s="39"/>
      <c r="F1627" s="40"/>
    </row>
    <row r="1628" spans="1:6">
      <c r="A1628" s="187">
        <v>29507</v>
      </c>
      <c r="B1628" s="39">
        <v>1.3714543995729622</v>
      </c>
      <c r="D1628" s="39"/>
      <c r="E1628" s="39"/>
      <c r="F1628" s="40"/>
    </row>
    <row r="1629" spans="1:6">
      <c r="A1629" s="187">
        <v>29507</v>
      </c>
      <c r="B1629" s="39">
        <v>1.3714543995729622</v>
      </c>
      <c r="D1629" s="39"/>
      <c r="E1629" s="39"/>
      <c r="F1629" s="40"/>
    </row>
    <row r="1630" spans="1:6">
      <c r="A1630" s="187">
        <v>29507</v>
      </c>
      <c r="B1630" s="39">
        <v>1.3714543995729622</v>
      </c>
      <c r="D1630" s="39"/>
      <c r="E1630" s="39"/>
      <c r="F1630" s="40"/>
    </row>
    <row r="1631" spans="1:6">
      <c r="A1631" s="187">
        <v>29507</v>
      </c>
      <c r="B1631" s="39">
        <v>1.3714543995729622</v>
      </c>
      <c r="D1631" s="39"/>
      <c r="E1631" s="39"/>
      <c r="F1631" s="40"/>
    </row>
    <row r="1632" spans="1:6">
      <c r="A1632" s="187">
        <v>29514</v>
      </c>
      <c r="B1632" s="39">
        <v>1.3594563529739372</v>
      </c>
      <c r="D1632" s="39"/>
      <c r="E1632" s="39"/>
      <c r="F1632" s="40"/>
    </row>
    <row r="1633" spans="1:6">
      <c r="A1633" s="187">
        <v>29514</v>
      </c>
      <c r="B1633" s="39">
        <v>1.3594563529739372</v>
      </c>
      <c r="D1633" s="39"/>
      <c r="E1633" s="39"/>
      <c r="F1633" s="40"/>
    </row>
    <row r="1634" spans="1:6">
      <c r="A1634" s="187">
        <v>29514</v>
      </c>
      <c r="B1634" s="39">
        <v>1.3594563529739372</v>
      </c>
      <c r="D1634" s="39"/>
      <c r="E1634" s="39"/>
      <c r="F1634" s="40"/>
    </row>
    <row r="1635" spans="1:6">
      <c r="A1635" s="187">
        <v>29514</v>
      </c>
      <c r="B1635" s="39">
        <v>1.3594563529739372</v>
      </c>
      <c r="D1635" s="39"/>
      <c r="E1635" s="39"/>
      <c r="F1635" s="40"/>
    </row>
    <row r="1636" spans="1:6">
      <c r="A1636" s="187">
        <v>29521</v>
      </c>
      <c r="B1636" s="39">
        <v>1.3514659183587465</v>
      </c>
      <c r="D1636" s="39"/>
      <c r="E1636" s="39"/>
      <c r="F1636" s="40"/>
    </row>
    <row r="1637" spans="1:6">
      <c r="A1637" s="187">
        <v>29521</v>
      </c>
      <c r="B1637" s="39">
        <v>1.3514659183587465</v>
      </c>
      <c r="D1637" s="39"/>
      <c r="E1637" s="39"/>
      <c r="F1637" s="40"/>
    </row>
    <row r="1638" spans="1:6">
      <c r="A1638" s="187">
        <v>29521</v>
      </c>
      <c r="B1638" s="39">
        <v>1.3514659183587465</v>
      </c>
      <c r="D1638" s="39"/>
      <c r="E1638" s="39"/>
      <c r="F1638" s="40"/>
    </row>
    <row r="1639" spans="1:6">
      <c r="A1639" s="187">
        <v>29521</v>
      </c>
      <c r="B1639" s="39">
        <v>1.3514659183587465</v>
      </c>
      <c r="D1639" s="39"/>
      <c r="E1639" s="39"/>
      <c r="F1639" s="40"/>
    </row>
    <row r="1640" spans="1:6">
      <c r="A1640" s="187">
        <v>29528</v>
      </c>
      <c r="B1640" s="39">
        <v>1.3554652672250882</v>
      </c>
      <c r="D1640" s="39"/>
      <c r="E1640" s="39"/>
      <c r="F1640" s="40"/>
    </row>
    <row r="1641" spans="1:6">
      <c r="A1641" s="187">
        <v>29528</v>
      </c>
      <c r="B1641" s="39">
        <v>1.3554652672250882</v>
      </c>
      <c r="D1641" s="39"/>
      <c r="E1641" s="39"/>
      <c r="F1641" s="40"/>
    </row>
    <row r="1642" spans="1:6">
      <c r="A1642" s="187">
        <v>29528</v>
      </c>
      <c r="B1642" s="39">
        <v>1.3554652672250882</v>
      </c>
      <c r="D1642" s="39"/>
      <c r="E1642" s="39"/>
      <c r="F1642" s="40"/>
    </row>
    <row r="1643" spans="1:6">
      <c r="A1643" s="187">
        <v>29528</v>
      </c>
      <c r="B1643" s="39">
        <v>1.3554652672250882</v>
      </c>
      <c r="D1643" s="39"/>
      <c r="E1643" s="39"/>
      <c r="F1643" s="40"/>
    </row>
    <row r="1644" spans="1:6">
      <c r="A1644" s="187">
        <v>29535</v>
      </c>
      <c r="B1644" s="39">
        <v>1.33546852289338</v>
      </c>
      <c r="D1644" s="39"/>
      <c r="E1644" s="39"/>
      <c r="F1644" s="40"/>
    </row>
    <row r="1645" spans="1:6">
      <c r="A1645" s="187">
        <v>29535</v>
      </c>
      <c r="B1645" s="39">
        <v>1.33546852289338</v>
      </c>
      <c r="D1645" s="39"/>
      <c r="E1645" s="39"/>
      <c r="F1645" s="40"/>
    </row>
    <row r="1646" spans="1:6">
      <c r="A1646" s="187">
        <v>29535</v>
      </c>
      <c r="B1646" s="39">
        <v>1.33546852289338</v>
      </c>
      <c r="D1646" s="39"/>
      <c r="E1646" s="39"/>
      <c r="F1646" s="40"/>
    </row>
    <row r="1647" spans="1:6">
      <c r="A1647" s="187">
        <v>29535</v>
      </c>
      <c r="B1647" s="39">
        <v>1.33546852289338</v>
      </c>
      <c r="D1647" s="39"/>
      <c r="E1647" s="39"/>
      <c r="F1647" s="40"/>
    </row>
    <row r="1648" spans="1:6">
      <c r="A1648" s="187">
        <v>29542</v>
      </c>
      <c r="B1648" s="39">
        <v>1.3514659183587465</v>
      </c>
      <c r="D1648" s="39"/>
      <c r="E1648" s="39"/>
      <c r="F1648" s="40"/>
    </row>
    <row r="1649" spans="1:6">
      <c r="A1649" s="187">
        <v>29542</v>
      </c>
      <c r="B1649" s="39">
        <v>1.3514659183587465</v>
      </c>
      <c r="D1649" s="39"/>
      <c r="E1649" s="39"/>
      <c r="F1649" s="40"/>
    </row>
    <row r="1650" spans="1:6">
      <c r="A1650" s="187">
        <v>29542</v>
      </c>
      <c r="B1650" s="39">
        <v>1.3514659183587465</v>
      </c>
      <c r="D1650" s="39"/>
      <c r="E1650" s="39"/>
      <c r="F1650" s="40"/>
    </row>
    <row r="1651" spans="1:6">
      <c r="A1651" s="187">
        <v>29542</v>
      </c>
      <c r="B1651" s="39">
        <v>1.3514659183587465</v>
      </c>
      <c r="D1651" s="39"/>
      <c r="E1651" s="39"/>
      <c r="F1651" s="40"/>
    </row>
    <row r="1652" spans="1:6">
      <c r="A1652" s="187">
        <v>29549</v>
      </c>
      <c r="B1652" s="39">
        <v>1.3554652672250882</v>
      </c>
      <c r="D1652" s="39"/>
      <c r="E1652" s="39"/>
      <c r="F1652" s="40"/>
    </row>
    <row r="1653" spans="1:6">
      <c r="A1653" s="187">
        <v>29549</v>
      </c>
      <c r="B1653" s="39">
        <v>1.3554652672250882</v>
      </c>
      <c r="D1653" s="39"/>
      <c r="E1653" s="39"/>
      <c r="F1653" s="40"/>
    </row>
    <row r="1654" spans="1:6">
      <c r="A1654" s="187">
        <v>29549</v>
      </c>
      <c r="B1654" s="39">
        <v>1.3554652672250882</v>
      </c>
      <c r="D1654" s="39"/>
      <c r="E1654" s="39"/>
      <c r="F1654" s="40"/>
    </row>
    <row r="1655" spans="1:6">
      <c r="A1655" s="187">
        <v>29549</v>
      </c>
      <c r="B1655" s="39">
        <v>1.3554652672250882</v>
      </c>
      <c r="D1655" s="39"/>
      <c r="E1655" s="39"/>
      <c r="F1655" s="40"/>
    </row>
    <row r="1656" spans="1:6">
      <c r="A1656" s="187">
        <v>29556</v>
      </c>
      <c r="B1656" s="39">
        <v>1.3434672206260634</v>
      </c>
      <c r="D1656" s="39"/>
      <c r="E1656" s="39"/>
      <c r="F1656" s="40"/>
    </row>
    <row r="1657" spans="1:6">
      <c r="A1657" s="187">
        <v>29556</v>
      </c>
      <c r="B1657" s="39">
        <v>1.3434672206260634</v>
      </c>
      <c r="D1657" s="39"/>
      <c r="E1657" s="39"/>
      <c r="F1657" s="40"/>
    </row>
    <row r="1658" spans="1:6">
      <c r="A1658" s="187">
        <v>29556</v>
      </c>
      <c r="B1658" s="39">
        <v>1.3434672206260634</v>
      </c>
      <c r="D1658" s="39"/>
      <c r="E1658" s="39"/>
      <c r="F1658" s="40"/>
    </row>
    <row r="1659" spans="1:6">
      <c r="A1659" s="187">
        <v>29556</v>
      </c>
      <c r="B1659" s="39">
        <v>1.3434672206260634</v>
      </c>
      <c r="D1659" s="39"/>
      <c r="E1659" s="39"/>
      <c r="F1659" s="40"/>
    </row>
    <row r="1660" spans="1:6">
      <c r="A1660" s="187">
        <v>29563</v>
      </c>
      <c r="B1660" s="39">
        <v>1.30348199508014</v>
      </c>
      <c r="D1660" s="39"/>
      <c r="E1660" s="39"/>
      <c r="F1660" s="40"/>
    </row>
    <row r="1661" spans="1:6">
      <c r="A1661" s="187">
        <v>29563</v>
      </c>
      <c r="B1661" s="39">
        <v>1.30348199508014</v>
      </c>
      <c r="D1661" s="39"/>
      <c r="E1661" s="39"/>
      <c r="F1661" s="40"/>
    </row>
    <row r="1662" spans="1:6">
      <c r="A1662" s="187">
        <v>29563</v>
      </c>
      <c r="B1662" s="39">
        <v>1.30348199508014</v>
      </c>
      <c r="D1662" s="39"/>
      <c r="E1662" s="39"/>
      <c r="F1662" s="40"/>
    </row>
    <row r="1663" spans="1:6">
      <c r="A1663" s="187">
        <v>29563</v>
      </c>
      <c r="B1663" s="39">
        <v>1.30348199508014</v>
      </c>
      <c r="D1663" s="39"/>
      <c r="E1663" s="39"/>
      <c r="F1663" s="40"/>
    </row>
    <row r="1664" spans="1:6">
      <c r="A1664" s="187">
        <v>29570</v>
      </c>
      <c r="B1664" s="39">
        <v>1.2874845996147732</v>
      </c>
      <c r="D1664" s="39"/>
      <c r="E1664" s="39"/>
      <c r="F1664" s="40"/>
    </row>
    <row r="1665" spans="1:6">
      <c r="A1665" s="187">
        <v>29570</v>
      </c>
      <c r="B1665" s="39">
        <v>1.2874845996147732</v>
      </c>
      <c r="D1665" s="39"/>
      <c r="E1665" s="39"/>
      <c r="F1665" s="40"/>
    </row>
    <row r="1666" spans="1:6">
      <c r="A1666" s="187">
        <v>29570</v>
      </c>
      <c r="B1666" s="39">
        <v>1.2874845996147732</v>
      </c>
      <c r="D1666" s="39"/>
      <c r="E1666" s="39"/>
      <c r="F1666" s="40"/>
    </row>
    <row r="1667" spans="1:6">
      <c r="A1667" s="187">
        <v>29570</v>
      </c>
      <c r="B1667" s="39">
        <v>1.2874845996147732</v>
      </c>
      <c r="D1667" s="39"/>
      <c r="E1667" s="39"/>
      <c r="F1667" s="40"/>
    </row>
    <row r="1668" spans="1:6">
      <c r="A1668" s="187">
        <v>29577</v>
      </c>
      <c r="B1668" s="39">
        <v>1.1595384883618121</v>
      </c>
      <c r="D1668" s="39"/>
      <c r="E1668" s="39"/>
      <c r="F1668" s="40"/>
    </row>
    <row r="1669" spans="1:6">
      <c r="A1669" s="187">
        <v>29577</v>
      </c>
      <c r="B1669" s="39">
        <v>1.1595384883618121</v>
      </c>
      <c r="D1669" s="39"/>
      <c r="E1669" s="39"/>
      <c r="F1669" s="40"/>
    </row>
    <row r="1670" spans="1:6">
      <c r="A1670" s="187">
        <v>29577</v>
      </c>
      <c r="B1670" s="39">
        <v>1.1595384883618121</v>
      </c>
      <c r="D1670" s="39"/>
      <c r="E1670" s="39"/>
      <c r="F1670" s="40"/>
    </row>
    <row r="1671" spans="1:6">
      <c r="A1671" s="187">
        <v>29577</v>
      </c>
      <c r="B1671" s="39">
        <v>1.1595384883618121</v>
      </c>
      <c r="D1671" s="39"/>
      <c r="E1671" s="39"/>
      <c r="F1671" s="40"/>
    </row>
    <row r="1672" spans="1:6">
      <c r="A1672" s="187">
        <v>29584</v>
      </c>
      <c r="B1672" s="39">
        <v>1.157943706685771</v>
      </c>
      <c r="D1672" s="39"/>
      <c r="E1672" s="39"/>
      <c r="F1672" s="40"/>
    </row>
    <row r="1673" spans="1:6">
      <c r="A1673" s="187">
        <v>29584</v>
      </c>
      <c r="B1673" s="39">
        <v>1.157943706685771</v>
      </c>
      <c r="D1673" s="39"/>
      <c r="E1673" s="39"/>
      <c r="F1673" s="40"/>
    </row>
    <row r="1674" spans="1:6">
      <c r="A1674" s="187">
        <v>29584</v>
      </c>
      <c r="B1674" s="39">
        <v>1.157943706685771</v>
      </c>
      <c r="D1674" s="39"/>
      <c r="E1674" s="39"/>
      <c r="F1674" s="40"/>
    </row>
    <row r="1675" spans="1:6" ht="13.5" thickBot="1">
      <c r="A1675" s="188">
        <v>29584</v>
      </c>
      <c r="B1675" s="41">
        <v>1.157943706685771</v>
      </c>
      <c r="C1675" s="134"/>
      <c r="D1675" s="41"/>
      <c r="E1675" s="41"/>
      <c r="F1675" s="40"/>
    </row>
    <row r="1676" spans="1:6">
      <c r="A1676" s="187">
        <v>29591</v>
      </c>
      <c r="B1676" s="39">
        <v>1.1515397906291289</v>
      </c>
      <c r="D1676" s="39"/>
      <c r="E1676" s="39"/>
      <c r="F1676" s="40"/>
    </row>
    <row r="1677" spans="1:6">
      <c r="A1677" s="187">
        <v>29591</v>
      </c>
      <c r="B1677" s="39">
        <v>1.1515397906291289</v>
      </c>
      <c r="D1677" s="39"/>
      <c r="E1677" s="39"/>
      <c r="F1677" s="40"/>
    </row>
    <row r="1678" spans="1:6">
      <c r="A1678" s="187">
        <v>29591</v>
      </c>
      <c r="B1678" s="39">
        <v>1.1515397906291289</v>
      </c>
      <c r="D1678" s="39"/>
      <c r="E1678" s="39"/>
      <c r="F1678" s="40"/>
    </row>
    <row r="1679" spans="1:6">
      <c r="A1679" s="187">
        <v>29591</v>
      </c>
      <c r="B1679" s="39">
        <v>1.1515397906291289</v>
      </c>
      <c r="D1679" s="39"/>
      <c r="E1679" s="39"/>
      <c r="F1679" s="40"/>
    </row>
    <row r="1680" spans="1:6">
      <c r="A1680" s="187">
        <v>29598</v>
      </c>
      <c r="B1680" s="39">
        <v>1.1195532628158886</v>
      </c>
      <c r="D1680" s="39"/>
      <c r="E1680" s="39"/>
      <c r="F1680" s="40"/>
    </row>
    <row r="1681" spans="1:6">
      <c r="A1681" s="187">
        <v>29598</v>
      </c>
      <c r="B1681" s="39">
        <v>1.1195532628158886</v>
      </c>
      <c r="D1681" s="39"/>
      <c r="E1681" s="39"/>
      <c r="F1681" s="40"/>
    </row>
    <row r="1682" spans="1:6">
      <c r="A1682" s="187">
        <v>29598</v>
      </c>
      <c r="B1682" s="39">
        <v>1.1195532628158886</v>
      </c>
      <c r="D1682" s="39"/>
      <c r="E1682" s="39"/>
      <c r="F1682" s="40"/>
    </row>
    <row r="1683" spans="1:6">
      <c r="A1683" s="187">
        <v>29598</v>
      </c>
      <c r="B1683" s="39">
        <v>1.1195532628158886</v>
      </c>
      <c r="D1683" s="39"/>
      <c r="E1683" s="39"/>
      <c r="F1683" s="40"/>
    </row>
    <row r="1684" spans="1:6">
      <c r="A1684" s="187">
        <v>29605</v>
      </c>
      <c r="B1684" s="39">
        <v>1.1115545650832055</v>
      </c>
      <c r="D1684" s="39"/>
      <c r="E1684" s="39"/>
      <c r="F1684" s="40"/>
    </row>
    <row r="1685" spans="1:6">
      <c r="A1685" s="187">
        <v>29605</v>
      </c>
      <c r="B1685" s="39">
        <v>1.1115545650832055</v>
      </c>
      <c r="D1685" s="39"/>
      <c r="E1685" s="39"/>
      <c r="F1685" s="40"/>
    </row>
    <row r="1686" spans="1:6">
      <c r="A1686" s="187">
        <v>29605</v>
      </c>
      <c r="B1686" s="39">
        <v>1.1115545650832055</v>
      </c>
      <c r="D1686" s="39"/>
      <c r="E1686" s="39"/>
      <c r="F1686" s="40"/>
    </row>
    <row r="1687" spans="1:6">
      <c r="A1687" s="187">
        <v>29605</v>
      </c>
      <c r="B1687" s="39">
        <v>1.1115545650832055</v>
      </c>
      <c r="D1687" s="39"/>
      <c r="E1687" s="39"/>
      <c r="F1687" s="40"/>
    </row>
    <row r="1688" spans="1:6">
      <c r="A1688" s="187">
        <v>29612</v>
      </c>
      <c r="B1688" s="39">
        <v>1.0955654327353315</v>
      </c>
      <c r="D1688" s="39"/>
      <c r="E1688" s="39"/>
      <c r="F1688" s="40"/>
    </row>
    <row r="1689" spans="1:6">
      <c r="A1689" s="187">
        <v>29612</v>
      </c>
      <c r="B1689" s="39">
        <v>1.0955654327353315</v>
      </c>
      <c r="D1689" s="39"/>
      <c r="E1689" s="39"/>
      <c r="F1689" s="40"/>
    </row>
    <row r="1690" spans="1:6">
      <c r="A1690" s="187">
        <v>29612</v>
      </c>
      <c r="B1690" s="39">
        <v>1.0955654327353315</v>
      </c>
      <c r="D1690" s="39"/>
      <c r="E1690" s="39"/>
      <c r="F1690" s="40"/>
    </row>
    <row r="1691" spans="1:6">
      <c r="A1691" s="187">
        <v>29612</v>
      </c>
      <c r="B1691" s="39">
        <v>1.0955654327353315</v>
      </c>
      <c r="D1691" s="39"/>
      <c r="E1691" s="39"/>
      <c r="F1691" s="40"/>
    </row>
    <row r="1692" spans="1:6">
      <c r="A1692" s="187">
        <v>29619</v>
      </c>
      <c r="B1692" s="39">
        <v>1.0811710820634988</v>
      </c>
      <c r="D1692" s="39"/>
      <c r="E1692" s="39"/>
      <c r="F1692" s="40"/>
    </row>
    <row r="1693" spans="1:6">
      <c r="A1693" s="187">
        <v>29619</v>
      </c>
      <c r="B1693" s="39">
        <v>1.0811710820634988</v>
      </c>
      <c r="D1693" s="39"/>
      <c r="E1693" s="39"/>
      <c r="F1693" s="40"/>
    </row>
    <row r="1694" spans="1:6">
      <c r="A1694" s="187">
        <v>29619</v>
      </c>
      <c r="B1694" s="39">
        <v>1.0811710820634988</v>
      </c>
      <c r="D1694" s="39"/>
      <c r="E1694" s="39"/>
      <c r="F1694" s="40"/>
    </row>
    <row r="1695" spans="1:6">
      <c r="A1695" s="187">
        <v>29619</v>
      </c>
      <c r="B1695" s="39">
        <v>1.0811710820634988</v>
      </c>
      <c r="D1695" s="39"/>
      <c r="E1695" s="39"/>
      <c r="F1695" s="40"/>
    </row>
    <row r="1696" spans="1:6">
      <c r="A1696" s="187">
        <v>29626</v>
      </c>
      <c r="B1696" s="39">
        <v>1.0955654327353315</v>
      </c>
      <c r="D1696" s="39"/>
      <c r="E1696" s="39"/>
      <c r="F1696" s="40"/>
    </row>
    <row r="1697" spans="1:6">
      <c r="A1697" s="187">
        <v>29626</v>
      </c>
      <c r="B1697" s="39">
        <v>1.0955654327353315</v>
      </c>
      <c r="D1697" s="39"/>
      <c r="E1697" s="39"/>
      <c r="F1697" s="40"/>
    </row>
    <row r="1698" spans="1:6">
      <c r="A1698" s="187">
        <v>29626</v>
      </c>
      <c r="B1698" s="39">
        <v>1.0955654327353315</v>
      </c>
      <c r="D1698" s="39"/>
      <c r="E1698" s="39"/>
      <c r="F1698" s="40"/>
    </row>
    <row r="1699" spans="1:6">
      <c r="A1699" s="187">
        <v>29626</v>
      </c>
      <c r="B1699" s="39">
        <v>1.0955654327353315</v>
      </c>
      <c r="D1699" s="39"/>
      <c r="E1699" s="39"/>
      <c r="F1699" s="40"/>
    </row>
    <row r="1700" spans="1:6">
      <c r="A1700" s="187">
        <v>29633</v>
      </c>
      <c r="B1700" s="39">
        <v>1.1195532628158886</v>
      </c>
      <c r="D1700" s="39"/>
      <c r="E1700" s="39"/>
      <c r="F1700" s="40"/>
    </row>
    <row r="1701" spans="1:6">
      <c r="A1701" s="187">
        <v>29633</v>
      </c>
      <c r="B1701" s="39">
        <v>1.1195532628158886</v>
      </c>
      <c r="D1701" s="39"/>
      <c r="E1701" s="39"/>
      <c r="F1701" s="40"/>
    </row>
    <row r="1702" spans="1:6">
      <c r="A1702" s="187">
        <v>29633</v>
      </c>
      <c r="B1702" s="39">
        <v>1.1195532628158886</v>
      </c>
      <c r="D1702" s="39"/>
      <c r="E1702" s="39"/>
      <c r="F1702" s="40"/>
    </row>
    <row r="1703" spans="1:6">
      <c r="A1703" s="187">
        <v>29633</v>
      </c>
      <c r="B1703" s="39">
        <v>1.1195532628158886</v>
      </c>
      <c r="D1703" s="39"/>
      <c r="E1703" s="39"/>
      <c r="F1703" s="40"/>
    </row>
    <row r="1704" spans="1:6">
      <c r="A1704" s="187">
        <v>29640</v>
      </c>
      <c r="B1704" s="39">
        <v>1.1035641304680148</v>
      </c>
      <c r="D1704" s="39"/>
      <c r="E1704" s="39"/>
      <c r="F1704" s="40"/>
    </row>
    <row r="1705" spans="1:6">
      <c r="A1705" s="187">
        <v>29640</v>
      </c>
      <c r="B1705" s="39">
        <v>1.1035641304680148</v>
      </c>
      <c r="D1705" s="39"/>
      <c r="E1705" s="39"/>
      <c r="F1705" s="40"/>
    </row>
    <row r="1706" spans="1:6">
      <c r="A1706" s="187">
        <v>29640</v>
      </c>
      <c r="B1706" s="39">
        <v>1.1035641304680148</v>
      </c>
      <c r="D1706" s="39"/>
      <c r="E1706" s="39"/>
      <c r="F1706" s="40"/>
    </row>
    <row r="1707" spans="1:6">
      <c r="A1707" s="187">
        <v>29640</v>
      </c>
      <c r="B1707" s="39">
        <v>1.1035641304680148</v>
      </c>
      <c r="D1707" s="39"/>
      <c r="E1707" s="39"/>
      <c r="F1707" s="40"/>
    </row>
    <row r="1708" spans="1:6">
      <c r="A1708" s="187">
        <v>29647</v>
      </c>
      <c r="B1708" s="39">
        <v>1.1035641304680148</v>
      </c>
      <c r="D1708" s="39"/>
      <c r="E1708" s="39"/>
      <c r="F1708" s="40"/>
    </row>
    <row r="1709" spans="1:6">
      <c r="A1709" s="187">
        <v>29647</v>
      </c>
      <c r="B1709" s="39">
        <v>1.1035641304680148</v>
      </c>
      <c r="D1709" s="39"/>
      <c r="E1709" s="39"/>
      <c r="F1709" s="40"/>
    </row>
    <row r="1710" spans="1:6">
      <c r="A1710" s="187">
        <v>29647</v>
      </c>
      <c r="B1710" s="39">
        <v>1.1035641304680148</v>
      </c>
      <c r="D1710" s="39"/>
      <c r="E1710" s="39"/>
      <c r="F1710" s="40"/>
    </row>
    <row r="1711" spans="1:6">
      <c r="A1711" s="187">
        <v>29647</v>
      </c>
      <c r="B1711" s="39">
        <v>1.1035641304680148</v>
      </c>
      <c r="D1711" s="39"/>
      <c r="E1711" s="39"/>
      <c r="F1711" s="40"/>
    </row>
    <row r="1712" spans="1:6">
      <c r="A1712" s="187">
        <v>29654</v>
      </c>
      <c r="B1712" s="39">
        <v>1.0795680372699652</v>
      </c>
      <c r="D1712" s="39"/>
      <c r="E1712" s="39"/>
      <c r="F1712" s="40"/>
    </row>
    <row r="1713" spans="1:6">
      <c r="A1713" s="187">
        <v>29654</v>
      </c>
      <c r="B1713" s="39">
        <v>1.0795680372699652</v>
      </c>
      <c r="D1713" s="39"/>
      <c r="E1713" s="39"/>
      <c r="F1713" s="40"/>
    </row>
    <row r="1714" spans="1:6">
      <c r="A1714" s="187">
        <v>29654</v>
      </c>
      <c r="B1714" s="39">
        <v>1.0795680372699652</v>
      </c>
      <c r="D1714" s="39"/>
      <c r="E1714" s="39"/>
      <c r="F1714" s="40"/>
    </row>
    <row r="1715" spans="1:6">
      <c r="A1715" s="187">
        <v>29654</v>
      </c>
      <c r="B1715" s="39">
        <v>1.0795680372699652</v>
      </c>
      <c r="D1715" s="39"/>
      <c r="E1715" s="39"/>
      <c r="F1715" s="40"/>
    </row>
    <row r="1716" spans="1:6">
      <c r="A1716" s="187">
        <v>29661</v>
      </c>
      <c r="B1716" s="39">
        <v>1.0795680372699652</v>
      </c>
      <c r="D1716" s="39"/>
      <c r="E1716" s="39"/>
      <c r="F1716" s="40"/>
    </row>
    <row r="1717" spans="1:6">
      <c r="A1717" s="187">
        <v>29661</v>
      </c>
      <c r="B1717" s="39">
        <v>1.0795680372699652</v>
      </c>
      <c r="D1717" s="39"/>
      <c r="E1717" s="39"/>
      <c r="F1717" s="40"/>
    </row>
    <row r="1718" spans="1:6">
      <c r="A1718" s="187">
        <v>29661</v>
      </c>
      <c r="B1718" s="39">
        <v>1.0795680372699652</v>
      </c>
      <c r="D1718" s="39"/>
      <c r="E1718" s="39"/>
      <c r="F1718" s="40"/>
    </row>
    <row r="1719" spans="1:6">
      <c r="A1719" s="187">
        <v>29661</v>
      </c>
      <c r="B1719" s="39">
        <v>1.0795680372699652</v>
      </c>
      <c r="D1719" s="39"/>
      <c r="E1719" s="39"/>
      <c r="F1719" s="40"/>
    </row>
    <row r="1720" spans="1:6">
      <c r="A1720" s="187">
        <v>29668</v>
      </c>
      <c r="B1720" s="39">
        <v>0.98041062736066931</v>
      </c>
      <c r="D1720" s="39"/>
      <c r="E1720" s="39"/>
      <c r="F1720" s="40"/>
    </row>
    <row r="1721" spans="1:6">
      <c r="A1721" s="187">
        <v>29668</v>
      </c>
      <c r="B1721" s="39">
        <v>0.98041062736066931</v>
      </c>
      <c r="D1721" s="39"/>
      <c r="E1721" s="39"/>
      <c r="F1721" s="40"/>
    </row>
    <row r="1722" spans="1:6">
      <c r="A1722" s="187">
        <v>29668</v>
      </c>
      <c r="B1722" s="39">
        <v>0.98041062736066931</v>
      </c>
      <c r="D1722" s="39"/>
      <c r="E1722" s="39"/>
      <c r="F1722" s="40"/>
    </row>
    <row r="1723" spans="1:6">
      <c r="A1723" s="187">
        <v>29668</v>
      </c>
      <c r="B1723" s="39">
        <v>0.98041062736066931</v>
      </c>
      <c r="D1723" s="39"/>
      <c r="E1723" s="39"/>
      <c r="F1723" s="40"/>
    </row>
    <row r="1724" spans="1:6">
      <c r="A1724" s="187">
        <v>29675</v>
      </c>
      <c r="B1724" s="39">
        <v>0.97560975609756095</v>
      </c>
      <c r="D1724" s="39"/>
      <c r="E1724" s="39"/>
      <c r="F1724" s="40"/>
    </row>
    <row r="1725" spans="1:6">
      <c r="A1725" s="187">
        <v>29675</v>
      </c>
      <c r="B1725" s="39">
        <v>0.97560975609756095</v>
      </c>
      <c r="D1725" s="39"/>
      <c r="E1725" s="39"/>
      <c r="F1725" s="40"/>
    </row>
    <row r="1726" spans="1:6">
      <c r="A1726" s="187">
        <v>29675</v>
      </c>
      <c r="B1726" s="39">
        <v>0.97560975609756095</v>
      </c>
      <c r="D1726" s="39"/>
      <c r="E1726" s="39"/>
      <c r="F1726" s="40"/>
    </row>
    <row r="1727" spans="1:6">
      <c r="A1727" s="187">
        <v>29675</v>
      </c>
      <c r="B1727" s="39">
        <v>0.97560975609756095</v>
      </c>
      <c r="D1727" s="39"/>
      <c r="E1727" s="39"/>
      <c r="F1727" s="40"/>
    </row>
    <row r="1728" spans="1:6">
      <c r="A1728" s="187">
        <v>29682</v>
      </c>
      <c r="B1728" s="39">
        <v>1.0955654327353315</v>
      </c>
      <c r="D1728" s="39"/>
      <c r="E1728" s="39"/>
      <c r="F1728" s="40"/>
    </row>
    <row r="1729" spans="1:6">
      <c r="A1729" s="187">
        <v>29682</v>
      </c>
      <c r="B1729" s="39">
        <v>1.0955654327353315</v>
      </c>
      <c r="D1729" s="39"/>
      <c r="E1729" s="39"/>
      <c r="F1729" s="40"/>
    </row>
    <row r="1730" spans="1:6">
      <c r="A1730" s="187">
        <v>29682</v>
      </c>
      <c r="B1730" s="39">
        <v>1.0955654327353315</v>
      </c>
      <c r="D1730" s="39"/>
      <c r="E1730" s="39"/>
      <c r="F1730" s="40"/>
    </row>
    <row r="1731" spans="1:6">
      <c r="A1731" s="187">
        <v>29682</v>
      </c>
      <c r="B1731" s="39">
        <v>1.0955654327353315</v>
      </c>
      <c r="D1731" s="39"/>
      <c r="E1731" s="39"/>
      <c r="F1731" s="40"/>
    </row>
    <row r="1732" spans="1:6">
      <c r="A1732" s="187">
        <v>29689</v>
      </c>
      <c r="B1732" s="39">
        <v>1.0635789049220914</v>
      </c>
      <c r="D1732" s="39"/>
      <c r="E1732" s="39"/>
      <c r="F1732" s="40"/>
    </row>
    <row r="1733" spans="1:6">
      <c r="A1733" s="187">
        <v>29689</v>
      </c>
      <c r="B1733" s="39">
        <v>1.0635789049220914</v>
      </c>
      <c r="D1733" s="39"/>
      <c r="E1733" s="39"/>
      <c r="F1733" s="40"/>
    </row>
    <row r="1734" spans="1:6">
      <c r="A1734" s="187">
        <v>29689</v>
      </c>
      <c r="B1734" s="39">
        <v>1.0635789049220914</v>
      </c>
      <c r="D1734" s="39"/>
      <c r="E1734" s="39"/>
      <c r="F1734" s="40"/>
    </row>
    <row r="1735" spans="1:6">
      <c r="A1735" s="187">
        <v>29689</v>
      </c>
      <c r="B1735" s="39">
        <v>1.0635789049220914</v>
      </c>
      <c r="D1735" s="39"/>
      <c r="E1735" s="39"/>
      <c r="F1735" s="40"/>
    </row>
    <row r="1736" spans="1:6">
      <c r="A1736" s="187">
        <v>29696</v>
      </c>
      <c r="B1736" s="39">
        <v>1.055580207189408</v>
      </c>
      <c r="D1736" s="39"/>
      <c r="E1736" s="39"/>
      <c r="F1736" s="40"/>
    </row>
    <row r="1737" spans="1:6">
      <c r="A1737" s="187">
        <v>29696</v>
      </c>
      <c r="B1737" s="39">
        <v>1.055580207189408</v>
      </c>
      <c r="D1737" s="39"/>
      <c r="E1737" s="39"/>
      <c r="F1737" s="40"/>
    </row>
    <row r="1738" spans="1:6">
      <c r="A1738" s="187">
        <v>29696</v>
      </c>
      <c r="B1738" s="39">
        <v>1.055580207189408</v>
      </c>
      <c r="D1738" s="39"/>
      <c r="E1738" s="39"/>
      <c r="F1738" s="40"/>
    </row>
    <row r="1739" spans="1:6">
      <c r="A1739" s="187">
        <v>29696</v>
      </c>
      <c r="B1739" s="39">
        <v>1.055580207189408</v>
      </c>
      <c r="D1739" s="39"/>
      <c r="E1739" s="39"/>
      <c r="F1739" s="40"/>
    </row>
    <row r="1740" spans="1:6">
      <c r="A1740" s="187">
        <v>29703</v>
      </c>
      <c r="B1740" s="39">
        <v>1.0955654327353315</v>
      </c>
      <c r="D1740" s="39"/>
      <c r="E1740" s="39"/>
      <c r="F1740" s="40"/>
    </row>
    <row r="1741" spans="1:6">
      <c r="A1741" s="187">
        <v>29703</v>
      </c>
      <c r="B1741" s="39">
        <v>1.0955654327353315</v>
      </c>
      <c r="D1741" s="39"/>
      <c r="E1741" s="39"/>
      <c r="F1741" s="40"/>
    </row>
    <row r="1742" spans="1:6">
      <c r="A1742" s="187">
        <v>29703</v>
      </c>
      <c r="B1742" s="39">
        <v>1.0955654327353315</v>
      </c>
      <c r="D1742" s="39"/>
      <c r="E1742" s="39"/>
      <c r="F1742" s="40"/>
    </row>
    <row r="1743" spans="1:6">
      <c r="A1743" s="187">
        <v>29703</v>
      </c>
      <c r="B1743" s="39">
        <v>1.0955654327353315</v>
      </c>
      <c r="D1743" s="39"/>
      <c r="E1743" s="39"/>
      <c r="F1743" s="40"/>
    </row>
    <row r="1744" spans="1:6">
      <c r="A1744" s="187">
        <v>29710</v>
      </c>
      <c r="B1744" s="39">
        <v>1.0971602144113726</v>
      </c>
      <c r="D1744" s="39"/>
      <c r="E1744" s="39"/>
      <c r="F1744" s="40"/>
    </row>
    <row r="1745" spans="1:6">
      <c r="A1745" s="187">
        <v>29710</v>
      </c>
      <c r="B1745" s="39">
        <v>1.0971602144113726</v>
      </c>
      <c r="D1745" s="39"/>
      <c r="E1745" s="39"/>
      <c r="F1745" s="40"/>
    </row>
    <row r="1746" spans="1:6">
      <c r="A1746" s="187">
        <v>29710</v>
      </c>
      <c r="B1746" s="39">
        <v>1.0971602144113726</v>
      </c>
      <c r="D1746" s="39"/>
      <c r="E1746" s="39"/>
      <c r="F1746" s="40"/>
    </row>
    <row r="1747" spans="1:6">
      <c r="A1747" s="187">
        <v>29710</v>
      </c>
      <c r="B1747" s="39">
        <v>1.0971602144113726</v>
      </c>
      <c r="D1747" s="39"/>
      <c r="E1747" s="39"/>
      <c r="F1747" s="40"/>
    </row>
    <row r="1748" spans="1:6">
      <c r="A1748" s="187">
        <v>29717</v>
      </c>
      <c r="B1748" s="39">
        <v>1.0875667350026483</v>
      </c>
      <c r="D1748" s="39"/>
      <c r="E1748" s="39"/>
      <c r="F1748" s="40"/>
    </row>
    <row r="1749" spans="1:6">
      <c r="A1749" s="187">
        <v>29717</v>
      </c>
      <c r="B1749" s="39">
        <v>1.0875667350026483</v>
      </c>
      <c r="D1749" s="39"/>
      <c r="E1749" s="39"/>
      <c r="F1749" s="40"/>
    </row>
    <row r="1750" spans="1:6">
      <c r="A1750" s="187">
        <v>29717</v>
      </c>
      <c r="B1750" s="39">
        <v>1.0875667350026483</v>
      </c>
      <c r="D1750" s="39"/>
      <c r="E1750" s="39"/>
      <c r="F1750" s="40"/>
    </row>
    <row r="1751" spans="1:6">
      <c r="A1751" s="187">
        <v>29717</v>
      </c>
      <c r="B1751" s="39">
        <v>1.0875667350026483</v>
      </c>
      <c r="D1751" s="39"/>
      <c r="E1751" s="39"/>
      <c r="F1751" s="40"/>
    </row>
    <row r="1752" spans="1:6">
      <c r="A1752" s="187">
        <v>29724</v>
      </c>
      <c r="B1752" s="39">
        <v>0.95962062374968704</v>
      </c>
      <c r="D1752" s="39"/>
      <c r="E1752" s="39"/>
      <c r="F1752" s="40"/>
    </row>
    <row r="1753" spans="1:6">
      <c r="A1753" s="187">
        <v>29724</v>
      </c>
      <c r="B1753" s="39">
        <v>0.95962062374968704</v>
      </c>
      <c r="D1753" s="39"/>
      <c r="E1753" s="39"/>
      <c r="F1753" s="40"/>
    </row>
    <row r="1754" spans="1:6">
      <c r="A1754" s="187">
        <v>29724</v>
      </c>
      <c r="B1754" s="39">
        <v>0.95962062374968704</v>
      </c>
      <c r="D1754" s="39"/>
      <c r="E1754" s="39"/>
      <c r="F1754" s="40"/>
    </row>
    <row r="1755" spans="1:6">
      <c r="A1755" s="187">
        <v>29724</v>
      </c>
      <c r="B1755" s="39">
        <v>0.95962062374968704</v>
      </c>
      <c r="D1755" s="39"/>
      <c r="E1755" s="39"/>
      <c r="F1755" s="40"/>
    </row>
    <row r="1756" spans="1:6">
      <c r="A1756" s="187">
        <v>29731</v>
      </c>
      <c r="B1756" s="39">
        <v>0.97560975609756095</v>
      </c>
      <c r="D1756" s="39"/>
      <c r="E1756" s="39"/>
      <c r="F1756" s="40"/>
    </row>
    <row r="1757" spans="1:6">
      <c r="A1757" s="187">
        <v>29731</v>
      </c>
      <c r="B1757" s="39">
        <v>0.97560975609756095</v>
      </c>
      <c r="D1757" s="39"/>
      <c r="E1757" s="39"/>
      <c r="F1757" s="40"/>
    </row>
    <row r="1758" spans="1:6">
      <c r="A1758" s="187">
        <v>29731</v>
      </c>
      <c r="B1758" s="39">
        <v>0.97560975609756095</v>
      </c>
      <c r="D1758" s="39"/>
      <c r="E1758" s="39"/>
      <c r="F1758" s="40"/>
    </row>
    <row r="1759" spans="1:6">
      <c r="A1759" s="187">
        <v>29731</v>
      </c>
      <c r="B1759" s="39">
        <v>0.97560975609756095</v>
      </c>
      <c r="D1759" s="39"/>
      <c r="E1759" s="39"/>
      <c r="F1759" s="40"/>
    </row>
    <row r="1760" spans="1:6">
      <c r="A1760" s="187">
        <v>29738</v>
      </c>
      <c r="B1760" s="39">
        <v>0.97560975609756095</v>
      </c>
      <c r="D1760" s="39"/>
      <c r="E1760" s="39"/>
      <c r="F1760" s="40"/>
    </row>
    <row r="1761" spans="1:6">
      <c r="A1761" s="187">
        <v>29738</v>
      </c>
      <c r="B1761" s="39">
        <v>0.97560975609756095</v>
      </c>
      <c r="D1761" s="39"/>
      <c r="E1761" s="39"/>
      <c r="F1761" s="40"/>
    </row>
    <row r="1762" spans="1:6">
      <c r="A1762" s="187">
        <v>29738</v>
      </c>
      <c r="B1762" s="39">
        <v>0.97560975609756095</v>
      </c>
      <c r="D1762" s="39"/>
      <c r="E1762" s="39"/>
      <c r="F1762" s="40"/>
    </row>
    <row r="1763" spans="1:6">
      <c r="A1763" s="187">
        <v>29738</v>
      </c>
      <c r="B1763" s="39">
        <v>0.97560975609756095</v>
      </c>
      <c r="D1763" s="39"/>
      <c r="E1763" s="39"/>
      <c r="F1763" s="40"/>
    </row>
    <row r="1764" spans="1:6">
      <c r="A1764" s="187">
        <v>29745</v>
      </c>
      <c r="B1764" s="39">
        <v>1.0907645614722232</v>
      </c>
      <c r="D1764" s="39"/>
      <c r="E1764" s="39"/>
      <c r="F1764" s="40"/>
    </row>
    <row r="1765" spans="1:6">
      <c r="A1765" s="187">
        <v>29745</v>
      </c>
      <c r="B1765" s="39">
        <v>1.0907645614722232</v>
      </c>
      <c r="D1765" s="39"/>
      <c r="E1765" s="39"/>
      <c r="F1765" s="40"/>
    </row>
    <row r="1766" spans="1:6">
      <c r="A1766" s="187">
        <v>29745</v>
      </c>
      <c r="B1766" s="39">
        <v>1.0907645614722232</v>
      </c>
      <c r="D1766" s="39"/>
      <c r="E1766" s="39"/>
      <c r="F1766" s="40"/>
    </row>
    <row r="1767" spans="1:6">
      <c r="A1767" s="187">
        <v>29745</v>
      </c>
      <c r="B1767" s="39">
        <v>1.0907645614722232</v>
      </c>
      <c r="D1767" s="39"/>
      <c r="E1767" s="39"/>
      <c r="F1767" s="40"/>
    </row>
    <row r="1768" spans="1:6">
      <c r="A1768" s="187">
        <v>29752</v>
      </c>
      <c r="B1768" s="39">
        <v>1.0475815094567247</v>
      </c>
      <c r="D1768" s="39"/>
      <c r="E1768" s="39"/>
      <c r="F1768" s="40"/>
    </row>
    <row r="1769" spans="1:6">
      <c r="A1769" s="187">
        <v>29752</v>
      </c>
      <c r="B1769" s="39">
        <v>1.0475815094567247</v>
      </c>
      <c r="D1769" s="39"/>
      <c r="E1769" s="39"/>
      <c r="F1769" s="40"/>
    </row>
    <row r="1770" spans="1:6">
      <c r="A1770" s="187">
        <v>29752</v>
      </c>
      <c r="B1770" s="39">
        <v>1.0475815094567247</v>
      </c>
      <c r="D1770" s="39"/>
      <c r="E1770" s="39"/>
      <c r="F1770" s="40"/>
    </row>
    <row r="1771" spans="1:6">
      <c r="A1771" s="187">
        <v>29752</v>
      </c>
      <c r="B1771" s="39">
        <v>1.0475815094567247</v>
      </c>
      <c r="D1771" s="39"/>
      <c r="E1771" s="39"/>
      <c r="F1771" s="40"/>
    </row>
    <row r="1772" spans="1:6">
      <c r="A1772" s="187">
        <v>29759</v>
      </c>
      <c r="B1772" s="39">
        <v>1.1195532628158886</v>
      </c>
      <c r="D1772" s="39"/>
      <c r="E1772" s="39"/>
      <c r="F1772" s="40"/>
    </row>
    <row r="1773" spans="1:6">
      <c r="A1773" s="187">
        <v>29759</v>
      </c>
      <c r="B1773" s="39">
        <v>1.1195532628158886</v>
      </c>
      <c r="D1773" s="39"/>
      <c r="E1773" s="39"/>
      <c r="F1773" s="40"/>
    </row>
    <row r="1774" spans="1:6">
      <c r="A1774" s="187">
        <v>29759</v>
      </c>
      <c r="B1774" s="39">
        <v>1.1195532628158886</v>
      </c>
      <c r="D1774" s="39"/>
      <c r="E1774" s="39"/>
      <c r="F1774" s="40"/>
    </row>
    <row r="1775" spans="1:6">
      <c r="A1775" s="187">
        <v>29759</v>
      </c>
      <c r="B1775" s="39">
        <v>1.1195532628158886</v>
      </c>
      <c r="D1775" s="39"/>
      <c r="E1775" s="39"/>
      <c r="F1775" s="40"/>
    </row>
    <row r="1776" spans="1:6">
      <c r="A1776" s="187">
        <v>29766</v>
      </c>
      <c r="B1776" s="39">
        <v>1.0795680372699652</v>
      </c>
      <c r="D1776" s="39"/>
      <c r="E1776" s="39"/>
      <c r="F1776" s="40"/>
    </row>
    <row r="1777" spans="1:6">
      <c r="A1777" s="187">
        <v>29766</v>
      </c>
      <c r="B1777" s="39">
        <v>1.0795680372699652</v>
      </c>
      <c r="D1777" s="39"/>
      <c r="E1777" s="39"/>
      <c r="F1777" s="40"/>
    </row>
    <row r="1778" spans="1:6">
      <c r="A1778" s="187">
        <v>29766</v>
      </c>
      <c r="B1778" s="39">
        <v>1.0795680372699652</v>
      </c>
      <c r="D1778" s="39"/>
      <c r="E1778" s="39"/>
      <c r="F1778" s="40"/>
    </row>
    <row r="1779" spans="1:6">
      <c r="A1779" s="187">
        <v>29766</v>
      </c>
      <c r="B1779" s="39">
        <v>1.0795680372699652</v>
      </c>
      <c r="D1779" s="39"/>
      <c r="E1779" s="39"/>
      <c r="F1779" s="40"/>
    </row>
    <row r="1780" spans="1:6">
      <c r="A1780" s="187">
        <v>29773</v>
      </c>
      <c r="B1780" s="39">
        <v>1.0635789049220914</v>
      </c>
      <c r="D1780" s="39"/>
      <c r="E1780" s="39"/>
      <c r="F1780" s="40"/>
    </row>
    <row r="1781" spans="1:6">
      <c r="A1781" s="187">
        <v>29773</v>
      </c>
      <c r="B1781" s="39">
        <v>1.0635789049220914</v>
      </c>
      <c r="D1781" s="39"/>
      <c r="E1781" s="39"/>
      <c r="F1781" s="40"/>
    </row>
    <row r="1782" spans="1:6">
      <c r="A1782" s="187">
        <v>29773</v>
      </c>
      <c r="B1782" s="39">
        <v>1.0635789049220914</v>
      </c>
      <c r="D1782" s="39"/>
      <c r="E1782" s="39"/>
      <c r="F1782" s="40"/>
    </row>
    <row r="1783" spans="1:6">
      <c r="A1783" s="187">
        <v>29773</v>
      </c>
      <c r="B1783" s="39">
        <v>1.0635789049220914</v>
      </c>
      <c r="D1783" s="39"/>
      <c r="E1783" s="39"/>
      <c r="F1783" s="40"/>
    </row>
    <row r="1784" spans="1:6">
      <c r="A1784" s="187">
        <v>29780</v>
      </c>
      <c r="B1784" s="39">
        <v>1.0395828117240415</v>
      </c>
      <c r="D1784" s="39"/>
      <c r="E1784" s="39"/>
      <c r="F1784" s="40"/>
    </row>
    <row r="1785" spans="1:6">
      <c r="A1785" s="187">
        <v>29780</v>
      </c>
      <c r="B1785" s="39">
        <v>1.0395828117240415</v>
      </c>
      <c r="D1785" s="39"/>
      <c r="E1785" s="39"/>
      <c r="F1785" s="40"/>
    </row>
    <row r="1786" spans="1:6">
      <c r="A1786" s="187">
        <v>29780</v>
      </c>
      <c r="B1786" s="39">
        <v>1.0395828117240415</v>
      </c>
      <c r="D1786" s="39"/>
      <c r="E1786" s="39"/>
      <c r="F1786" s="40"/>
    </row>
    <row r="1787" spans="1:6">
      <c r="A1787" s="187">
        <v>29780</v>
      </c>
      <c r="B1787" s="39">
        <v>1.0395828117240415</v>
      </c>
      <c r="D1787" s="39"/>
      <c r="E1787" s="39"/>
      <c r="F1787" s="40"/>
    </row>
    <row r="1788" spans="1:6">
      <c r="A1788" s="187">
        <v>29787</v>
      </c>
      <c r="B1788" s="39">
        <v>1.0635789049220914</v>
      </c>
      <c r="D1788" s="39"/>
      <c r="E1788" s="39"/>
      <c r="F1788" s="40"/>
    </row>
    <row r="1789" spans="1:6">
      <c r="A1789" s="187">
        <v>29787</v>
      </c>
      <c r="B1789" s="39">
        <v>1.0635789049220914</v>
      </c>
      <c r="D1789" s="39"/>
      <c r="E1789" s="39"/>
      <c r="F1789" s="40"/>
    </row>
    <row r="1790" spans="1:6">
      <c r="A1790" s="187">
        <v>29787</v>
      </c>
      <c r="B1790" s="39">
        <v>1.0635789049220914</v>
      </c>
      <c r="D1790" s="39"/>
      <c r="E1790" s="39"/>
      <c r="F1790" s="40"/>
    </row>
    <row r="1791" spans="1:6">
      <c r="A1791" s="187">
        <v>29787</v>
      </c>
      <c r="B1791" s="39">
        <v>1.0635789049220914</v>
      </c>
      <c r="D1791" s="39"/>
      <c r="E1791" s="39"/>
      <c r="F1791" s="40"/>
    </row>
    <row r="1792" spans="1:6">
      <c r="A1792" s="187">
        <v>29794</v>
      </c>
      <c r="B1792" s="39">
        <v>1.0075962839108012</v>
      </c>
      <c r="D1792" s="39"/>
      <c r="E1792" s="39"/>
      <c r="F1792" s="40"/>
    </row>
    <row r="1793" spans="1:6">
      <c r="A1793" s="187">
        <v>29794</v>
      </c>
      <c r="B1793" s="39">
        <v>1.0075962839108012</v>
      </c>
      <c r="D1793" s="39"/>
      <c r="E1793" s="39"/>
      <c r="F1793" s="40"/>
    </row>
    <row r="1794" spans="1:6">
      <c r="A1794" s="187">
        <v>29794</v>
      </c>
      <c r="B1794" s="39">
        <v>1.0075962839108012</v>
      </c>
      <c r="D1794" s="39"/>
      <c r="E1794" s="39"/>
      <c r="F1794" s="40"/>
    </row>
    <row r="1795" spans="1:6">
      <c r="A1795" s="187">
        <v>29794</v>
      </c>
      <c r="B1795" s="39">
        <v>1.0075962839108012</v>
      </c>
      <c r="D1795" s="39"/>
      <c r="E1795" s="39"/>
      <c r="F1795" s="40"/>
    </row>
    <row r="1796" spans="1:6">
      <c r="A1796" s="187">
        <v>29794</v>
      </c>
      <c r="B1796" s="39">
        <v>1.0075962839108012</v>
      </c>
      <c r="D1796" s="39"/>
      <c r="E1796" s="39"/>
      <c r="F1796" s="40"/>
    </row>
    <row r="1797" spans="1:6">
      <c r="A1797" s="187">
        <v>29794</v>
      </c>
      <c r="B1797" s="39">
        <v>1.0075962839108012</v>
      </c>
      <c r="D1797" s="39"/>
      <c r="E1797" s="39"/>
      <c r="F1797" s="40"/>
    </row>
    <row r="1798" spans="1:6">
      <c r="A1798" s="187">
        <v>29794</v>
      </c>
      <c r="B1798" s="39">
        <v>1.0075962839108012</v>
      </c>
      <c r="D1798" s="39"/>
      <c r="E1798" s="39"/>
      <c r="F1798" s="40"/>
    </row>
    <row r="1799" spans="1:6">
      <c r="A1799" s="187">
        <v>29794</v>
      </c>
      <c r="B1799" s="39">
        <v>1.0075962839108012</v>
      </c>
      <c r="D1799" s="39"/>
      <c r="E1799" s="39"/>
      <c r="F1799" s="40"/>
    </row>
    <row r="1800" spans="1:6">
      <c r="A1800" s="187">
        <v>29808</v>
      </c>
      <c r="B1800" s="39">
        <v>1.0235936793761677</v>
      </c>
      <c r="D1800" s="39"/>
      <c r="E1800" s="39"/>
      <c r="F1800" s="40"/>
    </row>
    <row r="1801" spans="1:6">
      <c r="A1801" s="187">
        <v>29808</v>
      </c>
      <c r="B1801" s="39">
        <v>1.0235936793761677</v>
      </c>
      <c r="D1801" s="39"/>
      <c r="E1801" s="39"/>
      <c r="F1801" s="40"/>
    </row>
    <row r="1802" spans="1:6">
      <c r="A1802" s="187">
        <v>29808</v>
      </c>
      <c r="B1802" s="39">
        <v>1.0235936793761677</v>
      </c>
      <c r="D1802" s="39"/>
      <c r="E1802" s="39"/>
      <c r="F1802" s="40"/>
    </row>
    <row r="1803" spans="1:6">
      <c r="A1803" s="187">
        <v>29808</v>
      </c>
      <c r="B1803" s="39">
        <v>1.0235936793761677</v>
      </c>
      <c r="D1803" s="39"/>
      <c r="E1803" s="39"/>
      <c r="F1803" s="40"/>
    </row>
    <row r="1804" spans="1:6">
      <c r="A1804" s="187">
        <v>29815</v>
      </c>
      <c r="B1804" s="39">
        <v>0.99480497803250223</v>
      </c>
      <c r="D1804" s="39"/>
      <c r="E1804" s="39"/>
      <c r="F1804" s="40"/>
    </row>
    <row r="1805" spans="1:6">
      <c r="A1805" s="187">
        <v>29815</v>
      </c>
      <c r="B1805" s="39">
        <v>0.99480497803250223</v>
      </c>
      <c r="D1805" s="39"/>
      <c r="E1805" s="39"/>
      <c r="F1805" s="40"/>
    </row>
    <row r="1806" spans="1:6">
      <c r="A1806" s="187">
        <v>29815</v>
      </c>
      <c r="B1806" s="39">
        <v>0.99480497803250223</v>
      </c>
      <c r="D1806" s="39"/>
      <c r="E1806" s="39"/>
      <c r="F1806" s="40"/>
    </row>
    <row r="1807" spans="1:6">
      <c r="A1807" s="187">
        <v>29815</v>
      </c>
      <c r="B1807" s="39">
        <v>0.99480497803250223</v>
      </c>
      <c r="D1807" s="39"/>
      <c r="E1807" s="39"/>
      <c r="F1807" s="40"/>
    </row>
    <row r="1808" spans="1:6">
      <c r="A1808" s="187">
        <v>29822</v>
      </c>
      <c r="B1808" s="39">
        <v>0.95962062374968704</v>
      </c>
      <c r="D1808" s="39"/>
      <c r="E1808" s="39"/>
      <c r="F1808" s="40"/>
    </row>
    <row r="1809" spans="1:6">
      <c r="A1809" s="187">
        <v>29822</v>
      </c>
      <c r="B1809" s="39">
        <v>0.95962062374968704</v>
      </c>
      <c r="D1809" s="39"/>
      <c r="E1809" s="39"/>
      <c r="F1809" s="40"/>
    </row>
    <row r="1810" spans="1:6">
      <c r="A1810" s="187">
        <v>29822</v>
      </c>
      <c r="B1810" s="39">
        <v>0.95962062374968704</v>
      </c>
      <c r="D1810" s="39"/>
      <c r="E1810" s="39"/>
      <c r="F1810" s="40"/>
    </row>
    <row r="1811" spans="1:6">
      <c r="A1811" s="187">
        <v>29822</v>
      </c>
      <c r="B1811" s="39">
        <v>0.95962062374968704</v>
      </c>
      <c r="D1811" s="39"/>
      <c r="E1811" s="39"/>
      <c r="F1811" s="40"/>
    </row>
    <row r="1812" spans="1:6">
      <c r="A1812" s="187">
        <v>29829</v>
      </c>
      <c r="B1812" s="39">
        <v>0.95962062374968704</v>
      </c>
      <c r="D1812" s="39"/>
      <c r="E1812" s="39"/>
      <c r="F1812" s="40"/>
    </row>
    <row r="1813" spans="1:6">
      <c r="A1813" s="187">
        <v>29829</v>
      </c>
      <c r="B1813" s="39">
        <v>0.95962062374968704</v>
      </c>
      <c r="D1813" s="39"/>
      <c r="E1813" s="39"/>
      <c r="F1813" s="40"/>
    </row>
    <row r="1814" spans="1:6">
      <c r="A1814" s="187">
        <v>29829</v>
      </c>
      <c r="B1814" s="39">
        <v>0.95962062374968704</v>
      </c>
      <c r="D1814" s="39"/>
      <c r="E1814" s="39"/>
      <c r="F1814" s="40"/>
    </row>
    <row r="1815" spans="1:6">
      <c r="A1815" s="187">
        <v>29829</v>
      </c>
      <c r="B1815" s="39">
        <v>0.95962062374968704</v>
      </c>
      <c r="D1815" s="39"/>
      <c r="E1815" s="39"/>
      <c r="F1815" s="40"/>
    </row>
    <row r="1816" spans="1:6">
      <c r="A1816" s="187">
        <v>29836</v>
      </c>
      <c r="B1816" s="39">
        <v>0.92763409593644663</v>
      </c>
      <c r="D1816" s="39"/>
      <c r="E1816" s="39"/>
      <c r="F1816" s="40"/>
    </row>
    <row r="1817" spans="1:6">
      <c r="A1817" s="187">
        <v>29836</v>
      </c>
      <c r="B1817" s="39">
        <v>0.92763409593644663</v>
      </c>
      <c r="D1817" s="39"/>
      <c r="E1817" s="39"/>
      <c r="F1817" s="40"/>
    </row>
    <row r="1818" spans="1:6">
      <c r="A1818" s="187">
        <v>29836</v>
      </c>
      <c r="B1818" s="39">
        <v>0.92763409593644663</v>
      </c>
      <c r="D1818" s="39"/>
      <c r="E1818" s="39"/>
      <c r="F1818" s="40"/>
    </row>
    <row r="1819" spans="1:6">
      <c r="A1819" s="187">
        <v>29836</v>
      </c>
      <c r="B1819" s="39">
        <v>0.92763409593644663</v>
      </c>
      <c r="D1819" s="39"/>
      <c r="E1819" s="39"/>
      <c r="F1819" s="40"/>
    </row>
    <row r="1820" spans="1:6">
      <c r="A1820" s="187">
        <v>29843</v>
      </c>
      <c r="B1820" s="39">
        <v>0.89564756812320645</v>
      </c>
      <c r="D1820" s="39"/>
      <c r="E1820" s="39"/>
      <c r="F1820" s="40"/>
    </row>
    <row r="1821" spans="1:6">
      <c r="A1821" s="187">
        <v>29843</v>
      </c>
      <c r="B1821" s="39">
        <v>0.89564756812320645</v>
      </c>
      <c r="D1821" s="39"/>
      <c r="E1821" s="39"/>
      <c r="F1821" s="40"/>
    </row>
    <row r="1822" spans="1:6">
      <c r="A1822" s="187">
        <v>29843</v>
      </c>
      <c r="B1822" s="39">
        <v>0.89564756812320645</v>
      </c>
      <c r="D1822" s="39"/>
      <c r="E1822" s="39"/>
      <c r="F1822" s="40"/>
    </row>
    <row r="1823" spans="1:6">
      <c r="A1823" s="187">
        <v>29843</v>
      </c>
      <c r="B1823" s="39">
        <v>0.89564756812320645</v>
      </c>
      <c r="D1823" s="39"/>
      <c r="E1823" s="39"/>
      <c r="F1823" s="40"/>
    </row>
    <row r="1824" spans="1:6">
      <c r="A1824" s="187">
        <v>29850</v>
      </c>
      <c r="B1824" s="39">
        <v>0.8876488703905232</v>
      </c>
      <c r="D1824" s="39"/>
      <c r="E1824" s="39"/>
      <c r="F1824" s="40"/>
    </row>
    <row r="1825" spans="1:6">
      <c r="A1825" s="187">
        <v>29850</v>
      </c>
      <c r="B1825" s="39">
        <v>0.8876488703905232</v>
      </c>
      <c r="D1825" s="39"/>
      <c r="E1825" s="39"/>
      <c r="F1825" s="40"/>
    </row>
    <row r="1826" spans="1:6">
      <c r="A1826" s="187">
        <v>29850</v>
      </c>
      <c r="B1826" s="39">
        <v>0.8876488703905232</v>
      </c>
      <c r="D1826" s="39"/>
      <c r="E1826" s="39"/>
      <c r="F1826" s="40"/>
    </row>
    <row r="1827" spans="1:6">
      <c r="A1827" s="187">
        <v>29850</v>
      </c>
      <c r="B1827" s="39">
        <v>0.8876488703905232</v>
      </c>
      <c r="D1827" s="39"/>
      <c r="E1827" s="39"/>
      <c r="F1827" s="40"/>
    </row>
    <row r="1828" spans="1:6">
      <c r="A1828" s="187">
        <v>29857</v>
      </c>
      <c r="B1828" s="39">
        <v>0.92763409593644663</v>
      </c>
      <c r="D1828" s="39"/>
      <c r="E1828" s="39"/>
      <c r="F1828" s="40"/>
    </row>
    <row r="1829" spans="1:6">
      <c r="A1829" s="187">
        <v>29857</v>
      </c>
      <c r="B1829" s="39">
        <v>0.92763409593644663</v>
      </c>
      <c r="D1829" s="39"/>
      <c r="E1829" s="39"/>
      <c r="F1829" s="40"/>
    </row>
    <row r="1830" spans="1:6">
      <c r="A1830" s="187">
        <v>29857</v>
      </c>
      <c r="B1830" s="39">
        <v>0.92763409593644663</v>
      </c>
      <c r="D1830" s="39"/>
      <c r="E1830" s="39"/>
      <c r="F1830" s="40"/>
    </row>
    <row r="1831" spans="1:6">
      <c r="A1831" s="187">
        <v>29857</v>
      </c>
      <c r="B1831" s="39">
        <v>0.92763409593644663</v>
      </c>
      <c r="D1831" s="39"/>
      <c r="E1831" s="39"/>
      <c r="F1831" s="40"/>
    </row>
    <row r="1832" spans="1:6">
      <c r="A1832" s="187">
        <v>29864</v>
      </c>
      <c r="B1832" s="39">
        <v>0.83166624937923339</v>
      </c>
      <c r="D1832" s="39"/>
      <c r="E1832" s="39"/>
      <c r="F1832" s="40"/>
    </row>
    <row r="1833" spans="1:6">
      <c r="A1833" s="187">
        <v>29864</v>
      </c>
      <c r="B1833" s="39">
        <v>0.83166624937923339</v>
      </c>
      <c r="D1833" s="39"/>
      <c r="E1833" s="39"/>
      <c r="F1833" s="40"/>
    </row>
    <row r="1834" spans="1:6">
      <c r="A1834" s="187">
        <v>29864</v>
      </c>
      <c r="B1834" s="39">
        <v>0.83166624937923339</v>
      </c>
      <c r="D1834" s="39"/>
      <c r="E1834" s="39"/>
      <c r="F1834" s="40"/>
    </row>
    <row r="1835" spans="1:6">
      <c r="A1835" s="187">
        <v>29864</v>
      </c>
      <c r="B1835" s="39">
        <v>0.83166624937923339</v>
      </c>
      <c r="D1835" s="39"/>
      <c r="E1835" s="39"/>
      <c r="F1835" s="40"/>
    </row>
    <row r="1836" spans="1:6">
      <c r="A1836" s="187">
        <v>29871</v>
      </c>
      <c r="B1836" s="39">
        <v>0.79168928695080221</v>
      </c>
      <c r="D1836" s="39"/>
      <c r="E1836" s="39"/>
      <c r="F1836" s="40"/>
    </row>
    <row r="1837" spans="1:6">
      <c r="A1837" s="187">
        <v>29871</v>
      </c>
      <c r="B1837" s="39">
        <v>0.79168928695080221</v>
      </c>
      <c r="D1837" s="39"/>
      <c r="E1837" s="39"/>
      <c r="F1837" s="40"/>
    </row>
    <row r="1838" spans="1:6">
      <c r="A1838" s="187">
        <v>29871</v>
      </c>
      <c r="B1838" s="39">
        <v>0.79168928695080221</v>
      </c>
      <c r="D1838" s="39"/>
      <c r="E1838" s="39"/>
      <c r="F1838" s="40"/>
    </row>
    <row r="1839" spans="1:6">
      <c r="A1839" s="187">
        <v>29871</v>
      </c>
      <c r="B1839" s="39">
        <v>0.79168928695080221</v>
      </c>
      <c r="D1839" s="39"/>
      <c r="E1839" s="39"/>
      <c r="F1839" s="40"/>
    </row>
    <row r="1840" spans="1:6">
      <c r="A1840" s="187">
        <v>29878</v>
      </c>
      <c r="B1840" s="39">
        <v>0.90524104753193069</v>
      </c>
      <c r="D1840" s="39"/>
      <c r="E1840" s="39"/>
      <c r="F1840" s="40"/>
    </row>
    <row r="1841" spans="1:6">
      <c r="A1841" s="187">
        <v>29878</v>
      </c>
      <c r="B1841" s="39">
        <v>0.90524104753193069</v>
      </c>
      <c r="D1841" s="39"/>
      <c r="E1841" s="39"/>
      <c r="F1841" s="40"/>
    </row>
    <row r="1842" spans="1:6">
      <c r="A1842" s="187">
        <v>29878</v>
      </c>
      <c r="B1842" s="39">
        <v>0.90524104753193069</v>
      </c>
      <c r="D1842" s="39"/>
      <c r="E1842" s="39"/>
      <c r="F1842" s="40"/>
    </row>
    <row r="1843" spans="1:6">
      <c r="A1843" s="187">
        <v>29878</v>
      </c>
      <c r="B1843" s="39">
        <v>0.90524104753193069</v>
      </c>
      <c r="D1843" s="39"/>
      <c r="E1843" s="39"/>
      <c r="F1843" s="40"/>
    </row>
    <row r="1844" spans="1:6">
      <c r="A1844" s="187">
        <v>29885</v>
      </c>
      <c r="B1844" s="39">
        <v>0.89564756812320645</v>
      </c>
      <c r="D1844" s="39"/>
      <c r="E1844" s="39"/>
      <c r="F1844" s="40"/>
    </row>
    <row r="1845" spans="1:6">
      <c r="A1845" s="187">
        <v>29885</v>
      </c>
      <c r="B1845" s="39">
        <v>0.89564756812320645</v>
      </c>
      <c r="D1845" s="39"/>
      <c r="E1845" s="39"/>
      <c r="F1845" s="40"/>
    </row>
    <row r="1846" spans="1:6">
      <c r="A1846" s="187">
        <v>29885</v>
      </c>
      <c r="B1846" s="39">
        <v>0.89564756812320645</v>
      </c>
      <c r="D1846" s="39"/>
      <c r="E1846" s="39"/>
      <c r="F1846" s="40"/>
    </row>
    <row r="1847" spans="1:6">
      <c r="A1847" s="187">
        <v>29885</v>
      </c>
      <c r="B1847" s="39">
        <v>0.89564756812320645</v>
      </c>
      <c r="D1847" s="39"/>
      <c r="E1847" s="39"/>
      <c r="F1847" s="40"/>
    </row>
    <row r="1848" spans="1:6">
      <c r="A1848" s="187">
        <v>29892</v>
      </c>
      <c r="B1848" s="39">
        <v>0.87965017265783996</v>
      </c>
      <c r="D1848" s="39"/>
      <c r="E1848" s="39"/>
      <c r="F1848" s="40"/>
    </row>
    <row r="1849" spans="1:6">
      <c r="A1849" s="187">
        <v>29892</v>
      </c>
      <c r="B1849" s="39">
        <v>0.87965017265783996</v>
      </c>
      <c r="D1849" s="39"/>
      <c r="E1849" s="39"/>
      <c r="F1849" s="40"/>
    </row>
    <row r="1850" spans="1:6">
      <c r="A1850" s="187">
        <v>29892</v>
      </c>
      <c r="B1850" s="39">
        <v>0.87965017265783996</v>
      </c>
      <c r="D1850" s="39"/>
      <c r="E1850" s="39"/>
      <c r="F1850" s="40"/>
    </row>
    <row r="1851" spans="1:6">
      <c r="A1851" s="187">
        <v>29892</v>
      </c>
      <c r="B1851" s="39">
        <v>0.87965017265783996</v>
      </c>
      <c r="D1851" s="39"/>
      <c r="E1851" s="39"/>
      <c r="F1851" s="40"/>
    </row>
    <row r="1852" spans="1:6">
      <c r="A1852" s="187">
        <v>29899</v>
      </c>
      <c r="B1852" s="39">
        <v>0.89564756812320645</v>
      </c>
      <c r="D1852" s="39"/>
      <c r="E1852" s="39"/>
      <c r="F1852" s="40"/>
    </row>
    <row r="1853" spans="1:6">
      <c r="A1853" s="187">
        <v>29899</v>
      </c>
      <c r="B1853" s="39">
        <v>0.89564756812320645</v>
      </c>
      <c r="D1853" s="39"/>
      <c r="E1853" s="39"/>
      <c r="F1853" s="40"/>
    </row>
    <row r="1854" spans="1:6">
      <c r="A1854" s="187">
        <v>29899</v>
      </c>
      <c r="B1854" s="39">
        <v>0.89564756812320645</v>
      </c>
      <c r="D1854" s="39"/>
      <c r="E1854" s="39"/>
      <c r="F1854" s="40"/>
    </row>
    <row r="1855" spans="1:6">
      <c r="A1855" s="187">
        <v>29899</v>
      </c>
      <c r="B1855" s="39">
        <v>0.89564756812320645</v>
      </c>
      <c r="D1855" s="39"/>
      <c r="E1855" s="39"/>
      <c r="F1855" s="40"/>
    </row>
    <row r="1856" spans="1:6">
      <c r="A1856" s="187">
        <v>29906</v>
      </c>
      <c r="B1856" s="39">
        <v>0.8556623425772828</v>
      </c>
      <c r="D1856" s="39"/>
      <c r="E1856" s="39"/>
      <c r="F1856" s="40"/>
    </row>
    <row r="1857" spans="1:6">
      <c r="A1857" s="187">
        <v>29906</v>
      </c>
      <c r="B1857" s="39">
        <v>0.8556623425772828</v>
      </c>
      <c r="D1857" s="39"/>
      <c r="E1857" s="39"/>
      <c r="F1857" s="40"/>
    </row>
    <row r="1858" spans="1:6">
      <c r="A1858" s="187">
        <v>29906</v>
      </c>
      <c r="B1858" s="39">
        <v>0.8556623425772828</v>
      </c>
      <c r="D1858" s="39"/>
      <c r="E1858" s="39"/>
      <c r="F1858" s="40"/>
    </row>
    <row r="1859" spans="1:6">
      <c r="A1859" s="187">
        <v>29906</v>
      </c>
      <c r="B1859" s="39">
        <v>0.8556623425772828</v>
      </c>
      <c r="D1859" s="39"/>
      <c r="E1859" s="39"/>
      <c r="F1859" s="40"/>
    </row>
    <row r="1860" spans="1:6">
      <c r="A1860" s="187">
        <v>29913</v>
      </c>
      <c r="B1860" s="39">
        <v>0.83166624937923339</v>
      </c>
      <c r="D1860" s="39"/>
      <c r="E1860" s="39"/>
      <c r="F1860" s="40"/>
    </row>
    <row r="1861" spans="1:6">
      <c r="A1861" s="187">
        <v>29913</v>
      </c>
      <c r="B1861" s="39">
        <v>0.83166624937923339</v>
      </c>
      <c r="D1861" s="39"/>
      <c r="E1861" s="39"/>
      <c r="F1861" s="40"/>
    </row>
    <row r="1862" spans="1:6">
      <c r="A1862" s="187">
        <v>29913</v>
      </c>
      <c r="B1862" s="39">
        <v>0.83166624937923339</v>
      </c>
      <c r="D1862" s="39"/>
      <c r="E1862" s="39"/>
      <c r="F1862" s="40"/>
    </row>
    <row r="1863" spans="1:6">
      <c r="A1863" s="187">
        <v>29913</v>
      </c>
      <c r="B1863" s="39">
        <v>0.83166624937923339</v>
      </c>
      <c r="D1863" s="39"/>
      <c r="E1863" s="39"/>
      <c r="F1863" s="40"/>
    </row>
    <row r="1864" spans="1:6">
      <c r="A1864" s="187">
        <v>29920</v>
      </c>
      <c r="B1864" s="39">
        <v>0.8236758147640425</v>
      </c>
      <c r="D1864" s="39"/>
      <c r="E1864" s="39"/>
      <c r="F1864" s="40"/>
    </row>
    <row r="1865" spans="1:6">
      <c r="A1865" s="187">
        <v>29920</v>
      </c>
      <c r="B1865" s="39">
        <v>0.8236758147640425</v>
      </c>
      <c r="D1865" s="39"/>
      <c r="E1865" s="39"/>
      <c r="F1865" s="40"/>
    </row>
    <row r="1866" spans="1:6">
      <c r="A1866" s="187">
        <v>29920</v>
      </c>
      <c r="B1866" s="39">
        <v>0.8236758147640425</v>
      </c>
      <c r="D1866" s="39"/>
      <c r="E1866" s="39"/>
      <c r="F1866" s="40"/>
    </row>
    <row r="1867" spans="1:6">
      <c r="A1867" s="187">
        <v>29920</v>
      </c>
      <c r="B1867" s="39">
        <v>0.8236758147640425</v>
      </c>
      <c r="D1867" s="39"/>
      <c r="E1867" s="39"/>
      <c r="F1867" s="40"/>
    </row>
    <row r="1868" spans="1:6">
      <c r="A1868" s="187">
        <v>29927</v>
      </c>
      <c r="B1868" s="39">
        <v>0.8876488703905232</v>
      </c>
      <c r="D1868" s="39"/>
      <c r="E1868" s="39"/>
      <c r="F1868" s="40"/>
    </row>
    <row r="1869" spans="1:6">
      <c r="A1869" s="187">
        <v>29927</v>
      </c>
      <c r="B1869" s="39">
        <v>0.8876488703905232</v>
      </c>
      <c r="D1869" s="39"/>
      <c r="E1869" s="39"/>
      <c r="F1869" s="40"/>
    </row>
    <row r="1870" spans="1:6">
      <c r="A1870" s="187">
        <v>29927</v>
      </c>
      <c r="B1870" s="39">
        <v>0.8876488703905232</v>
      </c>
      <c r="D1870" s="39"/>
      <c r="E1870" s="39"/>
      <c r="F1870" s="40"/>
    </row>
    <row r="1871" spans="1:6">
      <c r="A1871" s="187">
        <v>29927</v>
      </c>
      <c r="B1871" s="39">
        <v>0.8876488703905232</v>
      </c>
      <c r="D1871" s="39"/>
      <c r="E1871" s="39"/>
      <c r="F1871" s="40"/>
    </row>
    <row r="1872" spans="1:6">
      <c r="A1872" s="187">
        <v>29934</v>
      </c>
      <c r="B1872" s="39">
        <v>0.99960584929561058</v>
      </c>
      <c r="D1872" s="39"/>
      <c r="E1872" s="39"/>
      <c r="F1872" s="40"/>
    </row>
    <row r="1873" spans="1:6">
      <c r="A1873" s="187">
        <v>29934</v>
      </c>
      <c r="B1873" s="39">
        <v>0.99960584929561058</v>
      </c>
      <c r="D1873" s="39"/>
      <c r="E1873" s="39"/>
      <c r="F1873" s="40"/>
    </row>
    <row r="1874" spans="1:6">
      <c r="A1874" s="187">
        <v>29934</v>
      </c>
      <c r="B1874" s="39">
        <v>0.99960584929561058</v>
      </c>
      <c r="D1874" s="39"/>
      <c r="E1874" s="39"/>
      <c r="F1874" s="40"/>
    </row>
    <row r="1875" spans="1:6">
      <c r="A1875" s="187">
        <v>29934</v>
      </c>
      <c r="B1875" s="39">
        <v>0.99960584929561058</v>
      </c>
      <c r="D1875" s="39"/>
      <c r="E1875" s="39"/>
      <c r="F1875" s="40"/>
    </row>
    <row r="1876" spans="1:6">
      <c r="A1876" s="187">
        <v>29941</v>
      </c>
      <c r="B1876" s="39">
        <v>1.1835263184423692</v>
      </c>
      <c r="D1876" s="39"/>
      <c r="E1876" s="39"/>
      <c r="F1876" s="40"/>
    </row>
    <row r="1877" spans="1:6">
      <c r="A1877" s="187">
        <v>29941</v>
      </c>
      <c r="B1877" s="39">
        <v>1.1835263184423692</v>
      </c>
      <c r="D1877" s="39"/>
      <c r="E1877" s="39"/>
      <c r="F1877" s="40"/>
    </row>
    <row r="1878" spans="1:6">
      <c r="A1878" s="187">
        <v>29941</v>
      </c>
      <c r="B1878" s="39">
        <v>1.1835263184423692</v>
      </c>
      <c r="D1878" s="39"/>
      <c r="E1878" s="39"/>
      <c r="F1878" s="40"/>
    </row>
    <row r="1879" spans="1:6">
      <c r="A1879" s="187">
        <v>29941</v>
      </c>
      <c r="B1879" s="39">
        <v>1.1835263184423692</v>
      </c>
      <c r="D1879" s="39"/>
      <c r="E1879" s="39"/>
      <c r="F1879" s="40"/>
    </row>
    <row r="1880" spans="1:6">
      <c r="A1880" s="187">
        <v>29948</v>
      </c>
      <c r="B1880" s="39">
        <v>1.1835263184423692</v>
      </c>
      <c r="D1880" s="39"/>
      <c r="E1880" s="39"/>
      <c r="F1880" s="40"/>
    </row>
    <row r="1881" spans="1:6">
      <c r="A1881" s="187">
        <v>29948</v>
      </c>
      <c r="B1881" s="39">
        <v>1.1835263184423692</v>
      </c>
      <c r="D1881" s="39"/>
      <c r="E1881" s="39"/>
      <c r="F1881" s="40"/>
    </row>
    <row r="1882" spans="1:6">
      <c r="A1882" s="187">
        <v>29948</v>
      </c>
      <c r="B1882" s="39">
        <v>1.1835263184423692</v>
      </c>
      <c r="D1882" s="39"/>
      <c r="E1882" s="39"/>
      <c r="F1882" s="40"/>
    </row>
    <row r="1883" spans="1:6" ht="13.5" thickBot="1">
      <c r="A1883" s="188">
        <v>29948</v>
      </c>
      <c r="B1883" s="41">
        <v>1.1835263184423692</v>
      </c>
      <c r="C1883" s="134"/>
      <c r="D1883" s="41"/>
      <c r="E1883" s="41"/>
      <c r="F1883" s="40"/>
    </row>
    <row r="1884" spans="1:6">
      <c r="A1884" s="187">
        <v>29955</v>
      </c>
      <c r="B1884" s="39">
        <v>1.1595384883618121</v>
      </c>
      <c r="D1884" s="39"/>
      <c r="E1884" s="39"/>
      <c r="F1884" s="40"/>
    </row>
    <row r="1885" spans="1:6">
      <c r="A1885" s="187">
        <v>29955</v>
      </c>
      <c r="B1885" s="39">
        <v>1.1595384883618121</v>
      </c>
      <c r="D1885" s="39"/>
      <c r="E1885" s="39"/>
      <c r="F1885" s="40"/>
    </row>
    <row r="1886" spans="1:6">
      <c r="A1886" s="187">
        <v>29955</v>
      </c>
      <c r="B1886" s="39">
        <v>1.1595384883618121</v>
      </c>
      <c r="D1886" s="39"/>
      <c r="E1886" s="39"/>
      <c r="F1886" s="40"/>
    </row>
    <row r="1887" spans="1:6">
      <c r="A1887" s="187">
        <v>29955</v>
      </c>
      <c r="B1887" s="39">
        <v>1.1595384883618121</v>
      </c>
      <c r="D1887" s="39"/>
      <c r="E1887" s="39"/>
      <c r="F1887" s="40"/>
    </row>
    <row r="1888" spans="1:6">
      <c r="A1888" s="187">
        <v>29962</v>
      </c>
      <c r="B1888" s="39">
        <v>1.2075224116404188</v>
      </c>
      <c r="D1888" s="39"/>
      <c r="E1888" s="39"/>
      <c r="F1888" s="40"/>
    </row>
    <row r="1889" spans="1:6">
      <c r="A1889" s="187">
        <v>29962</v>
      </c>
      <c r="B1889" s="39">
        <v>1.2075224116404188</v>
      </c>
      <c r="D1889" s="39"/>
      <c r="E1889" s="39"/>
      <c r="F1889" s="40"/>
    </row>
    <row r="1890" spans="1:6">
      <c r="A1890" s="187">
        <v>29962</v>
      </c>
      <c r="B1890" s="39">
        <v>1.2075224116404188</v>
      </c>
      <c r="D1890" s="39"/>
      <c r="E1890" s="39"/>
      <c r="F1890" s="40"/>
    </row>
    <row r="1891" spans="1:6">
      <c r="A1891" s="187">
        <v>29962</v>
      </c>
      <c r="B1891" s="39">
        <v>1.2075224116404188</v>
      </c>
      <c r="D1891" s="39"/>
      <c r="E1891" s="39"/>
      <c r="F1891" s="40"/>
    </row>
    <row r="1892" spans="1:6">
      <c r="A1892" s="187">
        <v>29969</v>
      </c>
      <c r="B1892" s="39">
        <v>1.1995237139077357</v>
      </c>
      <c r="D1892" s="39"/>
      <c r="E1892" s="39"/>
      <c r="F1892" s="40"/>
    </row>
    <row r="1893" spans="1:6">
      <c r="A1893" s="187">
        <v>29969</v>
      </c>
      <c r="B1893" s="39">
        <v>1.1995237139077357</v>
      </c>
      <c r="D1893" s="39"/>
      <c r="E1893" s="39"/>
      <c r="F1893" s="40"/>
    </row>
    <row r="1894" spans="1:6">
      <c r="A1894" s="187">
        <v>29969</v>
      </c>
      <c r="B1894" s="39">
        <v>1.1995237139077357</v>
      </c>
      <c r="D1894" s="39"/>
      <c r="E1894" s="39"/>
      <c r="F1894" s="40"/>
    </row>
    <row r="1895" spans="1:6">
      <c r="A1895" s="187">
        <v>29969</v>
      </c>
      <c r="B1895" s="39">
        <v>1.1995237139077357</v>
      </c>
      <c r="D1895" s="39"/>
      <c r="E1895" s="39"/>
      <c r="F1895" s="40"/>
    </row>
    <row r="1896" spans="1:6">
      <c r="A1896" s="187">
        <v>29983</v>
      </c>
      <c r="B1896" s="39">
        <v>1.1995237139077357</v>
      </c>
      <c r="D1896" s="39"/>
      <c r="E1896" s="39"/>
      <c r="F1896" s="40"/>
    </row>
    <row r="1897" spans="1:6">
      <c r="A1897" s="187">
        <v>29983</v>
      </c>
      <c r="B1897" s="39">
        <v>1.1995237139077357</v>
      </c>
      <c r="D1897" s="39"/>
      <c r="E1897" s="39"/>
      <c r="F1897" s="40"/>
    </row>
    <row r="1898" spans="1:6">
      <c r="A1898" s="187">
        <v>29983</v>
      </c>
      <c r="B1898" s="39">
        <v>1.1995237139077357</v>
      </c>
      <c r="D1898" s="39"/>
      <c r="E1898" s="39"/>
      <c r="F1898" s="40"/>
    </row>
    <row r="1899" spans="1:6">
      <c r="A1899" s="187">
        <v>29983</v>
      </c>
      <c r="B1899" s="39">
        <v>1.1995237139077357</v>
      </c>
      <c r="D1899" s="39"/>
      <c r="E1899" s="39"/>
      <c r="F1899" s="40"/>
    </row>
    <row r="1900" spans="1:6">
      <c r="A1900" s="187">
        <v>29990</v>
      </c>
      <c r="B1900" s="39">
        <v>1.2554980718015332</v>
      </c>
      <c r="D1900" s="39"/>
      <c r="E1900" s="39"/>
      <c r="F1900" s="40"/>
    </row>
    <row r="1901" spans="1:6">
      <c r="A1901" s="187">
        <v>29990</v>
      </c>
      <c r="B1901" s="39">
        <v>1.2554980718015332</v>
      </c>
      <c r="D1901" s="39"/>
      <c r="E1901" s="39"/>
      <c r="F1901" s="40"/>
    </row>
    <row r="1902" spans="1:6">
      <c r="A1902" s="187">
        <v>29990</v>
      </c>
      <c r="B1902" s="39">
        <v>1.2554980718015332</v>
      </c>
      <c r="D1902" s="39"/>
      <c r="E1902" s="39"/>
      <c r="F1902" s="40"/>
    </row>
    <row r="1903" spans="1:6">
      <c r="A1903" s="187">
        <v>29990</v>
      </c>
      <c r="B1903" s="39">
        <v>1.2554980718015332</v>
      </c>
      <c r="D1903" s="39"/>
      <c r="E1903" s="39"/>
      <c r="F1903" s="40"/>
    </row>
    <row r="1904" spans="1:6">
      <c r="A1904" s="187">
        <v>29997</v>
      </c>
      <c r="B1904" s="39">
        <v>1.4394268040657845</v>
      </c>
      <c r="D1904" s="39"/>
      <c r="E1904" s="39"/>
      <c r="F1904" s="40"/>
    </row>
    <row r="1905" spans="1:6">
      <c r="A1905" s="187">
        <v>29997</v>
      </c>
      <c r="B1905" s="39">
        <v>1.4394268040657845</v>
      </c>
      <c r="D1905" s="39"/>
      <c r="E1905" s="39"/>
      <c r="F1905" s="40"/>
    </row>
    <row r="1906" spans="1:6">
      <c r="A1906" s="187">
        <v>29997</v>
      </c>
      <c r="B1906" s="39">
        <v>1.4394268040657845</v>
      </c>
      <c r="D1906" s="39"/>
      <c r="E1906" s="39"/>
      <c r="F1906" s="40"/>
    </row>
    <row r="1907" spans="1:6">
      <c r="A1907" s="187">
        <v>29997</v>
      </c>
      <c r="B1907" s="39">
        <v>1.4394268040657845</v>
      </c>
      <c r="D1907" s="39"/>
      <c r="E1907" s="39"/>
      <c r="F1907" s="40"/>
    </row>
    <row r="1908" spans="1:6">
      <c r="A1908" s="187">
        <v>30004</v>
      </c>
      <c r="B1908" s="39">
        <v>1.6713394596086424</v>
      </c>
      <c r="D1908" s="39"/>
      <c r="E1908" s="39"/>
      <c r="F1908" s="40"/>
    </row>
    <row r="1909" spans="1:6">
      <c r="A1909" s="187">
        <v>30004</v>
      </c>
      <c r="B1909" s="39">
        <v>1.6713394596086424</v>
      </c>
      <c r="D1909" s="39"/>
      <c r="E1909" s="39"/>
      <c r="F1909" s="40"/>
    </row>
    <row r="1910" spans="1:6">
      <c r="A1910" s="187">
        <v>30004</v>
      </c>
      <c r="B1910" s="39">
        <v>1.6713394596086424</v>
      </c>
      <c r="D1910" s="39"/>
      <c r="E1910" s="39"/>
      <c r="F1910" s="40"/>
    </row>
    <row r="1911" spans="1:6">
      <c r="A1911" s="187">
        <v>30004</v>
      </c>
      <c r="B1911" s="39">
        <v>1.6713394596086424</v>
      </c>
      <c r="D1911" s="39"/>
      <c r="E1911" s="39"/>
      <c r="F1911" s="40"/>
    </row>
    <row r="1912" spans="1:6">
      <c r="A1912" s="187">
        <v>30011</v>
      </c>
      <c r="B1912" s="39">
        <v>1.5913690085167953</v>
      </c>
      <c r="D1912" s="39"/>
      <c r="E1912" s="39"/>
      <c r="F1912" s="40"/>
    </row>
    <row r="1913" spans="1:6">
      <c r="A1913" s="187">
        <v>30011</v>
      </c>
      <c r="B1913" s="39">
        <v>1.5913690085167953</v>
      </c>
      <c r="D1913" s="39"/>
      <c r="E1913" s="39"/>
      <c r="F1913" s="40"/>
    </row>
    <row r="1914" spans="1:6">
      <c r="A1914" s="187">
        <v>30011</v>
      </c>
      <c r="B1914" s="39">
        <v>1.5913690085167953</v>
      </c>
      <c r="D1914" s="39"/>
      <c r="E1914" s="39"/>
      <c r="F1914" s="40"/>
    </row>
    <row r="1915" spans="1:6">
      <c r="A1915" s="187">
        <v>30011</v>
      </c>
      <c r="B1915" s="39">
        <v>1.5913690085167953</v>
      </c>
      <c r="D1915" s="39"/>
      <c r="E1915" s="39"/>
      <c r="F1915" s="40"/>
    </row>
    <row r="1916" spans="1:6">
      <c r="A1916" s="187">
        <v>30018</v>
      </c>
      <c r="B1916" s="39">
        <v>1.4394268040657845</v>
      </c>
      <c r="D1916" s="39"/>
      <c r="E1916" s="39"/>
      <c r="F1916" s="40"/>
    </row>
    <row r="1917" spans="1:6">
      <c r="A1917" s="187">
        <v>30018</v>
      </c>
      <c r="B1917" s="39">
        <v>1.4394268040657845</v>
      </c>
      <c r="D1917" s="39"/>
      <c r="E1917" s="39"/>
      <c r="F1917" s="40"/>
    </row>
    <row r="1918" spans="1:6">
      <c r="A1918" s="187">
        <v>30018</v>
      </c>
      <c r="B1918" s="39">
        <v>1.4394268040657845</v>
      </c>
      <c r="D1918" s="39"/>
      <c r="E1918" s="39"/>
      <c r="F1918" s="40"/>
    </row>
    <row r="1919" spans="1:6">
      <c r="A1919" s="187">
        <v>30018</v>
      </c>
      <c r="B1919" s="39">
        <v>1.4394268040657845</v>
      </c>
      <c r="D1919" s="39"/>
      <c r="E1919" s="39"/>
      <c r="F1919" s="40"/>
    </row>
    <row r="1920" spans="1:6">
      <c r="A1920" s="187">
        <v>30025</v>
      </c>
      <c r="B1920" s="39">
        <v>1.5353863875055052</v>
      </c>
      <c r="D1920" s="39"/>
      <c r="E1920" s="39"/>
      <c r="F1920" s="40"/>
    </row>
    <row r="1921" spans="1:6">
      <c r="A1921" s="187">
        <v>30025</v>
      </c>
      <c r="B1921" s="39">
        <v>1.5353863875055052</v>
      </c>
      <c r="D1921" s="39"/>
      <c r="E1921" s="39"/>
      <c r="F1921" s="40"/>
    </row>
    <row r="1922" spans="1:6">
      <c r="A1922" s="187">
        <v>30025</v>
      </c>
      <c r="B1922" s="39">
        <v>1.5353863875055052</v>
      </c>
      <c r="D1922" s="39"/>
      <c r="E1922" s="39"/>
      <c r="F1922" s="40"/>
    </row>
    <row r="1923" spans="1:6">
      <c r="A1923" s="187">
        <v>30025</v>
      </c>
      <c r="B1923" s="39">
        <v>1.5353863875055052</v>
      </c>
      <c r="D1923" s="39"/>
      <c r="E1923" s="39"/>
      <c r="F1923" s="40"/>
    </row>
    <row r="1924" spans="1:6">
      <c r="A1924" s="187">
        <v>30032</v>
      </c>
      <c r="B1924" s="39">
        <v>1.5753716130514288</v>
      </c>
      <c r="D1924" s="39"/>
      <c r="E1924" s="39"/>
      <c r="F1924" s="40"/>
    </row>
    <row r="1925" spans="1:6">
      <c r="A1925" s="187">
        <v>30032</v>
      </c>
      <c r="B1925" s="39">
        <v>1.5753716130514288</v>
      </c>
      <c r="D1925" s="39"/>
      <c r="E1925" s="39"/>
      <c r="F1925" s="40"/>
    </row>
    <row r="1926" spans="1:6">
      <c r="A1926" s="187">
        <v>30032</v>
      </c>
      <c r="B1926" s="39">
        <v>1.5753716130514288</v>
      </c>
      <c r="D1926" s="39"/>
      <c r="E1926" s="39"/>
      <c r="F1926" s="40"/>
    </row>
    <row r="1927" spans="1:6">
      <c r="A1927" s="187">
        <v>30032</v>
      </c>
      <c r="B1927" s="39">
        <v>1.5753716130514288</v>
      </c>
      <c r="D1927" s="39"/>
      <c r="E1927" s="39"/>
      <c r="F1927" s="40"/>
    </row>
    <row r="1928" spans="1:6">
      <c r="A1928" s="187">
        <v>30039</v>
      </c>
      <c r="B1928" s="39">
        <v>1.5753716130514288</v>
      </c>
      <c r="D1928" s="39"/>
      <c r="E1928" s="39"/>
      <c r="F1928" s="40"/>
    </row>
    <row r="1929" spans="1:6">
      <c r="A1929" s="187">
        <v>30039</v>
      </c>
      <c r="B1929" s="39">
        <v>1.5753716130514288</v>
      </c>
      <c r="D1929" s="39"/>
      <c r="E1929" s="39"/>
      <c r="F1929" s="40"/>
    </row>
    <row r="1930" spans="1:6">
      <c r="A1930" s="187">
        <v>30039</v>
      </c>
      <c r="B1930" s="39">
        <v>1.5753716130514288</v>
      </c>
      <c r="D1930" s="39"/>
      <c r="E1930" s="39"/>
      <c r="F1930" s="40"/>
    </row>
    <row r="1931" spans="1:6">
      <c r="A1931" s="187">
        <v>30039</v>
      </c>
      <c r="B1931" s="39">
        <v>1.5753716130514288</v>
      </c>
      <c r="D1931" s="39"/>
      <c r="E1931" s="39"/>
      <c r="F1931" s="40"/>
    </row>
    <row r="1932" spans="1:6">
      <c r="A1932" s="187">
        <v>30046</v>
      </c>
      <c r="B1932" s="39">
        <v>1.5993677062494784</v>
      </c>
      <c r="D1932" s="39"/>
      <c r="E1932" s="39"/>
      <c r="F1932" s="40"/>
    </row>
    <row r="1933" spans="1:6">
      <c r="A1933" s="187">
        <v>30046</v>
      </c>
      <c r="B1933" s="39">
        <v>1.5993677062494784</v>
      </c>
      <c r="D1933" s="39"/>
      <c r="E1933" s="39"/>
      <c r="F1933" s="40"/>
    </row>
    <row r="1934" spans="1:6">
      <c r="A1934" s="187">
        <v>30046</v>
      </c>
      <c r="B1934" s="39">
        <v>1.5993677062494784</v>
      </c>
      <c r="D1934" s="39"/>
      <c r="E1934" s="39"/>
      <c r="F1934" s="40"/>
    </row>
    <row r="1935" spans="1:6">
      <c r="A1935" s="187">
        <v>30046</v>
      </c>
      <c r="B1935" s="39">
        <v>1.5993677062494784</v>
      </c>
      <c r="D1935" s="39"/>
      <c r="E1935" s="39"/>
      <c r="F1935" s="40"/>
    </row>
    <row r="1936" spans="1:6">
      <c r="A1936" s="187">
        <v>30053</v>
      </c>
      <c r="B1936" s="39">
        <v>1.5593824807035548</v>
      </c>
      <c r="D1936" s="39"/>
      <c r="E1936" s="39"/>
      <c r="F1936" s="40"/>
    </row>
    <row r="1937" spans="1:6">
      <c r="A1937" s="187">
        <v>30053</v>
      </c>
      <c r="B1937" s="39">
        <v>1.5593824807035548</v>
      </c>
      <c r="D1937" s="39"/>
      <c r="E1937" s="39"/>
      <c r="F1937" s="40"/>
    </row>
    <row r="1938" spans="1:6">
      <c r="A1938" s="187">
        <v>30053</v>
      </c>
      <c r="B1938" s="39">
        <v>1.5593824807035548</v>
      </c>
      <c r="D1938" s="39"/>
      <c r="E1938" s="39"/>
      <c r="F1938" s="40"/>
    </row>
    <row r="1939" spans="1:6">
      <c r="A1939" s="187">
        <v>30053</v>
      </c>
      <c r="B1939" s="39">
        <v>1.5593824807035548</v>
      </c>
      <c r="D1939" s="39"/>
      <c r="E1939" s="39"/>
      <c r="F1939" s="40"/>
    </row>
    <row r="1940" spans="1:6">
      <c r="A1940" s="187">
        <v>30060</v>
      </c>
      <c r="B1940" s="39">
        <v>1.5673811784362381</v>
      </c>
      <c r="D1940" s="39"/>
      <c r="E1940" s="39"/>
      <c r="F1940" s="40"/>
    </row>
    <row r="1941" spans="1:6">
      <c r="A1941" s="187">
        <v>30060</v>
      </c>
      <c r="B1941" s="39">
        <v>1.5673811784362381</v>
      </c>
      <c r="D1941" s="39"/>
      <c r="E1941" s="39"/>
      <c r="F1941" s="40"/>
    </row>
    <row r="1942" spans="1:6">
      <c r="A1942" s="187">
        <v>30060</v>
      </c>
      <c r="B1942" s="39">
        <v>1.5673811784362381</v>
      </c>
      <c r="D1942" s="39"/>
      <c r="E1942" s="39"/>
      <c r="F1942" s="40"/>
    </row>
    <row r="1943" spans="1:6">
      <c r="A1943" s="187">
        <v>30060</v>
      </c>
      <c r="B1943" s="39">
        <v>1.5673811784362381</v>
      </c>
      <c r="D1943" s="39"/>
      <c r="E1943" s="39"/>
      <c r="F1943" s="40"/>
    </row>
    <row r="1944" spans="1:6">
      <c r="A1944" s="187">
        <v>30067</v>
      </c>
      <c r="B1944" s="39">
        <v>1.5193972551576314</v>
      </c>
      <c r="D1944" s="39"/>
      <c r="E1944" s="39"/>
      <c r="F1944" s="40"/>
    </row>
    <row r="1945" spans="1:6">
      <c r="A1945" s="187">
        <v>30067</v>
      </c>
      <c r="B1945" s="39">
        <v>1.5193972551576314</v>
      </c>
      <c r="D1945" s="39"/>
      <c r="E1945" s="39"/>
      <c r="F1945" s="40"/>
    </row>
    <row r="1946" spans="1:6">
      <c r="A1946" s="187">
        <v>30067</v>
      </c>
      <c r="B1946" s="39">
        <v>1.5193972551576314</v>
      </c>
      <c r="D1946" s="39"/>
      <c r="E1946" s="39"/>
      <c r="F1946" s="40"/>
    </row>
    <row r="1947" spans="1:6">
      <c r="A1947" s="187">
        <v>30067</v>
      </c>
      <c r="B1947" s="39">
        <v>1.5193972551576314</v>
      </c>
      <c r="D1947" s="39"/>
      <c r="E1947" s="39"/>
      <c r="F1947" s="40"/>
    </row>
    <row r="1948" spans="1:6">
      <c r="A1948" s="187">
        <v>30074</v>
      </c>
      <c r="B1948" s="39">
        <v>1.5193972551576314</v>
      </c>
      <c r="D1948" s="39"/>
      <c r="E1948" s="39"/>
      <c r="F1948" s="40"/>
    </row>
    <row r="1949" spans="1:6">
      <c r="A1949" s="187">
        <v>30074</v>
      </c>
      <c r="B1949" s="39">
        <v>1.5193972551576314</v>
      </c>
      <c r="D1949" s="39"/>
      <c r="E1949" s="39"/>
      <c r="F1949" s="40"/>
    </row>
    <row r="1950" spans="1:6">
      <c r="A1950" s="187">
        <v>30074</v>
      </c>
      <c r="B1950" s="39">
        <v>1.5193972551576314</v>
      </c>
      <c r="D1950" s="39"/>
      <c r="E1950" s="39"/>
      <c r="F1950" s="40"/>
    </row>
    <row r="1951" spans="1:6">
      <c r="A1951" s="187">
        <v>30074</v>
      </c>
      <c r="B1951" s="39">
        <v>1.5193972551576314</v>
      </c>
      <c r="D1951" s="39"/>
      <c r="E1951" s="39"/>
      <c r="F1951" s="40"/>
    </row>
    <row r="1952" spans="1:6">
      <c r="A1952" s="187">
        <v>30081</v>
      </c>
      <c r="B1952" s="39">
        <v>1.5593824807035548</v>
      </c>
      <c r="D1952" s="39"/>
      <c r="E1952" s="39"/>
      <c r="F1952" s="40"/>
    </row>
    <row r="1953" spans="1:6">
      <c r="A1953" s="187">
        <v>30081</v>
      </c>
      <c r="B1953" s="39">
        <v>1.5593824807035548</v>
      </c>
      <c r="D1953" s="39"/>
      <c r="E1953" s="39"/>
      <c r="F1953" s="40"/>
    </row>
    <row r="1954" spans="1:6">
      <c r="A1954" s="187">
        <v>30081</v>
      </c>
      <c r="B1954" s="39">
        <v>1.5593824807035548</v>
      </c>
      <c r="D1954" s="39"/>
      <c r="E1954" s="39"/>
      <c r="F1954" s="40"/>
    </row>
    <row r="1955" spans="1:6">
      <c r="A1955" s="187">
        <v>30081</v>
      </c>
      <c r="B1955" s="39">
        <v>1.5593824807035548</v>
      </c>
      <c r="D1955" s="39"/>
      <c r="E1955" s="39"/>
      <c r="F1955" s="40"/>
    </row>
    <row r="1956" spans="1:6">
      <c r="A1956" s="187">
        <v>30088</v>
      </c>
      <c r="B1956" s="39">
        <v>1.5993677062494784</v>
      </c>
      <c r="D1956" s="39"/>
      <c r="E1956" s="39"/>
      <c r="F1956" s="40"/>
    </row>
    <row r="1957" spans="1:6">
      <c r="A1957" s="187">
        <v>30088</v>
      </c>
      <c r="B1957" s="39">
        <v>1.5993677062494784</v>
      </c>
      <c r="D1957" s="39"/>
      <c r="E1957" s="39"/>
      <c r="F1957" s="40"/>
    </row>
    <row r="1958" spans="1:6">
      <c r="A1958" s="187">
        <v>30088</v>
      </c>
      <c r="B1958" s="39">
        <v>1.5993677062494784</v>
      </c>
      <c r="D1958" s="39"/>
      <c r="E1958" s="39"/>
      <c r="F1958" s="40"/>
    </row>
    <row r="1959" spans="1:6">
      <c r="A1959" s="187">
        <v>30088</v>
      </c>
      <c r="B1959" s="39">
        <v>1.5993677062494784</v>
      </c>
      <c r="D1959" s="39"/>
      <c r="E1959" s="39"/>
      <c r="F1959" s="40"/>
    </row>
    <row r="1960" spans="1:6">
      <c r="A1960" s="187">
        <v>30095</v>
      </c>
      <c r="B1960" s="39">
        <v>1.6033670551158201</v>
      </c>
      <c r="D1960" s="39"/>
      <c r="E1960" s="39"/>
      <c r="F1960" s="40"/>
    </row>
    <row r="1961" spans="1:6">
      <c r="A1961" s="187">
        <v>30095</v>
      </c>
      <c r="B1961" s="39">
        <v>1.6033670551158201</v>
      </c>
      <c r="D1961" s="39"/>
      <c r="E1961" s="39"/>
      <c r="F1961" s="40"/>
    </row>
    <row r="1962" spans="1:6">
      <c r="A1962" s="187">
        <v>30095</v>
      </c>
      <c r="B1962" s="39">
        <v>1.6033670551158201</v>
      </c>
      <c r="D1962" s="39"/>
      <c r="E1962" s="39"/>
      <c r="F1962" s="40"/>
    </row>
    <row r="1963" spans="1:6">
      <c r="A1963" s="187">
        <v>30095</v>
      </c>
      <c r="B1963" s="39">
        <v>1.6033670551158201</v>
      </c>
      <c r="D1963" s="39"/>
      <c r="E1963" s="39"/>
      <c r="F1963" s="40"/>
    </row>
    <row r="1964" spans="1:6">
      <c r="A1964" s="187">
        <v>30102</v>
      </c>
      <c r="B1964" s="39">
        <v>1.5993677062494784</v>
      </c>
      <c r="D1964" s="39"/>
      <c r="E1964" s="39"/>
      <c r="F1964" s="40"/>
    </row>
    <row r="1965" spans="1:6">
      <c r="A1965" s="187">
        <v>30102</v>
      </c>
      <c r="B1965" s="39">
        <v>1.5993677062494784</v>
      </c>
      <c r="D1965" s="39"/>
      <c r="E1965" s="39"/>
      <c r="F1965" s="40"/>
    </row>
    <row r="1966" spans="1:6">
      <c r="A1966" s="187">
        <v>30102</v>
      </c>
      <c r="B1966" s="39">
        <v>1.5993677062494784</v>
      </c>
      <c r="D1966" s="39"/>
      <c r="E1966" s="39"/>
      <c r="F1966" s="40"/>
    </row>
    <row r="1967" spans="1:6">
      <c r="A1967" s="187">
        <v>30102</v>
      </c>
      <c r="B1967" s="39">
        <v>1.5993677062494784</v>
      </c>
      <c r="D1967" s="39"/>
      <c r="E1967" s="39"/>
      <c r="F1967" s="40"/>
    </row>
    <row r="1968" spans="1:6">
      <c r="A1968" s="187">
        <v>30109</v>
      </c>
      <c r="B1968" s="39">
        <v>1.6713394596086424</v>
      </c>
      <c r="D1968" s="39"/>
      <c r="E1968" s="39"/>
      <c r="F1968" s="40"/>
    </row>
    <row r="1969" spans="1:6">
      <c r="A1969" s="187">
        <v>30109</v>
      </c>
      <c r="B1969" s="39">
        <v>1.6713394596086424</v>
      </c>
      <c r="D1969" s="39"/>
      <c r="E1969" s="39"/>
      <c r="F1969" s="40"/>
    </row>
    <row r="1970" spans="1:6">
      <c r="A1970" s="187">
        <v>30109</v>
      </c>
      <c r="B1970" s="39">
        <v>1.6713394596086424</v>
      </c>
      <c r="D1970" s="39"/>
      <c r="E1970" s="39"/>
      <c r="F1970" s="40"/>
    </row>
    <row r="1971" spans="1:6">
      <c r="A1971" s="187">
        <v>30109</v>
      </c>
      <c r="B1971" s="39">
        <v>1.6713394596086424</v>
      </c>
      <c r="D1971" s="39"/>
      <c r="E1971" s="39"/>
      <c r="F1971" s="40"/>
    </row>
    <row r="1972" spans="1:6">
      <c r="A1972" s="187">
        <v>30116</v>
      </c>
      <c r="B1972" s="39">
        <v>1.6953272896891993</v>
      </c>
      <c r="D1972" s="39"/>
      <c r="E1972" s="39"/>
      <c r="F1972" s="40"/>
    </row>
    <row r="1973" spans="1:6">
      <c r="A1973" s="187">
        <v>30116</v>
      </c>
      <c r="B1973" s="39">
        <v>1.6953272896891993</v>
      </c>
      <c r="D1973" s="39"/>
      <c r="E1973" s="39"/>
      <c r="F1973" s="40"/>
    </row>
    <row r="1974" spans="1:6">
      <c r="A1974" s="187">
        <v>30116</v>
      </c>
      <c r="B1974" s="39">
        <v>1.6953272896891993</v>
      </c>
      <c r="D1974" s="39"/>
      <c r="E1974" s="39"/>
      <c r="F1974" s="40"/>
    </row>
    <row r="1975" spans="1:6">
      <c r="A1975" s="187">
        <v>30116</v>
      </c>
      <c r="B1975" s="39">
        <v>1.6953272896891993</v>
      </c>
      <c r="D1975" s="39"/>
      <c r="E1975" s="39"/>
      <c r="F1975" s="40"/>
    </row>
    <row r="1976" spans="1:6">
      <c r="A1976" s="187">
        <v>30123</v>
      </c>
      <c r="B1976" s="39">
        <v>1.7113164220370736</v>
      </c>
      <c r="D1976" s="39"/>
      <c r="E1976" s="39"/>
      <c r="F1976" s="40"/>
    </row>
    <row r="1977" spans="1:6">
      <c r="A1977" s="187">
        <v>30123</v>
      </c>
      <c r="B1977" s="39">
        <v>1.7113164220370736</v>
      </c>
      <c r="D1977" s="39"/>
      <c r="E1977" s="39"/>
      <c r="F1977" s="40"/>
    </row>
    <row r="1978" spans="1:6">
      <c r="A1978" s="187">
        <v>30123</v>
      </c>
      <c r="B1978" s="39">
        <v>1.7113164220370736</v>
      </c>
      <c r="D1978" s="39"/>
      <c r="E1978" s="39"/>
      <c r="F1978" s="40"/>
    </row>
    <row r="1979" spans="1:6">
      <c r="A1979" s="187">
        <v>30123</v>
      </c>
      <c r="B1979" s="39">
        <v>1.7113164220370736</v>
      </c>
      <c r="D1979" s="39"/>
      <c r="E1979" s="39"/>
      <c r="F1979" s="40"/>
    </row>
    <row r="1980" spans="1:6">
      <c r="A1980" s="187">
        <v>30130</v>
      </c>
      <c r="B1980" s="39">
        <v>1.7033259874218827</v>
      </c>
      <c r="D1980" s="39"/>
      <c r="E1980" s="39"/>
      <c r="F1980" s="40"/>
    </row>
    <row r="1981" spans="1:6">
      <c r="A1981" s="187">
        <v>30130</v>
      </c>
      <c r="B1981" s="39">
        <v>1.7033259874218827</v>
      </c>
      <c r="D1981" s="39"/>
      <c r="E1981" s="39"/>
      <c r="F1981" s="40"/>
    </row>
    <row r="1982" spans="1:6">
      <c r="A1982" s="187">
        <v>30130</v>
      </c>
      <c r="B1982" s="39">
        <v>1.7033259874218827</v>
      </c>
      <c r="D1982" s="39"/>
      <c r="E1982" s="39"/>
      <c r="F1982" s="40"/>
    </row>
    <row r="1983" spans="1:6">
      <c r="A1983" s="187">
        <v>30130</v>
      </c>
      <c r="B1983" s="39">
        <v>1.7033259874218827</v>
      </c>
      <c r="D1983" s="39"/>
      <c r="E1983" s="39"/>
      <c r="F1983" s="40"/>
    </row>
    <row r="1984" spans="1:6">
      <c r="A1984" s="187">
        <v>30137</v>
      </c>
      <c r="B1984" s="39">
        <v>1.7033259874218827</v>
      </c>
      <c r="D1984" s="39"/>
      <c r="E1984" s="39"/>
      <c r="F1984" s="40"/>
    </row>
    <row r="1985" spans="1:6">
      <c r="A1985" s="187">
        <v>30137</v>
      </c>
      <c r="B1985" s="39">
        <v>1.7033259874218827</v>
      </c>
      <c r="D1985" s="39"/>
      <c r="E1985" s="39"/>
      <c r="F1985" s="40"/>
    </row>
    <row r="1986" spans="1:6">
      <c r="A1986" s="187">
        <v>30137</v>
      </c>
      <c r="B1986" s="39">
        <v>1.7033259874218827</v>
      </c>
      <c r="D1986" s="39"/>
      <c r="E1986" s="39"/>
      <c r="F1986" s="40"/>
    </row>
    <row r="1987" spans="1:6">
      <c r="A1987" s="187">
        <v>30137</v>
      </c>
      <c r="B1987" s="39">
        <v>1.7033259874218827</v>
      </c>
      <c r="D1987" s="39"/>
      <c r="E1987" s="39"/>
      <c r="F1987" s="40"/>
    </row>
    <row r="1988" spans="1:6">
      <c r="A1988" s="187">
        <v>30144</v>
      </c>
      <c r="B1988" s="39">
        <v>1.7073253362882239</v>
      </c>
      <c r="D1988" s="39"/>
      <c r="E1988" s="39"/>
      <c r="F1988" s="40"/>
    </row>
    <row r="1989" spans="1:6">
      <c r="A1989" s="187">
        <v>30144</v>
      </c>
      <c r="B1989" s="39">
        <v>1.7073253362882239</v>
      </c>
      <c r="D1989" s="39"/>
      <c r="E1989" s="39"/>
      <c r="F1989" s="40"/>
    </row>
    <row r="1990" spans="1:6">
      <c r="A1990" s="187">
        <v>30144</v>
      </c>
      <c r="B1990" s="39">
        <v>1.7073253362882239</v>
      </c>
      <c r="D1990" s="39"/>
      <c r="E1990" s="39"/>
      <c r="F1990" s="40"/>
    </row>
    <row r="1991" spans="1:6">
      <c r="A1991" s="187">
        <v>30144</v>
      </c>
      <c r="B1991" s="39">
        <v>1.7073253362882239</v>
      </c>
      <c r="D1991" s="39"/>
      <c r="E1991" s="39"/>
      <c r="F1991" s="40"/>
    </row>
    <row r="1992" spans="1:6">
      <c r="A1992" s="187">
        <v>30151</v>
      </c>
      <c r="B1992" s="39">
        <v>1.7153157709034146</v>
      </c>
      <c r="D1992" s="39"/>
      <c r="E1992" s="39"/>
      <c r="F1992" s="40"/>
    </row>
    <row r="1993" spans="1:6">
      <c r="A1993" s="187">
        <v>30151</v>
      </c>
      <c r="B1993" s="39">
        <v>1.7153157709034146</v>
      </c>
      <c r="D1993" s="39"/>
      <c r="E1993" s="39"/>
      <c r="F1993" s="40"/>
    </row>
    <row r="1994" spans="1:6">
      <c r="A1994" s="187">
        <v>30151</v>
      </c>
      <c r="B1994" s="39">
        <v>1.7153157709034146</v>
      </c>
      <c r="D1994" s="39"/>
      <c r="E1994" s="39"/>
      <c r="F1994" s="40"/>
    </row>
    <row r="1995" spans="1:6">
      <c r="A1995" s="187">
        <v>30151</v>
      </c>
      <c r="B1995" s="39">
        <v>1.7153157709034146</v>
      </c>
      <c r="D1995" s="39"/>
      <c r="E1995" s="39"/>
      <c r="F1995" s="40"/>
    </row>
    <row r="1996" spans="1:6">
      <c r="A1996" s="187">
        <v>30158</v>
      </c>
      <c r="B1996" s="39">
        <v>1.7073253362882239</v>
      </c>
      <c r="D1996" s="39"/>
      <c r="E1996" s="39"/>
      <c r="F1996" s="40"/>
    </row>
    <row r="1997" spans="1:6">
      <c r="A1997" s="187">
        <v>30158</v>
      </c>
      <c r="B1997" s="39">
        <v>1.7073253362882239</v>
      </c>
      <c r="D1997" s="39"/>
      <c r="E1997" s="39"/>
      <c r="F1997" s="40"/>
    </row>
    <row r="1998" spans="1:6">
      <c r="A1998" s="187">
        <v>30158</v>
      </c>
      <c r="B1998" s="39">
        <v>1.7073253362882239</v>
      </c>
      <c r="D1998" s="39"/>
      <c r="E1998" s="39"/>
      <c r="F1998" s="40"/>
    </row>
    <row r="1999" spans="1:6">
      <c r="A1999" s="187">
        <v>30158</v>
      </c>
      <c r="B1999" s="39">
        <v>1.7073253362882239</v>
      </c>
      <c r="D1999" s="39"/>
      <c r="E1999" s="39"/>
      <c r="F1999" s="40"/>
    </row>
    <row r="2000" spans="1:6">
      <c r="A2000" s="187">
        <v>30165</v>
      </c>
      <c r="B2000" s="39">
        <v>1.6953272896891993</v>
      </c>
      <c r="D2000" s="39"/>
      <c r="E2000" s="39"/>
      <c r="F2000" s="40"/>
    </row>
    <row r="2001" spans="1:6">
      <c r="A2001" s="187">
        <v>30165</v>
      </c>
      <c r="B2001" s="39">
        <v>1.6953272896891993</v>
      </c>
      <c r="D2001" s="39"/>
      <c r="E2001" s="39"/>
      <c r="F2001" s="40"/>
    </row>
    <row r="2002" spans="1:6">
      <c r="A2002" s="187">
        <v>30165</v>
      </c>
      <c r="B2002" s="39">
        <v>1.6953272896891993</v>
      </c>
      <c r="D2002" s="39"/>
      <c r="E2002" s="39"/>
      <c r="F2002" s="40"/>
    </row>
    <row r="2003" spans="1:6">
      <c r="A2003" s="187">
        <v>30165</v>
      </c>
      <c r="B2003" s="39">
        <v>1.6953272896891993</v>
      </c>
      <c r="D2003" s="39"/>
      <c r="E2003" s="39"/>
      <c r="F2003" s="40"/>
    </row>
    <row r="2004" spans="1:6">
      <c r="A2004" s="187">
        <v>30172</v>
      </c>
      <c r="B2004" s="39">
        <v>1.6953272896891993</v>
      </c>
      <c r="D2004" s="39"/>
      <c r="E2004" s="39"/>
      <c r="F2004" s="40"/>
    </row>
    <row r="2005" spans="1:6">
      <c r="A2005" s="187">
        <v>30172</v>
      </c>
      <c r="B2005" s="39">
        <v>1.6953272896891993</v>
      </c>
      <c r="D2005" s="39"/>
      <c r="E2005" s="39"/>
      <c r="F2005" s="40"/>
    </row>
    <row r="2006" spans="1:6">
      <c r="A2006" s="187">
        <v>30172</v>
      </c>
      <c r="B2006" s="39">
        <v>1.6953272896891993</v>
      </c>
      <c r="D2006" s="39"/>
      <c r="E2006" s="39"/>
      <c r="F2006" s="40"/>
    </row>
    <row r="2007" spans="1:6">
      <c r="A2007" s="187">
        <v>30172</v>
      </c>
      <c r="B2007" s="39">
        <v>1.6953272896891993</v>
      </c>
      <c r="D2007" s="39"/>
      <c r="E2007" s="39"/>
      <c r="F2007" s="40"/>
    </row>
    <row r="2008" spans="1:6">
      <c r="A2008" s="187">
        <v>30179</v>
      </c>
      <c r="B2008" s="39">
        <v>1.7153157709034146</v>
      </c>
      <c r="D2008" s="39"/>
      <c r="E2008" s="39"/>
      <c r="F2008" s="40"/>
    </row>
    <row r="2009" spans="1:6">
      <c r="A2009" s="187">
        <v>30179</v>
      </c>
      <c r="B2009" s="39">
        <v>1.7153157709034146</v>
      </c>
      <c r="D2009" s="39"/>
      <c r="E2009" s="39"/>
      <c r="F2009" s="40"/>
    </row>
    <row r="2010" spans="1:6">
      <c r="A2010" s="187">
        <v>30179</v>
      </c>
      <c r="B2010" s="39">
        <v>1.7153157709034146</v>
      </c>
      <c r="D2010" s="39"/>
      <c r="E2010" s="39"/>
      <c r="F2010" s="40"/>
    </row>
    <row r="2011" spans="1:6">
      <c r="A2011" s="187">
        <v>30179</v>
      </c>
      <c r="B2011" s="39">
        <v>1.7153157709034146</v>
      </c>
      <c r="D2011" s="39"/>
      <c r="E2011" s="39"/>
      <c r="F2011" s="40"/>
    </row>
    <row r="2012" spans="1:6">
      <c r="A2012" s="187">
        <v>30186</v>
      </c>
      <c r="B2012" s="39">
        <v>1.7113164220370736</v>
      </c>
      <c r="D2012" s="39"/>
      <c r="E2012" s="39"/>
      <c r="F2012" s="40"/>
    </row>
    <row r="2013" spans="1:6">
      <c r="A2013" s="187">
        <v>30186</v>
      </c>
      <c r="B2013" s="39">
        <v>1.7113164220370736</v>
      </c>
      <c r="D2013" s="39"/>
      <c r="E2013" s="39"/>
      <c r="F2013" s="40"/>
    </row>
    <row r="2014" spans="1:6">
      <c r="A2014" s="187">
        <v>30186</v>
      </c>
      <c r="B2014" s="39">
        <v>1.7113164220370736</v>
      </c>
      <c r="D2014" s="39"/>
      <c r="E2014" s="39"/>
      <c r="F2014" s="40"/>
    </row>
    <row r="2015" spans="1:6">
      <c r="A2015" s="187">
        <v>30186</v>
      </c>
      <c r="B2015" s="39">
        <v>1.7113164220370736</v>
      </c>
      <c r="D2015" s="39"/>
      <c r="E2015" s="39"/>
      <c r="F2015" s="40"/>
    </row>
    <row r="2016" spans="1:6">
      <c r="A2016" s="187">
        <v>30193</v>
      </c>
      <c r="B2016" s="39">
        <v>1.6953272896891993</v>
      </c>
      <c r="D2016" s="39"/>
      <c r="E2016" s="39"/>
      <c r="F2016" s="40"/>
    </row>
    <row r="2017" spans="1:6">
      <c r="A2017" s="187">
        <v>30193</v>
      </c>
      <c r="B2017" s="39">
        <v>1.6953272896891993</v>
      </c>
      <c r="D2017" s="39"/>
      <c r="E2017" s="39"/>
      <c r="F2017" s="40"/>
    </row>
    <row r="2018" spans="1:6">
      <c r="A2018" s="187">
        <v>30193</v>
      </c>
      <c r="B2018" s="39">
        <v>1.6953272896891993</v>
      </c>
      <c r="D2018" s="39"/>
      <c r="E2018" s="39"/>
      <c r="F2018" s="40"/>
    </row>
    <row r="2019" spans="1:6">
      <c r="A2019" s="187">
        <v>30193</v>
      </c>
      <c r="B2019" s="39">
        <v>1.6953272896891993</v>
      </c>
      <c r="D2019" s="39"/>
      <c r="E2019" s="39"/>
      <c r="F2019" s="40"/>
    </row>
    <row r="2020" spans="1:6">
      <c r="A2020" s="187">
        <v>30200</v>
      </c>
      <c r="B2020" s="39">
        <v>1.7553009964493385</v>
      </c>
      <c r="D2020" s="39"/>
      <c r="E2020" s="39"/>
      <c r="F2020" s="40"/>
    </row>
    <row r="2021" spans="1:6">
      <c r="A2021" s="187">
        <v>30200</v>
      </c>
      <c r="B2021" s="39">
        <v>1.7553009964493385</v>
      </c>
      <c r="D2021" s="39"/>
      <c r="E2021" s="39"/>
      <c r="F2021" s="40"/>
    </row>
    <row r="2022" spans="1:6">
      <c r="A2022" s="187">
        <v>30200</v>
      </c>
      <c r="B2022" s="39">
        <v>1.7553009964493385</v>
      </c>
      <c r="D2022" s="39"/>
      <c r="E2022" s="39"/>
      <c r="F2022" s="40"/>
    </row>
    <row r="2023" spans="1:6">
      <c r="A2023" s="187">
        <v>30200</v>
      </c>
      <c r="B2023" s="39">
        <v>1.7553009964493385</v>
      </c>
      <c r="D2023" s="39"/>
      <c r="E2023" s="39"/>
      <c r="F2023" s="40"/>
    </row>
    <row r="2024" spans="1:6">
      <c r="A2024" s="187">
        <v>30207</v>
      </c>
      <c r="B2024" s="39">
        <v>1.8392707964075272</v>
      </c>
      <c r="D2024" s="39"/>
      <c r="E2024" s="39"/>
      <c r="F2024" s="40"/>
    </row>
    <row r="2025" spans="1:6">
      <c r="A2025" s="187">
        <v>30207</v>
      </c>
      <c r="B2025" s="39">
        <v>1.8392707964075272</v>
      </c>
      <c r="D2025" s="39"/>
      <c r="E2025" s="39"/>
      <c r="F2025" s="40"/>
    </row>
    <row r="2026" spans="1:6">
      <c r="A2026" s="187">
        <v>30207</v>
      </c>
      <c r="B2026" s="39">
        <v>1.8392707964075272</v>
      </c>
      <c r="D2026" s="39"/>
      <c r="E2026" s="39"/>
      <c r="F2026" s="40"/>
    </row>
    <row r="2027" spans="1:6">
      <c r="A2027" s="187">
        <v>30207</v>
      </c>
      <c r="B2027" s="39">
        <v>1.8392707964075272</v>
      </c>
      <c r="D2027" s="39"/>
      <c r="E2027" s="39"/>
      <c r="F2027" s="40"/>
    </row>
    <row r="2028" spans="1:6">
      <c r="A2028" s="187">
        <v>30214</v>
      </c>
      <c r="B2028" s="39">
        <v>1.8712573242207675</v>
      </c>
      <c r="D2028" s="39"/>
      <c r="E2028" s="39"/>
      <c r="F2028" s="40"/>
    </row>
    <row r="2029" spans="1:6">
      <c r="A2029" s="187">
        <v>30214</v>
      </c>
      <c r="B2029" s="39">
        <v>1.8712573242207675</v>
      </c>
      <c r="D2029" s="39"/>
      <c r="E2029" s="39"/>
      <c r="F2029" s="40"/>
    </row>
    <row r="2030" spans="1:6">
      <c r="A2030" s="187">
        <v>30214</v>
      </c>
      <c r="B2030" s="39">
        <v>1.8712573242207675</v>
      </c>
      <c r="D2030" s="39"/>
      <c r="E2030" s="39"/>
      <c r="F2030" s="40"/>
    </row>
    <row r="2031" spans="1:6">
      <c r="A2031" s="187">
        <v>30214</v>
      </c>
      <c r="B2031" s="39">
        <v>1.8712573242207675</v>
      </c>
      <c r="D2031" s="39"/>
      <c r="E2031" s="39"/>
      <c r="F2031" s="40"/>
    </row>
    <row r="2032" spans="1:6">
      <c r="A2032" s="187">
        <v>30221</v>
      </c>
      <c r="B2032" s="39">
        <v>1.8872464565686415</v>
      </c>
      <c r="D2032" s="39"/>
      <c r="E2032" s="39"/>
      <c r="F2032" s="40"/>
    </row>
    <row r="2033" spans="1:6">
      <c r="A2033" s="187">
        <v>30221</v>
      </c>
      <c r="B2033" s="39">
        <v>1.8872464565686415</v>
      </c>
      <c r="D2033" s="39"/>
      <c r="E2033" s="39"/>
      <c r="F2033" s="40"/>
    </row>
    <row r="2034" spans="1:6">
      <c r="A2034" s="187">
        <v>30221</v>
      </c>
      <c r="B2034" s="39">
        <v>1.8872464565686415</v>
      </c>
      <c r="D2034" s="39"/>
      <c r="E2034" s="39"/>
      <c r="F2034" s="40"/>
    </row>
    <row r="2035" spans="1:6">
      <c r="A2035" s="187">
        <v>30221</v>
      </c>
      <c r="B2035" s="39">
        <v>1.8872464565686415</v>
      </c>
      <c r="D2035" s="39"/>
      <c r="E2035" s="39"/>
      <c r="F2035" s="40"/>
    </row>
    <row r="2036" spans="1:6">
      <c r="A2036" s="187">
        <v>30228</v>
      </c>
      <c r="B2036" s="39">
        <v>1.8152747032094776</v>
      </c>
      <c r="D2036" s="39"/>
      <c r="E2036" s="39"/>
      <c r="F2036" s="40"/>
    </row>
    <row r="2037" spans="1:6">
      <c r="A2037" s="187">
        <v>30228</v>
      </c>
      <c r="B2037" s="39">
        <v>1.8152747032094776</v>
      </c>
      <c r="D2037" s="39"/>
      <c r="E2037" s="39"/>
      <c r="F2037" s="40"/>
    </row>
    <row r="2038" spans="1:6">
      <c r="A2038" s="187">
        <v>30228</v>
      </c>
      <c r="B2038" s="39">
        <v>1.8152747032094776</v>
      </c>
      <c r="D2038" s="39"/>
      <c r="E2038" s="39"/>
      <c r="F2038" s="40"/>
    </row>
    <row r="2039" spans="1:6">
      <c r="A2039" s="187">
        <v>30228</v>
      </c>
      <c r="B2039" s="39">
        <v>1.8152747032094776</v>
      </c>
      <c r="D2039" s="39"/>
      <c r="E2039" s="39"/>
      <c r="F2039" s="40"/>
    </row>
    <row r="2040" spans="1:6">
      <c r="A2040" s="187">
        <v>30235</v>
      </c>
      <c r="B2040" s="39">
        <v>1.8072842685942867</v>
      </c>
      <c r="D2040" s="39"/>
      <c r="E2040" s="39"/>
      <c r="F2040" s="40"/>
    </row>
    <row r="2041" spans="1:6">
      <c r="A2041" s="187">
        <v>30235</v>
      </c>
      <c r="B2041" s="39">
        <v>1.8072842685942867</v>
      </c>
      <c r="D2041" s="39"/>
      <c r="E2041" s="39"/>
      <c r="F2041" s="40"/>
    </row>
    <row r="2042" spans="1:6">
      <c r="A2042" s="187">
        <v>30235</v>
      </c>
      <c r="B2042" s="39">
        <v>1.8072842685942867</v>
      </c>
      <c r="D2042" s="39"/>
      <c r="E2042" s="39"/>
      <c r="F2042" s="40"/>
    </row>
    <row r="2043" spans="1:6">
      <c r="A2043" s="187">
        <v>30235</v>
      </c>
      <c r="B2043" s="39">
        <v>1.8072842685942867</v>
      </c>
      <c r="D2043" s="39"/>
      <c r="E2043" s="39"/>
      <c r="F2043" s="40"/>
    </row>
    <row r="2044" spans="1:6">
      <c r="A2044" s="187">
        <v>30242</v>
      </c>
      <c r="B2044" s="39">
        <v>1.8072842685942867</v>
      </c>
      <c r="D2044" s="39"/>
      <c r="E2044" s="39"/>
      <c r="F2044" s="40"/>
    </row>
    <row r="2045" spans="1:6">
      <c r="A2045" s="187">
        <v>30242</v>
      </c>
      <c r="B2045" s="39">
        <v>1.8072842685942867</v>
      </c>
      <c r="D2045" s="39"/>
      <c r="E2045" s="39"/>
      <c r="F2045" s="40"/>
    </row>
    <row r="2046" spans="1:6">
      <c r="A2046" s="187">
        <v>30242</v>
      </c>
      <c r="B2046" s="39">
        <v>1.8072842685942867</v>
      </c>
      <c r="D2046" s="39"/>
      <c r="E2046" s="39"/>
      <c r="F2046" s="40"/>
    </row>
    <row r="2047" spans="1:6">
      <c r="A2047" s="187">
        <v>30242</v>
      </c>
      <c r="B2047" s="39">
        <v>1.8072842685942867</v>
      </c>
      <c r="D2047" s="39"/>
      <c r="E2047" s="39"/>
      <c r="F2047" s="40"/>
    </row>
    <row r="2048" spans="1:6">
      <c r="A2048" s="187">
        <v>30249</v>
      </c>
      <c r="B2048" s="39">
        <v>1.8072842685942867</v>
      </c>
      <c r="D2048" s="39"/>
      <c r="E2048" s="39"/>
      <c r="F2048" s="40"/>
    </row>
    <row r="2049" spans="1:6">
      <c r="A2049" s="187">
        <v>30249</v>
      </c>
      <c r="B2049" s="39">
        <v>1.8072842685942867</v>
      </c>
      <c r="D2049" s="39"/>
      <c r="E2049" s="39"/>
      <c r="F2049" s="40"/>
    </row>
    <row r="2050" spans="1:6">
      <c r="A2050" s="187">
        <v>30249</v>
      </c>
      <c r="B2050" s="39">
        <v>1.8072842685942867</v>
      </c>
      <c r="D2050" s="39"/>
      <c r="E2050" s="39"/>
      <c r="F2050" s="40"/>
    </row>
    <row r="2051" spans="1:6">
      <c r="A2051" s="187">
        <v>30249</v>
      </c>
      <c r="B2051" s="39">
        <v>1.8072842685942867</v>
      </c>
      <c r="D2051" s="39"/>
      <c r="E2051" s="39"/>
      <c r="F2051" s="40"/>
    </row>
    <row r="2052" spans="1:6">
      <c r="A2052" s="187">
        <v>30256</v>
      </c>
      <c r="B2052" s="39">
        <v>1.8272727498085024</v>
      </c>
      <c r="D2052" s="39"/>
      <c r="E2052" s="39"/>
      <c r="F2052" s="40"/>
    </row>
    <row r="2053" spans="1:6">
      <c r="A2053" s="187">
        <v>30256</v>
      </c>
      <c r="B2053" s="39">
        <v>1.8272727498085024</v>
      </c>
      <c r="D2053" s="39"/>
      <c r="E2053" s="39"/>
      <c r="F2053" s="40"/>
    </row>
    <row r="2054" spans="1:6">
      <c r="A2054" s="187">
        <v>30256</v>
      </c>
      <c r="B2054" s="39">
        <v>1.8272727498085024</v>
      </c>
      <c r="D2054" s="39"/>
      <c r="E2054" s="39"/>
      <c r="F2054" s="40"/>
    </row>
    <row r="2055" spans="1:6">
      <c r="A2055" s="187">
        <v>30256</v>
      </c>
      <c r="B2055" s="39">
        <v>1.8272727498085024</v>
      </c>
      <c r="D2055" s="39"/>
      <c r="E2055" s="39"/>
      <c r="F2055" s="40"/>
    </row>
    <row r="2056" spans="1:6">
      <c r="A2056" s="187">
        <v>30263</v>
      </c>
      <c r="B2056" s="39">
        <v>1.8272727498085024</v>
      </c>
      <c r="D2056" s="39"/>
      <c r="E2056" s="39"/>
      <c r="F2056" s="40"/>
    </row>
    <row r="2057" spans="1:6">
      <c r="A2057" s="187">
        <v>30263</v>
      </c>
      <c r="B2057" s="39">
        <v>1.8272727498085024</v>
      </c>
      <c r="D2057" s="39"/>
      <c r="E2057" s="39"/>
      <c r="F2057" s="40"/>
    </row>
    <row r="2058" spans="1:6">
      <c r="A2058" s="187">
        <v>30263</v>
      </c>
      <c r="B2058" s="39">
        <v>1.8272727498085024</v>
      </c>
      <c r="D2058" s="39"/>
      <c r="E2058" s="39"/>
      <c r="F2058" s="40"/>
    </row>
    <row r="2059" spans="1:6">
      <c r="A2059" s="187">
        <v>30263</v>
      </c>
      <c r="B2059" s="39">
        <v>1.8272727498085024</v>
      </c>
      <c r="D2059" s="39"/>
      <c r="E2059" s="39"/>
      <c r="F2059" s="40"/>
    </row>
    <row r="2060" spans="1:6">
      <c r="A2060" s="187">
        <v>30270</v>
      </c>
      <c r="B2060" s="39">
        <v>1.7992855708616033</v>
      </c>
      <c r="D2060" s="39"/>
      <c r="E2060" s="39"/>
      <c r="F2060" s="40"/>
    </row>
    <row r="2061" spans="1:6">
      <c r="A2061" s="187">
        <v>30270</v>
      </c>
      <c r="B2061" s="39">
        <v>1.7992855708616033</v>
      </c>
      <c r="D2061" s="39"/>
      <c r="E2061" s="39"/>
      <c r="F2061" s="40"/>
    </row>
    <row r="2062" spans="1:6">
      <c r="A2062" s="187">
        <v>30270</v>
      </c>
      <c r="B2062" s="39">
        <v>1.7992855708616033</v>
      </c>
      <c r="D2062" s="39"/>
      <c r="E2062" s="39"/>
      <c r="F2062" s="40"/>
    </row>
    <row r="2063" spans="1:6">
      <c r="A2063" s="187">
        <v>30270</v>
      </c>
      <c r="B2063" s="39">
        <v>1.7992855708616033</v>
      </c>
      <c r="D2063" s="39"/>
      <c r="E2063" s="39"/>
      <c r="F2063" s="40"/>
    </row>
    <row r="2064" spans="1:6">
      <c r="A2064" s="187">
        <v>30277</v>
      </c>
      <c r="B2064" s="39">
        <v>1.6713394596086424</v>
      </c>
      <c r="D2064" s="39"/>
      <c r="E2064" s="39"/>
      <c r="F2064" s="40"/>
    </row>
    <row r="2065" spans="1:6">
      <c r="A2065" s="187">
        <v>30277</v>
      </c>
      <c r="B2065" s="39">
        <v>1.6713394596086424</v>
      </c>
      <c r="D2065" s="39"/>
      <c r="E2065" s="39"/>
      <c r="F2065" s="40"/>
    </row>
    <row r="2066" spans="1:6">
      <c r="A2066" s="187">
        <v>30277</v>
      </c>
      <c r="B2066" s="39">
        <v>1.6713394596086424</v>
      </c>
      <c r="D2066" s="39"/>
      <c r="E2066" s="39"/>
      <c r="F2066" s="40"/>
    </row>
    <row r="2067" spans="1:6">
      <c r="A2067" s="187">
        <v>30277</v>
      </c>
      <c r="B2067" s="39">
        <v>1.6713394596086424</v>
      </c>
      <c r="D2067" s="39"/>
      <c r="E2067" s="39"/>
      <c r="F2067" s="40"/>
    </row>
    <row r="2068" spans="1:6">
      <c r="A2068" s="187">
        <v>30284</v>
      </c>
      <c r="B2068" s="39">
        <v>1.6793298942238328</v>
      </c>
      <c r="D2068" s="39"/>
      <c r="E2068" s="39"/>
      <c r="F2068" s="40"/>
    </row>
    <row r="2069" spans="1:6">
      <c r="A2069" s="187">
        <v>30284</v>
      </c>
      <c r="B2069" s="39">
        <v>1.6793298942238328</v>
      </c>
      <c r="D2069" s="39"/>
      <c r="E2069" s="39"/>
      <c r="F2069" s="40"/>
    </row>
    <row r="2070" spans="1:6">
      <c r="A2070" s="187">
        <v>30284</v>
      </c>
      <c r="B2070" s="39">
        <v>1.6793298942238328</v>
      </c>
      <c r="D2070" s="39"/>
      <c r="E2070" s="39"/>
      <c r="F2070" s="40"/>
    </row>
    <row r="2071" spans="1:6">
      <c r="A2071" s="187">
        <v>30284</v>
      </c>
      <c r="B2071" s="39">
        <v>1.6793298942238328</v>
      </c>
      <c r="D2071" s="39"/>
      <c r="E2071" s="39"/>
      <c r="F2071" s="40"/>
    </row>
    <row r="2072" spans="1:6">
      <c r="A2072" s="187">
        <v>30291</v>
      </c>
      <c r="B2072" s="39">
        <v>1.6233555363300356</v>
      </c>
      <c r="D2072" s="39"/>
      <c r="E2072" s="39"/>
      <c r="F2072" s="40"/>
    </row>
    <row r="2073" spans="1:6">
      <c r="A2073" s="187">
        <v>30291</v>
      </c>
      <c r="B2073" s="39">
        <v>1.6233555363300356</v>
      </c>
      <c r="D2073" s="39"/>
      <c r="E2073" s="39"/>
      <c r="F2073" s="40"/>
    </row>
    <row r="2074" spans="1:6">
      <c r="A2074" s="187">
        <v>30291</v>
      </c>
      <c r="B2074" s="39">
        <v>1.6233555363300356</v>
      </c>
      <c r="D2074" s="39"/>
      <c r="E2074" s="39"/>
      <c r="F2074" s="40"/>
    </row>
    <row r="2075" spans="1:6">
      <c r="A2075" s="187">
        <v>30291</v>
      </c>
      <c r="B2075" s="39">
        <v>1.6233555363300356</v>
      </c>
      <c r="D2075" s="39"/>
      <c r="E2075" s="39"/>
      <c r="F2075" s="40"/>
    </row>
    <row r="2076" spans="1:6">
      <c r="A2076" s="187">
        <v>30298</v>
      </c>
      <c r="B2076" s="39">
        <v>1.6793298942238328</v>
      </c>
      <c r="D2076" s="39"/>
      <c r="E2076" s="39"/>
      <c r="F2076" s="40"/>
    </row>
    <row r="2077" spans="1:6">
      <c r="A2077" s="187">
        <v>30298</v>
      </c>
      <c r="B2077" s="39">
        <v>1.6793298942238328</v>
      </c>
      <c r="D2077" s="39"/>
      <c r="E2077" s="39"/>
      <c r="F2077" s="40"/>
    </row>
    <row r="2078" spans="1:6">
      <c r="A2078" s="187">
        <v>30298</v>
      </c>
      <c r="B2078" s="39">
        <v>1.6793298942238328</v>
      </c>
      <c r="D2078" s="39"/>
      <c r="E2078" s="39"/>
      <c r="F2078" s="40"/>
    </row>
    <row r="2079" spans="1:6">
      <c r="A2079" s="187">
        <v>30298</v>
      </c>
      <c r="B2079" s="39">
        <v>1.6793298942238328</v>
      </c>
      <c r="D2079" s="39"/>
      <c r="E2079" s="39"/>
      <c r="F2079" s="40"/>
    </row>
    <row r="2080" spans="1:6">
      <c r="A2080" s="187">
        <v>30305</v>
      </c>
      <c r="B2080" s="39">
        <v>1.6793298942238328</v>
      </c>
      <c r="D2080" s="39"/>
      <c r="E2080" s="39"/>
      <c r="F2080" s="40"/>
    </row>
    <row r="2081" spans="1:6">
      <c r="A2081" s="187">
        <v>30305</v>
      </c>
      <c r="B2081" s="39">
        <v>1.6793298942238328</v>
      </c>
      <c r="D2081" s="39"/>
      <c r="E2081" s="39"/>
      <c r="F2081" s="40"/>
    </row>
    <row r="2082" spans="1:6">
      <c r="A2082" s="187">
        <v>30305</v>
      </c>
      <c r="B2082" s="39">
        <v>1.6793298942238328</v>
      </c>
      <c r="D2082" s="39"/>
      <c r="E2082" s="39"/>
      <c r="F2082" s="40"/>
    </row>
    <row r="2083" spans="1:6">
      <c r="A2083" s="187">
        <v>30305</v>
      </c>
      <c r="B2083" s="39">
        <v>1.6793298942238328</v>
      </c>
      <c r="D2083" s="39"/>
      <c r="E2083" s="39"/>
      <c r="F2083" s="40"/>
    </row>
    <row r="2084" spans="1:6">
      <c r="A2084" s="187">
        <v>30312</v>
      </c>
      <c r="B2084" s="39">
        <v>1.7033259874218827</v>
      </c>
      <c r="D2084" s="39"/>
      <c r="E2084" s="39"/>
      <c r="F2084" s="40"/>
    </row>
    <row r="2085" spans="1:6">
      <c r="A2085" s="187">
        <v>30312</v>
      </c>
      <c r="B2085" s="39">
        <v>1.7033259874218827</v>
      </c>
      <c r="D2085" s="39"/>
      <c r="E2085" s="39"/>
      <c r="F2085" s="40"/>
    </row>
    <row r="2086" spans="1:6">
      <c r="A2086" s="187">
        <v>30312</v>
      </c>
      <c r="B2086" s="39">
        <v>1.7033259874218827</v>
      </c>
      <c r="D2086" s="39"/>
      <c r="E2086" s="39"/>
      <c r="F2086" s="40"/>
    </row>
    <row r="2087" spans="1:6" ht="13.5" thickBot="1">
      <c r="A2087" s="188">
        <v>30312</v>
      </c>
      <c r="B2087" s="41">
        <v>1.7033259874218827</v>
      </c>
      <c r="C2087" s="134"/>
      <c r="D2087" s="41"/>
      <c r="E2087" s="41"/>
      <c r="F2087" s="40"/>
    </row>
    <row r="2088" spans="1:6">
      <c r="A2088" s="187">
        <v>30319</v>
      </c>
      <c r="B2088" s="39">
        <v>1.7473022987166551</v>
      </c>
      <c r="D2088" s="39"/>
      <c r="E2088" s="39"/>
      <c r="F2088" s="40"/>
    </row>
    <row r="2089" spans="1:6">
      <c r="A2089" s="187">
        <v>30319</v>
      </c>
      <c r="B2089" s="39">
        <v>1.7473022987166551</v>
      </c>
      <c r="D2089" s="39"/>
      <c r="E2089" s="39"/>
      <c r="F2089" s="40"/>
    </row>
    <row r="2090" spans="1:6">
      <c r="A2090" s="187">
        <v>30319</v>
      </c>
      <c r="B2090" s="39">
        <v>1.7473022987166551</v>
      </c>
      <c r="D2090" s="39"/>
      <c r="E2090" s="39"/>
      <c r="F2090" s="40"/>
    </row>
    <row r="2091" spans="1:6">
      <c r="A2091" s="187">
        <v>30319</v>
      </c>
      <c r="B2091" s="39">
        <v>1.7473022987166551</v>
      </c>
      <c r="D2091" s="39"/>
      <c r="E2091" s="39"/>
      <c r="F2091" s="40"/>
    </row>
    <row r="2092" spans="1:6">
      <c r="A2092" s="187">
        <v>30326</v>
      </c>
      <c r="B2092" s="39">
        <v>1.6793298942238328</v>
      </c>
      <c r="D2092" s="39"/>
      <c r="E2092" s="39"/>
      <c r="F2092" s="40"/>
    </row>
    <row r="2093" spans="1:6">
      <c r="A2093" s="187">
        <v>30326</v>
      </c>
      <c r="B2093" s="39">
        <v>1.6793298942238328</v>
      </c>
      <c r="D2093" s="39"/>
      <c r="E2093" s="39"/>
      <c r="F2093" s="40"/>
    </row>
    <row r="2094" spans="1:6">
      <c r="A2094" s="187">
        <v>30326</v>
      </c>
      <c r="B2094" s="39">
        <v>1.6793298942238328</v>
      </c>
      <c r="D2094" s="39"/>
      <c r="E2094" s="39"/>
      <c r="F2094" s="40"/>
    </row>
    <row r="2095" spans="1:6">
      <c r="A2095" s="187">
        <v>30326</v>
      </c>
      <c r="B2095" s="39">
        <v>1.6793298942238328</v>
      </c>
      <c r="D2095" s="39"/>
      <c r="E2095" s="39"/>
      <c r="F2095" s="40"/>
    </row>
    <row r="2096" spans="1:6">
      <c r="A2096" s="187">
        <v>30333</v>
      </c>
      <c r="B2096" s="39">
        <v>1.7113164220370736</v>
      </c>
      <c r="D2096" s="39"/>
      <c r="E2096" s="39"/>
      <c r="F2096" s="40"/>
    </row>
    <row r="2097" spans="1:6">
      <c r="A2097" s="187">
        <v>30333</v>
      </c>
      <c r="B2097" s="39">
        <v>1.7113164220370736</v>
      </c>
      <c r="D2097" s="39"/>
      <c r="E2097" s="39"/>
      <c r="F2097" s="40"/>
    </row>
    <row r="2098" spans="1:6">
      <c r="A2098" s="187">
        <v>30333</v>
      </c>
      <c r="B2098" s="39">
        <v>1.7113164220370736</v>
      </c>
      <c r="D2098" s="39"/>
      <c r="E2098" s="39"/>
      <c r="F2098" s="40"/>
    </row>
    <row r="2099" spans="1:6">
      <c r="A2099" s="187">
        <v>30333</v>
      </c>
      <c r="B2099" s="39">
        <v>1.7113164220370736</v>
      </c>
      <c r="D2099" s="39"/>
      <c r="E2099" s="39"/>
      <c r="F2099" s="40"/>
    </row>
    <row r="2100" spans="1:6">
      <c r="A2100" s="187">
        <v>30340</v>
      </c>
      <c r="B2100" s="39">
        <v>1.7792970896473881</v>
      </c>
      <c r="D2100" s="39"/>
      <c r="E2100" s="39"/>
      <c r="F2100" s="40"/>
    </row>
    <row r="2101" spans="1:6">
      <c r="A2101" s="187">
        <v>30340</v>
      </c>
      <c r="B2101" s="39">
        <v>1.7792970896473881</v>
      </c>
      <c r="D2101" s="39"/>
      <c r="E2101" s="39"/>
      <c r="F2101" s="40"/>
    </row>
    <row r="2102" spans="1:6">
      <c r="A2102" s="187">
        <v>30340</v>
      </c>
      <c r="B2102" s="39">
        <v>1.7792970896473881</v>
      </c>
      <c r="D2102" s="39"/>
      <c r="E2102" s="39"/>
      <c r="F2102" s="40"/>
    </row>
    <row r="2103" spans="1:6">
      <c r="A2103" s="187">
        <v>30340</v>
      </c>
      <c r="B2103" s="39">
        <v>1.7792970896473881</v>
      </c>
      <c r="D2103" s="39"/>
      <c r="E2103" s="39"/>
      <c r="F2103" s="40"/>
    </row>
    <row r="2104" spans="1:6">
      <c r="A2104" s="187">
        <v>30347</v>
      </c>
      <c r="B2104" s="39">
        <v>1.8392707964075272</v>
      </c>
      <c r="D2104" s="39"/>
      <c r="E2104" s="39"/>
      <c r="F2104" s="40"/>
    </row>
    <row r="2105" spans="1:6">
      <c r="A2105" s="187">
        <v>30347</v>
      </c>
      <c r="B2105" s="39">
        <v>1.8392707964075272</v>
      </c>
      <c r="D2105" s="39"/>
      <c r="E2105" s="39"/>
      <c r="F2105" s="40"/>
    </row>
    <row r="2106" spans="1:6">
      <c r="A2106" s="187">
        <v>30347</v>
      </c>
      <c r="B2106" s="39">
        <v>1.8392707964075272</v>
      </c>
      <c r="D2106" s="39"/>
      <c r="E2106" s="39"/>
      <c r="F2106" s="40"/>
    </row>
    <row r="2107" spans="1:6">
      <c r="A2107" s="187">
        <v>30347</v>
      </c>
      <c r="B2107" s="39">
        <v>1.8392707964075272</v>
      </c>
      <c r="D2107" s="39"/>
      <c r="E2107" s="39"/>
      <c r="F2107" s="40"/>
    </row>
    <row r="2108" spans="1:6">
      <c r="A2108" s="187">
        <v>30354</v>
      </c>
      <c r="B2108" s="39">
        <v>1.7672990430483635</v>
      </c>
      <c r="D2108" s="39"/>
      <c r="E2108" s="39"/>
      <c r="F2108" s="40"/>
    </row>
    <row r="2109" spans="1:6">
      <c r="A2109" s="187">
        <v>30354</v>
      </c>
      <c r="B2109" s="39">
        <v>1.7672990430483635</v>
      </c>
      <c r="D2109" s="39"/>
      <c r="E2109" s="39"/>
      <c r="F2109" s="40"/>
    </row>
    <row r="2110" spans="1:6">
      <c r="A2110" s="187">
        <v>30354</v>
      </c>
      <c r="B2110" s="39">
        <v>1.7672990430483635</v>
      </c>
      <c r="D2110" s="39"/>
      <c r="E2110" s="39"/>
      <c r="F2110" s="40"/>
    </row>
    <row r="2111" spans="1:6">
      <c r="A2111" s="187">
        <v>30354</v>
      </c>
      <c r="B2111" s="39">
        <v>1.7672990430483635</v>
      </c>
      <c r="D2111" s="39"/>
      <c r="E2111" s="39"/>
      <c r="F2111" s="40"/>
    </row>
    <row r="2112" spans="1:6">
      <c r="A2112" s="187">
        <v>30361</v>
      </c>
      <c r="B2112" s="39">
        <v>1.7992855708616033</v>
      </c>
      <c r="D2112" s="39"/>
      <c r="E2112" s="39"/>
      <c r="F2112" s="40"/>
    </row>
    <row r="2113" spans="1:6">
      <c r="A2113" s="187">
        <v>30361</v>
      </c>
      <c r="B2113" s="39">
        <v>1.7992855708616033</v>
      </c>
      <c r="D2113" s="39"/>
      <c r="E2113" s="39"/>
      <c r="F2113" s="40"/>
    </row>
    <row r="2114" spans="1:6">
      <c r="A2114" s="187">
        <v>30361</v>
      </c>
      <c r="B2114" s="39">
        <v>1.7992855708616033</v>
      </c>
      <c r="D2114" s="39"/>
      <c r="E2114" s="39"/>
      <c r="F2114" s="40"/>
    </row>
    <row r="2115" spans="1:6">
      <c r="A2115" s="187">
        <v>30361</v>
      </c>
      <c r="B2115" s="39">
        <v>1.7992855708616033</v>
      </c>
      <c r="D2115" s="39"/>
      <c r="E2115" s="39"/>
      <c r="F2115" s="40"/>
    </row>
    <row r="2116" spans="1:6">
      <c r="A2116" s="187">
        <v>30368</v>
      </c>
      <c r="B2116" s="39">
        <v>1.8072842685942867</v>
      </c>
      <c r="D2116" s="39"/>
      <c r="E2116" s="39"/>
      <c r="F2116" s="40"/>
    </row>
    <row r="2117" spans="1:6">
      <c r="A2117" s="187">
        <v>30368</v>
      </c>
      <c r="B2117" s="39">
        <v>1.8072842685942867</v>
      </c>
      <c r="D2117" s="39"/>
      <c r="E2117" s="39"/>
      <c r="F2117" s="40"/>
    </row>
    <row r="2118" spans="1:6">
      <c r="A2118" s="187">
        <v>30368</v>
      </c>
      <c r="B2118" s="39">
        <v>1.8072842685942867</v>
      </c>
      <c r="D2118" s="39"/>
      <c r="E2118" s="39"/>
      <c r="F2118" s="40"/>
    </row>
    <row r="2119" spans="1:6">
      <c r="A2119" s="187">
        <v>30368</v>
      </c>
      <c r="B2119" s="39">
        <v>1.8072842685942867</v>
      </c>
      <c r="D2119" s="39"/>
      <c r="E2119" s="39"/>
      <c r="F2119" s="40"/>
    </row>
    <row r="2120" spans="1:6">
      <c r="A2120" s="187">
        <v>30375</v>
      </c>
      <c r="B2120" s="39">
        <v>1.8232734009421607</v>
      </c>
      <c r="D2120" s="39"/>
      <c r="E2120" s="39"/>
      <c r="F2120" s="40"/>
    </row>
    <row r="2121" spans="1:6">
      <c r="A2121" s="187">
        <v>30375</v>
      </c>
      <c r="B2121" s="39">
        <v>1.8232734009421607</v>
      </c>
      <c r="D2121" s="39"/>
      <c r="E2121" s="39"/>
      <c r="F2121" s="40"/>
    </row>
    <row r="2122" spans="1:6">
      <c r="A2122" s="187">
        <v>30375</v>
      </c>
      <c r="B2122" s="39">
        <v>1.8232734009421607</v>
      </c>
      <c r="D2122" s="39"/>
      <c r="E2122" s="39"/>
      <c r="F2122" s="40"/>
    </row>
    <row r="2123" spans="1:6">
      <c r="A2123" s="187">
        <v>30375</v>
      </c>
      <c r="B2123" s="39">
        <v>1.8232734009421607</v>
      </c>
      <c r="D2123" s="39"/>
      <c r="E2123" s="39"/>
      <c r="F2123" s="40"/>
    </row>
    <row r="2124" spans="1:6">
      <c r="A2124" s="187">
        <v>30382</v>
      </c>
      <c r="B2124" s="39">
        <v>1.8472694941402101</v>
      </c>
      <c r="D2124" s="39"/>
      <c r="E2124" s="39"/>
      <c r="F2124" s="40"/>
    </row>
    <row r="2125" spans="1:6">
      <c r="A2125" s="187">
        <v>30382</v>
      </c>
      <c r="B2125" s="39">
        <v>1.8472694941402101</v>
      </c>
      <c r="D2125" s="39"/>
      <c r="E2125" s="39"/>
      <c r="F2125" s="40"/>
    </row>
    <row r="2126" spans="1:6">
      <c r="A2126" s="187">
        <v>30382</v>
      </c>
      <c r="B2126" s="39">
        <v>1.8472694941402101</v>
      </c>
      <c r="D2126" s="39"/>
      <c r="E2126" s="39"/>
      <c r="F2126" s="40"/>
    </row>
    <row r="2127" spans="1:6">
      <c r="A2127" s="187">
        <v>30382</v>
      </c>
      <c r="B2127" s="39">
        <v>1.8472694941402101</v>
      </c>
      <c r="D2127" s="39"/>
      <c r="E2127" s="39"/>
      <c r="F2127" s="40"/>
    </row>
    <row r="2128" spans="1:6">
      <c r="A2128" s="187">
        <v>30389</v>
      </c>
      <c r="B2128" s="39">
        <v>1.8392707964075272</v>
      </c>
      <c r="D2128" s="39"/>
      <c r="E2128" s="39"/>
      <c r="F2128" s="40"/>
    </row>
    <row r="2129" spans="1:6">
      <c r="A2129" s="187">
        <v>30389</v>
      </c>
      <c r="B2129" s="39">
        <v>1.8392707964075272</v>
      </c>
      <c r="D2129" s="39"/>
      <c r="E2129" s="39"/>
      <c r="F2129" s="40"/>
    </row>
    <row r="2130" spans="1:6">
      <c r="A2130" s="187">
        <v>30389</v>
      </c>
      <c r="B2130" s="39">
        <v>1.8392707964075272</v>
      </c>
      <c r="D2130" s="39"/>
      <c r="E2130" s="39"/>
      <c r="F2130" s="40"/>
    </row>
    <row r="2131" spans="1:6">
      <c r="A2131" s="187">
        <v>30389</v>
      </c>
      <c r="B2131" s="39">
        <v>1.8392707964075272</v>
      </c>
      <c r="D2131" s="39"/>
      <c r="E2131" s="39"/>
      <c r="F2131" s="40"/>
    </row>
    <row r="2132" spans="1:6">
      <c r="A2132" s="187">
        <v>30396</v>
      </c>
      <c r="B2132" s="39">
        <v>1.8472694941402101</v>
      </c>
      <c r="D2132" s="39"/>
      <c r="E2132" s="39"/>
      <c r="F2132" s="40"/>
    </row>
    <row r="2133" spans="1:6">
      <c r="A2133" s="187">
        <v>30396</v>
      </c>
      <c r="B2133" s="39">
        <v>1.8472694941402101</v>
      </c>
      <c r="D2133" s="39"/>
      <c r="E2133" s="39"/>
      <c r="F2133" s="40"/>
    </row>
    <row r="2134" spans="1:6">
      <c r="A2134" s="187">
        <v>30396</v>
      </c>
      <c r="B2134" s="39">
        <v>1.8472694941402101</v>
      </c>
      <c r="D2134" s="39"/>
      <c r="E2134" s="39"/>
      <c r="F2134" s="40"/>
    </row>
    <row r="2135" spans="1:6">
      <c r="A2135" s="187">
        <v>30396</v>
      </c>
      <c r="B2135" s="39">
        <v>1.8472694941402101</v>
      </c>
      <c r="D2135" s="39"/>
      <c r="E2135" s="39"/>
      <c r="F2135" s="40"/>
    </row>
    <row r="2136" spans="1:6">
      <c r="A2136" s="187">
        <v>30403</v>
      </c>
      <c r="B2136" s="39">
        <v>1.9272316821145647</v>
      </c>
      <c r="D2136" s="39"/>
      <c r="E2136" s="39"/>
      <c r="F2136" s="40"/>
    </row>
    <row r="2137" spans="1:6">
      <c r="A2137" s="187">
        <v>30403</v>
      </c>
      <c r="B2137" s="39">
        <v>1.9272316821145647</v>
      </c>
      <c r="D2137" s="39"/>
      <c r="E2137" s="39"/>
      <c r="F2137" s="40"/>
    </row>
    <row r="2138" spans="1:6">
      <c r="A2138" s="187">
        <v>30403</v>
      </c>
      <c r="B2138" s="39">
        <v>1.9272316821145647</v>
      </c>
      <c r="D2138" s="39"/>
      <c r="E2138" s="39"/>
      <c r="F2138" s="40"/>
    </row>
    <row r="2139" spans="1:6">
      <c r="A2139" s="187">
        <v>30403</v>
      </c>
      <c r="B2139" s="39">
        <v>1.9272316821145647</v>
      </c>
      <c r="D2139" s="39"/>
      <c r="E2139" s="39"/>
      <c r="F2139" s="40"/>
    </row>
    <row r="2140" spans="1:6">
      <c r="A2140" s="187">
        <v>30410</v>
      </c>
      <c r="B2140" s="39">
        <v>1.9832143031258547</v>
      </c>
      <c r="D2140" s="39"/>
      <c r="E2140" s="39"/>
      <c r="F2140" s="40"/>
    </row>
    <row r="2141" spans="1:6">
      <c r="A2141" s="187">
        <v>30410</v>
      </c>
      <c r="B2141" s="39">
        <v>1.9832143031258547</v>
      </c>
      <c r="D2141" s="39"/>
      <c r="E2141" s="39"/>
      <c r="F2141" s="40"/>
    </row>
    <row r="2142" spans="1:6">
      <c r="A2142" s="187">
        <v>30410</v>
      </c>
      <c r="B2142" s="39">
        <v>1.9832143031258547</v>
      </c>
      <c r="D2142" s="39"/>
      <c r="E2142" s="39"/>
      <c r="F2142" s="40"/>
    </row>
    <row r="2143" spans="1:6">
      <c r="A2143" s="187">
        <v>30410</v>
      </c>
      <c r="B2143" s="39">
        <v>1.9832143031258547</v>
      </c>
      <c r="D2143" s="39"/>
      <c r="E2143" s="39"/>
      <c r="F2143" s="40"/>
    </row>
    <row r="2144" spans="1:6">
      <c r="A2144" s="187">
        <v>30417</v>
      </c>
      <c r="B2144" s="39">
        <v>2.079173886565576</v>
      </c>
      <c r="D2144" s="39"/>
      <c r="E2144" s="39"/>
      <c r="F2144" s="40"/>
    </row>
    <row r="2145" spans="1:6">
      <c r="A2145" s="187">
        <v>30417</v>
      </c>
      <c r="B2145" s="39">
        <v>2.079173886565576</v>
      </c>
      <c r="D2145" s="39"/>
      <c r="E2145" s="39"/>
      <c r="F2145" s="40"/>
    </row>
    <row r="2146" spans="1:6">
      <c r="A2146" s="187">
        <v>30417</v>
      </c>
      <c r="B2146" s="39">
        <v>2.079173886565576</v>
      </c>
      <c r="D2146" s="39"/>
      <c r="E2146" s="39"/>
      <c r="F2146" s="40"/>
    </row>
    <row r="2147" spans="1:6">
      <c r="A2147" s="187">
        <v>30417</v>
      </c>
      <c r="B2147" s="39">
        <v>2.079173886565576</v>
      </c>
      <c r="D2147" s="39"/>
      <c r="E2147" s="39"/>
      <c r="F2147" s="40"/>
    </row>
    <row r="2148" spans="1:6">
      <c r="A2148" s="187">
        <v>30424</v>
      </c>
      <c r="B2148" s="39">
        <v>2.1591443376574224</v>
      </c>
      <c r="D2148" s="39"/>
      <c r="E2148" s="39"/>
      <c r="F2148" s="40"/>
    </row>
    <row r="2149" spans="1:6">
      <c r="A2149" s="187">
        <v>30424</v>
      </c>
      <c r="B2149" s="39">
        <v>2.1591443376574224</v>
      </c>
      <c r="D2149" s="39"/>
      <c r="E2149" s="39"/>
      <c r="F2149" s="40"/>
    </row>
    <row r="2150" spans="1:6">
      <c r="A2150" s="187">
        <v>30424</v>
      </c>
      <c r="B2150" s="39">
        <v>2.1591443376574224</v>
      </c>
      <c r="D2150" s="39"/>
      <c r="E2150" s="39"/>
      <c r="F2150" s="40"/>
    </row>
    <row r="2151" spans="1:6">
      <c r="A2151" s="187">
        <v>30424</v>
      </c>
      <c r="B2151" s="39">
        <v>2.1591443376574224</v>
      </c>
      <c r="D2151" s="39"/>
      <c r="E2151" s="39"/>
      <c r="F2151" s="40"/>
    </row>
    <row r="2152" spans="1:6">
      <c r="A2152" s="187">
        <v>30424</v>
      </c>
      <c r="B2152" s="39">
        <v>2.1591443376574224</v>
      </c>
      <c r="D2152" s="39"/>
      <c r="E2152" s="39"/>
      <c r="F2152" s="40"/>
    </row>
    <row r="2153" spans="1:6">
      <c r="A2153" s="187">
        <v>30424</v>
      </c>
      <c r="B2153" s="39">
        <v>2.1591443376574224</v>
      </c>
      <c r="D2153" s="39"/>
      <c r="E2153" s="39"/>
      <c r="F2153" s="40"/>
    </row>
    <row r="2154" spans="1:6">
      <c r="A2154" s="187">
        <v>30424</v>
      </c>
      <c r="B2154" s="39">
        <v>2.1591443376574224</v>
      </c>
      <c r="D2154" s="39"/>
      <c r="E2154" s="39"/>
      <c r="F2154" s="40"/>
    </row>
    <row r="2155" spans="1:6">
      <c r="A2155" s="187">
        <v>30424</v>
      </c>
      <c r="B2155" s="39">
        <v>2.1591443376574224</v>
      </c>
      <c r="D2155" s="39"/>
      <c r="E2155" s="39"/>
      <c r="F2155" s="40"/>
    </row>
    <row r="2156" spans="1:6">
      <c r="A2156" s="187">
        <v>30438</v>
      </c>
      <c r="B2156" s="39">
        <v>2.119159112111499</v>
      </c>
      <c r="D2156" s="39"/>
      <c r="E2156" s="39"/>
      <c r="F2156" s="40"/>
    </row>
    <row r="2157" spans="1:6">
      <c r="A2157" s="187">
        <v>30438</v>
      </c>
      <c r="B2157" s="39">
        <v>2.119159112111499</v>
      </c>
      <c r="D2157" s="39"/>
      <c r="E2157" s="39"/>
      <c r="F2157" s="40"/>
    </row>
    <row r="2158" spans="1:6">
      <c r="A2158" s="187">
        <v>30438</v>
      </c>
      <c r="B2158" s="39">
        <v>2.119159112111499</v>
      </c>
      <c r="D2158" s="39"/>
      <c r="E2158" s="39"/>
      <c r="F2158" s="40"/>
    </row>
    <row r="2159" spans="1:6">
      <c r="A2159" s="187">
        <v>30438</v>
      </c>
      <c r="B2159" s="39">
        <v>2.119159112111499</v>
      </c>
      <c r="D2159" s="39"/>
      <c r="E2159" s="39"/>
      <c r="F2159" s="40"/>
    </row>
    <row r="2160" spans="1:6">
      <c r="A2160" s="187">
        <v>30445</v>
      </c>
      <c r="B2160" s="39">
        <v>2.119159112111499</v>
      </c>
      <c r="D2160" s="39"/>
      <c r="E2160" s="39"/>
      <c r="F2160" s="40"/>
    </row>
    <row r="2161" spans="1:6">
      <c r="A2161" s="187">
        <v>30445</v>
      </c>
      <c r="B2161" s="39">
        <v>2.119159112111499</v>
      </c>
      <c r="D2161" s="39"/>
      <c r="E2161" s="39"/>
      <c r="F2161" s="40"/>
    </row>
    <row r="2162" spans="1:6">
      <c r="A2162" s="187">
        <v>30445</v>
      </c>
      <c r="B2162" s="39">
        <v>2.119159112111499</v>
      </c>
      <c r="D2162" s="39"/>
      <c r="E2162" s="39"/>
      <c r="F2162" s="40"/>
    </row>
    <row r="2163" spans="1:6">
      <c r="A2163" s="187">
        <v>30445</v>
      </c>
      <c r="B2163" s="39">
        <v>2.119159112111499</v>
      </c>
      <c r="D2163" s="39"/>
      <c r="E2163" s="39"/>
      <c r="F2163" s="40"/>
    </row>
    <row r="2164" spans="1:6">
      <c r="A2164" s="187">
        <v>30452</v>
      </c>
      <c r="B2164" s="39">
        <v>2.1511456399247395</v>
      </c>
      <c r="D2164" s="39"/>
      <c r="E2164" s="39"/>
      <c r="F2164" s="40"/>
    </row>
    <row r="2165" spans="1:6">
      <c r="A2165" s="187">
        <v>30452</v>
      </c>
      <c r="B2165" s="39">
        <v>2.1511456399247395</v>
      </c>
      <c r="D2165" s="39"/>
      <c r="E2165" s="39"/>
      <c r="F2165" s="40"/>
    </row>
    <row r="2166" spans="1:6">
      <c r="A2166" s="187">
        <v>30452</v>
      </c>
      <c r="B2166" s="39">
        <v>2.1511456399247395</v>
      </c>
      <c r="D2166" s="39"/>
      <c r="E2166" s="39"/>
      <c r="F2166" s="40"/>
    </row>
    <row r="2167" spans="1:6">
      <c r="A2167" s="187">
        <v>30452</v>
      </c>
      <c r="B2167" s="39">
        <v>2.1511456399247395</v>
      </c>
      <c r="D2167" s="39"/>
      <c r="E2167" s="39"/>
      <c r="F2167" s="40"/>
    </row>
    <row r="2168" spans="1:6">
      <c r="A2168" s="187">
        <v>30459</v>
      </c>
      <c r="B2168" s="39">
        <v>2.119159112111499</v>
      </c>
      <c r="D2168" s="39"/>
      <c r="E2168" s="39"/>
      <c r="F2168" s="40"/>
    </row>
    <row r="2169" spans="1:6">
      <c r="A2169" s="187">
        <v>30459</v>
      </c>
      <c r="B2169" s="39">
        <v>2.119159112111499</v>
      </c>
      <c r="D2169" s="39"/>
      <c r="E2169" s="39"/>
      <c r="F2169" s="40"/>
    </row>
    <row r="2170" spans="1:6">
      <c r="A2170" s="187">
        <v>30459</v>
      </c>
      <c r="B2170" s="39">
        <v>2.119159112111499</v>
      </c>
      <c r="D2170" s="39"/>
      <c r="E2170" s="39"/>
      <c r="F2170" s="40"/>
    </row>
    <row r="2171" spans="1:6">
      <c r="A2171" s="187">
        <v>30459</v>
      </c>
      <c r="B2171" s="39">
        <v>2.119159112111499</v>
      </c>
      <c r="D2171" s="39"/>
      <c r="E2171" s="39"/>
      <c r="F2171" s="40"/>
    </row>
    <row r="2172" spans="1:6">
      <c r="A2172" s="187">
        <v>30466</v>
      </c>
      <c r="B2172" s="39">
        <v>2.079173886565576</v>
      </c>
      <c r="D2172" s="39"/>
      <c r="E2172" s="39"/>
      <c r="F2172" s="40"/>
    </row>
    <row r="2173" spans="1:6">
      <c r="A2173" s="187">
        <v>30466</v>
      </c>
      <c r="B2173" s="39">
        <v>2.079173886565576</v>
      </c>
      <c r="D2173" s="39"/>
      <c r="E2173" s="39"/>
      <c r="F2173" s="40"/>
    </row>
    <row r="2174" spans="1:6">
      <c r="A2174" s="187">
        <v>30466</v>
      </c>
      <c r="B2174" s="39">
        <v>2.079173886565576</v>
      </c>
      <c r="D2174" s="39"/>
      <c r="E2174" s="39"/>
      <c r="F2174" s="40"/>
    </row>
    <row r="2175" spans="1:6">
      <c r="A2175" s="187">
        <v>30466</v>
      </c>
      <c r="B2175" s="39">
        <v>2.079173886565576</v>
      </c>
      <c r="D2175" s="39"/>
      <c r="E2175" s="39"/>
      <c r="F2175" s="40"/>
    </row>
    <row r="2176" spans="1:6">
      <c r="A2176" s="187">
        <v>30480</v>
      </c>
      <c r="B2176" s="39">
        <v>2.0231995286717779</v>
      </c>
      <c r="D2176" s="39"/>
      <c r="E2176" s="39"/>
      <c r="F2176" s="40"/>
    </row>
    <row r="2177" spans="1:6">
      <c r="A2177" s="187">
        <v>30480</v>
      </c>
      <c r="B2177" s="39">
        <v>2.0231995286717779</v>
      </c>
      <c r="D2177" s="39"/>
      <c r="E2177" s="39"/>
      <c r="F2177" s="40"/>
    </row>
    <row r="2178" spans="1:6">
      <c r="A2178" s="187">
        <v>30480</v>
      </c>
      <c r="B2178" s="39">
        <v>2.0231995286717779</v>
      </c>
      <c r="D2178" s="39"/>
      <c r="E2178" s="39"/>
      <c r="F2178" s="40"/>
    </row>
    <row r="2179" spans="1:6">
      <c r="A2179" s="187">
        <v>30480</v>
      </c>
      <c r="B2179" s="39">
        <v>2.0231995286717779</v>
      </c>
      <c r="D2179" s="39"/>
      <c r="E2179" s="39"/>
      <c r="F2179" s="40"/>
    </row>
    <row r="2180" spans="1:6">
      <c r="A2180" s="187">
        <v>30480</v>
      </c>
      <c r="B2180" s="39">
        <v>2.0231995286717779</v>
      </c>
      <c r="D2180" s="39"/>
      <c r="E2180" s="39"/>
      <c r="F2180" s="40"/>
    </row>
    <row r="2181" spans="1:6">
      <c r="A2181" s="187">
        <v>30480</v>
      </c>
      <c r="B2181" s="39">
        <v>2.0231995286717779</v>
      </c>
      <c r="D2181" s="39"/>
      <c r="E2181" s="39"/>
      <c r="F2181" s="40"/>
    </row>
    <row r="2182" spans="1:6">
      <c r="A2182" s="187">
        <v>30480</v>
      </c>
      <c r="B2182" s="39">
        <v>2.0231995286717779</v>
      </c>
      <c r="D2182" s="39"/>
      <c r="E2182" s="39"/>
      <c r="F2182" s="40"/>
    </row>
    <row r="2183" spans="1:6">
      <c r="A2183" s="187">
        <v>30480</v>
      </c>
      <c r="B2183" s="39">
        <v>2.0231995286717779</v>
      </c>
      <c r="D2183" s="39"/>
      <c r="E2183" s="39"/>
      <c r="F2183" s="40"/>
    </row>
    <row r="2184" spans="1:6">
      <c r="A2184" s="187">
        <v>30487</v>
      </c>
      <c r="B2184" s="39">
        <v>2.2790917511777011</v>
      </c>
      <c r="D2184" s="39"/>
      <c r="E2184" s="39"/>
      <c r="F2184" s="40"/>
    </row>
    <row r="2185" spans="1:6">
      <c r="A2185" s="187">
        <v>30487</v>
      </c>
      <c r="B2185" s="39">
        <v>2.2790917511777011</v>
      </c>
      <c r="D2185" s="39"/>
      <c r="E2185" s="39"/>
      <c r="F2185" s="40"/>
    </row>
    <row r="2186" spans="1:6">
      <c r="A2186" s="187">
        <v>30487</v>
      </c>
      <c r="B2186" s="39">
        <v>2.2790917511777011</v>
      </c>
      <c r="D2186" s="39"/>
      <c r="E2186" s="39"/>
      <c r="F2186" s="40"/>
    </row>
    <row r="2187" spans="1:6">
      <c r="A2187" s="187">
        <v>30487</v>
      </c>
      <c r="B2187" s="39">
        <v>2.2790917511777011</v>
      </c>
      <c r="D2187" s="39"/>
      <c r="E2187" s="39"/>
      <c r="F2187" s="40"/>
    </row>
    <row r="2188" spans="1:6">
      <c r="A2188" s="187">
        <v>30494</v>
      </c>
      <c r="B2188" s="39">
        <v>2.287090448910384</v>
      </c>
      <c r="D2188" s="39"/>
      <c r="E2188" s="39"/>
      <c r="F2188" s="40"/>
    </row>
    <row r="2189" spans="1:6">
      <c r="A2189" s="187">
        <v>30494</v>
      </c>
      <c r="B2189" s="39">
        <v>2.287090448910384</v>
      </c>
      <c r="D2189" s="39"/>
      <c r="E2189" s="39"/>
      <c r="F2189" s="40"/>
    </row>
    <row r="2190" spans="1:6">
      <c r="A2190" s="187">
        <v>30494</v>
      </c>
      <c r="B2190" s="39">
        <v>2.287090448910384</v>
      </c>
      <c r="D2190" s="39"/>
      <c r="E2190" s="39"/>
      <c r="F2190" s="40"/>
    </row>
    <row r="2191" spans="1:6">
      <c r="A2191" s="187">
        <v>30494</v>
      </c>
      <c r="B2191" s="39">
        <v>2.287090448910384</v>
      </c>
      <c r="D2191" s="39"/>
      <c r="E2191" s="39"/>
      <c r="F2191" s="40"/>
    </row>
    <row r="2192" spans="1:6">
      <c r="A2192" s="187">
        <v>30501</v>
      </c>
      <c r="B2192" s="39">
        <v>2.359062202269548</v>
      </c>
      <c r="D2192" s="39"/>
      <c r="E2192" s="39"/>
      <c r="F2192" s="40"/>
    </row>
    <row r="2193" spans="1:6">
      <c r="A2193" s="187">
        <v>30501</v>
      </c>
      <c r="B2193" s="39">
        <v>2.359062202269548</v>
      </c>
      <c r="D2193" s="39"/>
      <c r="E2193" s="39"/>
      <c r="F2193" s="40"/>
    </row>
    <row r="2194" spans="1:6">
      <c r="A2194" s="187">
        <v>30501</v>
      </c>
      <c r="B2194" s="39">
        <v>2.359062202269548</v>
      </c>
      <c r="D2194" s="39"/>
      <c r="E2194" s="39"/>
      <c r="F2194" s="40"/>
    </row>
    <row r="2195" spans="1:6">
      <c r="A2195" s="187">
        <v>30501</v>
      </c>
      <c r="B2195" s="39">
        <v>2.359062202269548</v>
      </c>
      <c r="D2195" s="39"/>
      <c r="E2195" s="39"/>
      <c r="F2195" s="40"/>
    </row>
    <row r="2196" spans="1:6">
      <c r="A2196" s="187">
        <v>30508</v>
      </c>
      <c r="B2196" s="39">
        <v>2.3910487300827881</v>
      </c>
      <c r="D2196" s="39"/>
      <c r="E2196" s="39"/>
      <c r="F2196" s="40"/>
    </row>
    <row r="2197" spans="1:6">
      <c r="A2197" s="187">
        <v>30508</v>
      </c>
      <c r="B2197" s="39">
        <v>2.3910487300827881</v>
      </c>
      <c r="D2197" s="39"/>
      <c r="E2197" s="39"/>
      <c r="F2197" s="40"/>
    </row>
    <row r="2198" spans="1:6">
      <c r="A2198" s="187">
        <v>30508</v>
      </c>
      <c r="B2198" s="39">
        <v>2.3910487300827881</v>
      </c>
      <c r="D2198" s="39"/>
      <c r="E2198" s="39"/>
      <c r="F2198" s="40"/>
    </row>
    <row r="2199" spans="1:6">
      <c r="A2199" s="187">
        <v>30508</v>
      </c>
      <c r="B2199" s="39">
        <v>2.3910487300827881</v>
      </c>
      <c r="D2199" s="39"/>
      <c r="E2199" s="39"/>
      <c r="F2199" s="40"/>
    </row>
    <row r="2200" spans="1:6">
      <c r="A2200" s="187">
        <v>30515</v>
      </c>
      <c r="B2200" s="39">
        <v>2.4110454744144962</v>
      </c>
      <c r="D2200" s="39"/>
      <c r="E2200" s="39"/>
      <c r="F2200" s="40"/>
    </row>
    <row r="2201" spans="1:6">
      <c r="A2201" s="187">
        <v>30515</v>
      </c>
      <c r="B2201" s="39">
        <v>2.4110454744144962</v>
      </c>
      <c r="D2201" s="39"/>
      <c r="E2201" s="39"/>
      <c r="F2201" s="40"/>
    </row>
    <row r="2202" spans="1:6">
      <c r="A2202" s="187">
        <v>30515</v>
      </c>
      <c r="B2202" s="39">
        <v>2.4110454744144962</v>
      </c>
      <c r="D2202" s="39"/>
      <c r="E2202" s="39"/>
      <c r="F2202" s="40"/>
    </row>
    <row r="2203" spans="1:6">
      <c r="A2203" s="187">
        <v>30515</v>
      </c>
      <c r="B2203" s="39">
        <v>2.4110454744144962</v>
      </c>
      <c r="D2203" s="39"/>
      <c r="E2203" s="39"/>
      <c r="F2203" s="40"/>
    </row>
    <row r="2204" spans="1:6">
      <c r="A2204" s="187">
        <v>30522</v>
      </c>
      <c r="B2204" s="39">
        <v>2.3990474278154714</v>
      </c>
      <c r="D2204" s="39"/>
      <c r="E2204" s="39"/>
      <c r="F2204" s="40"/>
    </row>
    <row r="2205" spans="1:6">
      <c r="A2205" s="187">
        <v>30522</v>
      </c>
      <c r="B2205" s="39">
        <v>2.3990474278154714</v>
      </c>
      <c r="D2205" s="39"/>
      <c r="E2205" s="39"/>
      <c r="F2205" s="40"/>
    </row>
    <row r="2206" spans="1:6">
      <c r="A2206" s="187">
        <v>30522</v>
      </c>
      <c r="B2206" s="39">
        <v>2.3990474278154714</v>
      </c>
      <c r="D2206" s="39"/>
      <c r="E2206" s="39"/>
      <c r="F2206" s="40"/>
    </row>
    <row r="2207" spans="1:6">
      <c r="A2207" s="187">
        <v>30522</v>
      </c>
      <c r="B2207" s="39">
        <v>2.3990474278154714</v>
      </c>
      <c r="D2207" s="39"/>
      <c r="E2207" s="39"/>
      <c r="F2207" s="40"/>
    </row>
    <row r="2208" spans="1:6">
      <c r="A2208" s="187">
        <v>30529</v>
      </c>
      <c r="B2208" s="39">
        <v>2.63895051797352</v>
      </c>
      <c r="D2208" s="39"/>
      <c r="E2208" s="39"/>
      <c r="F2208" s="40"/>
    </row>
    <row r="2209" spans="1:6">
      <c r="A2209" s="187">
        <v>30529</v>
      </c>
      <c r="B2209" s="39">
        <v>2.63895051797352</v>
      </c>
      <c r="D2209" s="39"/>
      <c r="E2209" s="39"/>
      <c r="F2209" s="40"/>
    </row>
    <row r="2210" spans="1:6">
      <c r="A2210" s="187">
        <v>30529</v>
      </c>
      <c r="B2210" s="39">
        <v>2.63895051797352</v>
      </c>
      <c r="D2210" s="39"/>
      <c r="E2210" s="39"/>
      <c r="F2210" s="40"/>
    </row>
    <row r="2211" spans="1:6">
      <c r="A2211" s="187">
        <v>30529</v>
      </c>
      <c r="B2211" s="39">
        <v>2.63895051797352</v>
      </c>
      <c r="D2211" s="39"/>
      <c r="E2211" s="39"/>
      <c r="F2211" s="40"/>
    </row>
    <row r="2212" spans="1:6">
      <c r="A2212" s="187">
        <v>30536</v>
      </c>
      <c r="B2212" s="39">
        <v>2.5989652924275966</v>
      </c>
      <c r="D2212" s="39"/>
      <c r="E2212" s="39"/>
      <c r="F2212" s="40"/>
    </row>
    <row r="2213" spans="1:6">
      <c r="A2213" s="187">
        <v>30536</v>
      </c>
      <c r="B2213" s="39">
        <v>2.5989652924275966</v>
      </c>
      <c r="D2213" s="39"/>
      <c r="E2213" s="39"/>
      <c r="F2213" s="40"/>
    </row>
    <row r="2214" spans="1:6">
      <c r="A2214" s="187">
        <v>30536</v>
      </c>
      <c r="B2214" s="39">
        <v>2.5989652924275966</v>
      </c>
      <c r="D2214" s="39"/>
      <c r="E2214" s="39"/>
      <c r="F2214" s="40"/>
    </row>
    <row r="2215" spans="1:6">
      <c r="A2215" s="187">
        <v>30536</v>
      </c>
      <c r="B2215" s="39">
        <v>2.5989652924275966</v>
      </c>
      <c r="D2215" s="39"/>
      <c r="E2215" s="39"/>
      <c r="F2215" s="40"/>
    </row>
    <row r="2216" spans="1:6">
      <c r="A2216" s="187">
        <v>30543</v>
      </c>
      <c r="B2216" s="39">
        <v>2.5589800668816731</v>
      </c>
      <c r="D2216" s="39"/>
      <c r="E2216" s="39"/>
      <c r="F2216" s="40"/>
    </row>
    <row r="2217" spans="1:6">
      <c r="A2217" s="187">
        <v>30543</v>
      </c>
      <c r="B2217" s="39">
        <v>2.5589800668816731</v>
      </c>
      <c r="D2217" s="39"/>
      <c r="E2217" s="39"/>
      <c r="F2217" s="40"/>
    </row>
    <row r="2218" spans="1:6">
      <c r="A2218" s="187">
        <v>30543</v>
      </c>
      <c r="B2218" s="39">
        <v>2.5589800668816731</v>
      </c>
      <c r="D2218" s="39"/>
      <c r="E2218" s="39"/>
      <c r="F2218" s="40"/>
    </row>
    <row r="2219" spans="1:6">
      <c r="A2219" s="187">
        <v>30543</v>
      </c>
      <c r="B2219" s="39">
        <v>2.5589800668816731</v>
      </c>
      <c r="D2219" s="39"/>
      <c r="E2219" s="39"/>
      <c r="F2219" s="40"/>
    </row>
    <row r="2220" spans="1:6">
      <c r="A2220" s="187">
        <v>30550</v>
      </c>
      <c r="B2220" s="39">
        <v>2.5469902834001408</v>
      </c>
      <c r="D2220" s="39"/>
      <c r="E2220" s="39"/>
      <c r="F2220" s="40"/>
    </row>
    <row r="2221" spans="1:6">
      <c r="A2221" s="187">
        <v>30550</v>
      </c>
      <c r="B2221" s="39">
        <v>2.5469902834001408</v>
      </c>
      <c r="D2221" s="39"/>
      <c r="E2221" s="39"/>
      <c r="F2221" s="40"/>
    </row>
    <row r="2222" spans="1:6">
      <c r="A2222" s="187">
        <v>30550</v>
      </c>
      <c r="B2222" s="39">
        <v>2.5469902834001408</v>
      </c>
      <c r="D2222" s="39"/>
      <c r="E2222" s="39"/>
      <c r="F2222" s="40"/>
    </row>
    <row r="2223" spans="1:6">
      <c r="A2223" s="187">
        <v>30550</v>
      </c>
      <c r="B2223" s="39">
        <v>2.5469902834001408</v>
      </c>
      <c r="D2223" s="39"/>
      <c r="E2223" s="39"/>
      <c r="F2223" s="40"/>
    </row>
    <row r="2224" spans="1:6">
      <c r="A2224" s="187">
        <v>30557</v>
      </c>
      <c r="B2224" s="39">
        <v>2.3990474278154714</v>
      </c>
      <c r="D2224" s="39"/>
      <c r="E2224" s="39"/>
      <c r="F2224" s="40"/>
    </row>
    <row r="2225" spans="1:6">
      <c r="A2225" s="187">
        <v>30557</v>
      </c>
      <c r="B2225" s="39">
        <v>2.3990474278154714</v>
      </c>
      <c r="D2225" s="39"/>
      <c r="E2225" s="39"/>
      <c r="F2225" s="40"/>
    </row>
    <row r="2226" spans="1:6">
      <c r="A2226" s="187">
        <v>30557</v>
      </c>
      <c r="B2226" s="39">
        <v>2.3990474278154714</v>
      </c>
      <c r="D2226" s="39"/>
      <c r="E2226" s="39"/>
      <c r="F2226" s="40"/>
    </row>
    <row r="2227" spans="1:6">
      <c r="A2227" s="187">
        <v>30557</v>
      </c>
      <c r="B2227" s="39">
        <v>2.3990474278154714</v>
      </c>
      <c r="D2227" s="39"/>
      <c r="E2227" s="39"/>
      <c r="F2227" s="40"/>
    </row>
    <row r="2228" spans="1:6">
      <c r="A2228" s="187">
        <v>30564</v>
      </c>
      <c r="B2228" s="39">
        <v>2.4750185300409768</v>
      </c>
      <c r="D2228" s="39"/>
      <c r="E2228" s="39"/>
      <c r="F2228" s="40"/>
    </row>
    <row r="2229" spans="1:6">
      <c r="A2229" s="187">
        <v>30564</v>
      </c>
      <c r="B2229" s="39">
        <v>2.4750185300409768</v>
      </c>
      <c r="D2229" s="39"/>
      <c r="E2229" s="39"/>
      <c r="F2229" s="40"/>
    </row>
    <row r="2230" spans="1:6">
      <c r="A2230" s="187">
        <v>30564</v>
      </c>
      <c r="B2230" s="39">
        <v>2.4750185300409768</v>
      </c>
      <c r="D2230" s="39"/>
      <c r="E2230" s="39"/>
      <c r="F2230" s="40"/>
    </row>
    <row r="2231" spans="1:6">
      <c r="A2231" s="187">
        <v>30564</v>
      </c>
      <c r="B2231" s="39">
        <v>2.4750185300409768</v>
      </c>
      <c r="D2231" s="39"/>
      <c r="E2231" s="39"/>
      <c r="F2231" s="40"/>
    </row>
    <row r="2232" spans="1:6">
      <c r="A2232" s="187">
        <v>30571</v>
      </c>
      <c r="B2232" s="39">
        <v>2.3756462790768773</v>
      </c>
      <c r="D2232" s="39"/>
      <c r="E2232" s="39"/>
      <c r="F2232" s="40"/>
    </row>
    <row r="2233" spans="1:6">
      <c r="A2233" s="187">
        <v>30571</v>
      </c>
      <c r="B2233" s="39">
        <v>2.3756462790768773</v>
      </c>
      <c r="D2233" s="39"/>
      <c r="E2233" s="39"/>
      <c r="F2233" s="40"/>
    </row>
    <row r="2234" spans="1:6">
      <c r="A2234" s="187">
        <v>30571</v>
      </c>
      <c r="B2234" s="39">
        <v>2.3756462790768773</v>
      </c>
      <c r="D2234" s="39"/>
      <c r="E2234" s="39"/>
      <c r="F2234" s="40"/>
    </row>
    <row r="2235" spans="1:6">
      <c r="A2235" s="187">
        <v>30571</v>
      </c>
      <c r="B2235" s="39">
        <v>2.3756462790768773</v>
      </c>
      <c r="D2235" s="39"/>
      <c r="E2235" s="39"/>
      <c r="F2235" s="40"/>
    </row>
    <row r="2236" spans="1:6">
      <c r="A2236" s="187">
        <v>30578</v>
      </c>
      <c r="B2236" s="39">
        <v>2.3963040728079807</v>
      </c>
      <c r="D2236" s="39"/>
      <c r="E2236" s="39"/>
      <c r="F2236" s="40"/>
    </row>
    <row r="2237" spans="1:6">
      <c r="A2237" s="187">
        <v>30578</v>
      </c>
      <c r="B2237" s="39">
        <v>2.3963040728079807</v>
      </c>
      <c r="D2237" s="39"/>
      <c r="E2237" s="39"/>
      <c r="F2237" s="40"/>
    </row>
    <row r="2238" spans="1:6">
      <c r="A2238" s="187">
        <v>30578</v>
      </c>
      <c r="B2238" s="39">
        <v>2.3963040728079807</v>
      </c>
      <c r="D2238" s="39"/>
      <c r="E2238" s="39"/>
      <c r="F2238" s="40"/>
    </row>
    <row r="2239" spans="1:6">
      <c r="A2239" s="187">
        <v>30578</v>
      </c>
      <c r="B2239" s="39">
        <v>2.3963040728079807</v>
      </c>
      <c r="D2239" s="39"/>
      <c r="E2239" s="39"/>
      <c r="F2239" s="40"/>
    </row>
    <row r="2240" spans="1:6">
      <c r="A2240" s="187">
        <v>30585</v>
      </c>
      <c r="B2240" s="39">
        <v>2.3715147203306568</v>
      </c>
      <c r="D2240" s="39"/>
      <c r="E2240" s="39"/>
      <c r="F2240" s="40"/>
    </row>
    <row r="2241" spans="1:6">
      <c r="A2241" s="187">
        <v>30585</v>
      </c>
      <c r="B2241" s="39">
        <v>2.3715147203306568</v>
      </c>
      <c r="D2241" s="39"/>
      <c r="E2241" s="39"/>
      <c r="F2241" s="40"/>
    </row>
    <row r="2242" spans="1:6">
      <c r="A2242" s="187">
        <v>30585</v>
      </c>
      <c r="B2242" s="39">
        <v>2.3715147203306568</v>
      </c>
      <c r="D2242" s="39"/>
      <c r="E2242" s="39"/>
      <c r="F2242" s="40"/>
    </row>
    <row r="2243" spans="1:6">
      <c r="A2243" s="187">
        <v>30585</v>
      </c>
      <c r="B2243" s="39">
        <v>2.3715147203306568</v>
      </c>
      <c r="D2243" s="39"/>
      <c r="E2243" s="39"/>
      <c r="F2243" s="40"/>
    </row>
    <row r="2244" spans="1:6">
      <c r="A2244" s="187">
        <v>30592</v>
      </c>
      <c r="B2244" s="39">
        <v>2.3963040728079807</v>
      </c>
      <c r="D2244" s="39"/>
      <c r="E2244" s="39"/>
      <c r="F2244" s="40"/>
    </row>
    <row r="2245" spans="1:6">
      <c r="A2245" s="187">
        <v>30592</v>
      </c>
      <c r="B2245" s="39">
        <v>2.3963040728079807</v>
      </c>
      <c r="D2245" s="39"/>
      <c r="E2245" s="39"/>
      <c r="F2245" s="40"/>
    </row>
    <row r="2246" spans="1:6">
      <c r="A2246" s="187">
        <v>30592</v>
      </c>
      <c r="B2246" s="39">
        <v>2.3963040728079807</v>
      </c>
      <c r="D2246" s="39"/>
      <c r="E2246" s="39"/>
      <c r="F2246" s="40"/>
    </row>
    <row r="2247" spans="1:6">
      <c r="A2247" s="187">
        <v>30592</v>
      </c>
      <c r="B2247" s="39">
        <v>2.3963040728079807</v>
      </c>
      <c r="D2247" s="39"/>
      <c r="E2247" s="39"/>
      <c r="F2247" s="40"/>
    </row>
    <row r="2248" spans="1:6">
      <c r="A2248" s="187">
        <v>30599</v>
      </c>
      <c r="B2248" s="39">
        <v>2.4458827777626286</v>
      </c>
      <c r="D2248" s="39"/>
      <c r="E2248" s="39"/>
      <c r="F2248" s="40"/>
    </row>
    <row r="2249" spans="1:6">
      <c r="A2249" s="187">
        <v>30599</v>
      </c>
      <c r="B2249" s="39">
        <v>2.4458827777626286</v>
      </c>
      <c r="D2249" s="39"/>
      <c r="E2249" s="39"/>
      <c r="F2249" s="40"/>
    </row>
    <row r="2250" spans="1:6">
      <c r="A2250" s="187">
        <v>30599</v>
      </c>
      <c r="B2250" s="39">
        <v>2.4458827777626286</v>
      </c>
      <c r="D2250" s="39"/>
      <c r="E2250" s="39"/>
      <c r="F2250" s="40"/>
    </row>
    <row r="2251" spans="1:6">
      <c r="A2251" s="187">
        <v>30599</v>
      </c>
      <c r="B2251" s="39">
        <v>2.4458827777626286</v>
      </c>
      <c r="D2251" s="39"/>
      <c r="E2251" s="39"/>
      <c r="F2251" s="40"/>
    </row>
    <row r="2252" spans="1:6">
      <c r="A2252" s="187">
        <v>30606</v>
      </c>
      <c r="B2252" s="39">
        <v>2.4624090127475111</v>
      </c>
      <c r="D2252" s="39"/>
      <c r="E2252" s="39"/>
      <c r="F2252" s="40"/>
    </row>
    <row r="2253" spans="1:6">
      <c r="A2253" s="187">
        <v>30606</v>
      </c>
      <c r="B2253" s="39">
        <v>2.4624090127475111</v>
      </c>
      <c r="D2253" s="39"/>
      <c r="E2253" s="39"/>
      <c r="F2253" s="40"/>
    </row>
    <row r="2254" spans="1:6">
      <c r="A2254" s="187">
        <v>30606</v>
      </c>
      <c r="B2254" s="39">
        <v>2.4624090127475111</v>
      </c>
      <c r="D2254" s="39"/>
      <c r="E2254" s="39"/>
      <c r="F2254" s="40"/>
    </row>
    <row r="2255" spans="1:6">
      <c r="A2255" s="187">
        <v>30606</v>
      </c>
      <c r="B2255" s="39">
        <v>2.4624090127475111</v>
      </c>
      <c r="D2255" s="39"/>
      <c r="E2255" s="39"/>
      <c r="F2255" s="40"/>
    </row>
    <row r="2256" spans="1:6">
      <c r="A2256" s="187">
        <v>30613</v>
      </c>
      <c r="B2256" s="39">
        <v>2.4210934252853047</v>
      </c>
      <c r="D2256" s="39"/>
      <c r="E2256" s="39"/>
      <c r="F2256" s="40"/>
    </row>
    <row r="2257" spans="1:6">
      <c r="A2257" s="187">
        <v>30613</v>
      </c>
      <c r="B2257" s="39">
        <v>2.4210934252853047</v>
      </c>
      <c r="D2257" s="39"/>
      <c r="E2257" s="39"/>
      <c r="F2257" s="40"/>
    </row>
    <row r="2258" spans="1:6">
      <c r="A2258" s="187">
        <v>30613</v>
      </c>
      <c r="B2258" s="39">
        <v>2.4210934252853047</v>
      </c>
      <c r="D2258" s="39"/>
      <c r="E2258" s="39"/>
      <c r="F2258" s="40"/>
    </row>
    <row r="2259" spans="1:6">
      <c r="A2259" s="187">
        <v>30613</v>
      </c>
      <c r="B2259" s="39">
        <v>2.4210934252853047</v>
      </c>
      <c r="D2259" s="39"/>
      <c r="E2259" s="39"/>
      <c r="F2259" s="40"/>
    </row>
    <row r="2260" spans="1:6">
      <c r="A2260" s="187">
        <v>30620</v>
      </c>
      <c r="B2260" s="39">
        <v>2.3797778378230983</v>
      </c>
      <c r="D2260" s="39"/>
      <c r="E2260" s="39"/>
      <c r="F2260" s="40"/>
    </row>
    <row r="2261" spans="1:6">
      <c r="A2261" s="187">
        <v>30620</v>
      </c>
      <c r="B2261" s="39">
        <v>2.3797778378230983</v>
      </c>
      <c r="D2261" s="39"/>
      <c r="E2261" s="39"/>
      <c r="F2261" s="40"/>
    </row>
    <row r="2262" spans="1:6">
      <c r="A2262" s="187">
        <v>30620</v>
      </c>
      <c r="B2262" s="39">
        <v>2.3797778378230983</v>
      </c>
      <c r="D2262" s="39"/>
      <c r="E2262" s="39"/>
      <c r="F2262" s="40"/>
    </row>
    <row r="2263" spans="1:6">
      <c r="A2263" s="187">
        <v>30620</v>
      </c>
      <c r="B2263" s="39">
        <v>2.3797778378230983</v>
      </c>
      <c r="D2263" s="39"/>
      <c r="E2263" s="39"/>
      <c r="F2263" s="40"/>
    </row>
    <row r="2264" spans="1:6">
      <c r="A2264" s="187">
        <v>30627</v>
      </c>
      <c r="B2264" s="39">
        <v>2.4128303077928632</v>
      </c>
      <c r="D2264" s="39"/>
      <c r="E2264" s="39"/>
      <c r="F2264" s="40"/>
    </row>
    <row r="2265" spans="1:6">
      <c r="A2265" s="187">
        <v>30627</v>
      </c>
      <c r="B2265" s="39">
        <v>2.4128303077928632</v>
      </c>
      <c r="D2265" s="39"/>
      <c r="E2265" s="39"/>
      <c r="F2265" s="40"/>
    </row>
    <row r="2266" spans="1:6">
      <c r="A2266" s="187">
        <v>30627</v>
      </c>
      <c r="B2266" s="39">
        <v>2.4128303077928632</v>
      </c>
      <c r="D2266" s="39"/>
      <c r="E2266" s="39"/>
      <c r="F2266" s="40"/>
    </row>
    <row r="2267" spans="1:6">
      <c r="A2267" s="187">
        <v>30627</v>
      </c>
      <c r="B2267" s="39">
        <v>2.4128303077928632</v>
      </c>
      <c r="D2267" s="39"/>
      <c r="E2267" s="39"/>
      <c r="F2267" s="40"/>
    </row>
    <row r="2268" spans="1:6">
      <c r="A2268" s="187">
        <v>30634</v>
      </c>
      <c r="B2268" s="39">
        <v>2.478935247732394</v>
      </c>
      <c r="D2268" s="39"/>
      <c r="E2268" s="39"/>
      <c r="F2268" s="40"/>
    </row>
    <row r="2269" spans="1:6">
      <c r="A2269" s="187">
        <v>30634</v>
      </c>
      <c r="B2269" s="39">
        <v>2.478935247732394</v>
      </c>
      <c r="D2269" s="39"/>
      <c r="E2269" s="39"/>
      <c r="F2269" s="40"/>
    </row>
    <row r="2270" spans="1:6">
      <c r="A2270" s="187">
        <v>30634</v>
      </c>
      <c r="B2270" s="39">
        <v>2.478935247732394</v>
      </c>
      <c r="D2270" s="39"/>
      <c r="E2270" s="39"/>
      <c r="F2270" s="40"/>
    </row>
    <row r="2271" spans="1:6">
      <c r="A2271" s="187">
        <v>30634</v>
      </c>
      <c r="B2271" s="39">
        <v>2.478935247732394</v>
      </c>
      <c r="D2271" s="39"/>
      <c r="E2271" s="39"/>
      <c r="F2271" s="40"/>
    </row>
    <row r="2272" spans="1:6">
      <c r="A2272" s="187">
        <v>30641</v>
      </c>
      <c r="B2272" s="39">
        <v>2.4376196602701872</v>
      </c>
      <c r="D2272" s="39"/>
      <c r="E2272" s="39"/>
      <c r="F2272" s="40"/>
    </row>
    <row r="2273" spans="1:6">
      <c r="A2273" s="187">
        <v>30641</v>
      </c>
      <c r="B2273" s="39">
        <v>2.4376196602701872</v>
      </c>
      <c r="D2273" s="39"/>
      <c r="E2273" s="39"/>
      <c r="F2273" s="40"/>
    </row>
    <row r="2274" spans="1:6">
      <c r="A2274" s="187">
        <v>30641</v>
      </c>
      <c r="B2274" s="39">
        <v>2.4376196602701872</v>
      </c>
      <c r="D2274" s="39"/>
      <c r="E2274" s="39"/>
      <c r="F2274" s="40"/>
    </row>
    <row r="2275" spans="1:6">
      <c r="A2275" s="187">
        <v>30641</v>
      </c>
      <c r="B2275" s="39">
        <v>2.4376196602701872</v>
      </c>
      <c r="D2275" s="39"/>
      <c r="E2275" s="39"/>
      <c r="F2275" s="40"/>
    </row>
    <row r="2276" spans="1:6">
      <c r="A2276" s="187">
        <v>30648</v>
      </c>
      <c r="B2276" s="39">
        <v>2.4376196602701872</v>
      </c>
      <c r="D2276" s="39"/>
      <c r="E2276" s="39"/>
      <c r="F2276" s="40"/>
    </row>
    <row r="2277" spans="1:6">
      <c r="A2277" s="187">
        <v>30648</v>
      </c>
      <c r="B2277" s="39">
        <v>2.4376196602701872</v>
      </c>
      <c r="D2277" s="39"/>
      <c r="E2277" s="39"/>
      <c r="F2277" s="40"/>
    </row>
    <row r="2278" spans="1:6">
      <c r="A2278" s="187">
        <v>30648</v>
      </c>
      <c r="B2278" s="39">
        <v>2.4376196602701872</v>
      </c>
      <c r="D2278" s="39"/>
      <c r="E2278" s="39"/>
      <c r="F2278" s="40"/>
    </row>
    <row r="2279" spans="1:6">
      <c r="A2279" s="187">
        <v>30648</v>
      </c>
      <c r="B2279" s="39">
        <v>2.4376196602701872</v>
      </c>
      <c r="D2279" s="39"/>
      <c r="E2279" s="39"/>
      <c r="F2279" s="40"/>
    </row>
    <row r="2280" spans="1:6">
      <c r="A2280" s="187">
        <v>30655</v>
      </c>
      <c r="B2280" s="39">
        <v>2.4500143365088491</v>
      </c>
      <c r="D2280" s="39"/>
      <c r="E2280" s="39"/>
      <c r="F2280" s="40"/>
    </row>
    <row r="2281" spans="1:6">
      <c r="A2281" s="187">
        <v>30655</v>
      </c>
      <c r="B2281" s="39">
        <v>2.4500143365088491</v>
      </c>
      <c r="D2281" s="39"/>
      <c r="E2281" s="39"/>
      <c r="F2281" s="40"/>
    </row>
    <row r="2282" spans="1:6">
      <c r="A2282" s="187">
        <v>30655</v>
      </c>
      <c r="B2282" s="39">
        <v>2.4500143365088491</v>
      </c>
      <c r="D2282" s="39"/>
      <c r="E2282" s="39"/>
      <c r="F2282" s="40"/>
    </row>
    <row r="2283" spans="1:6">
      <c r="A2283" s="187">
        <v>30655</v>
      </c>
      <c r="B2283" s="39">
        <v>2.4500143365088491</v>
      </c>
      <c r="D2283" s="39"/>
      <c r="E2283" s="39"/>
      <c r="F2283" s="40"/>
    </row>
    <row r="2284" spans="1:6">
      <c r="A2284" s="187">
        <v>30662</v>
      </c>
      <c r="B2284" s="39">
        <v>2.5615664226568069</v>
      </c>
      <c r="D2284" s="39"/>
      <c r="E2284" s="39"/>
      <c r="F2284" s="40"/>
    </row>
    <row r="2285" spans="1:6">
      <c r="A2285" s="187">
        <v>30662</v>
      </c>
      <c r="B2285" s="39">
        <v>2.5615664226568069</v>
      </c>
      <c r="D2285" s="39"/>
      <c r="E2285" s="39"/>
      <c r="F2285" s="40"/>
    </row>
    <row r="2286" spans="1:6">
      <c r="A2286" s="187">
        <v>30662</v>
      </c>
      <c r="B2286" s="39">
        <v>2.5615664226568069</v>
      </c>
      <c r="D2286" s="39"/>
      <c r="E2286" s="39"/>
      <c r="F2286" s="40"/>
    </row>
    <row r="2287" spans="1:6">
      <c r="A2287" s="187">
        <v>30662</v>
      </c>
      <c r="B2287" s="39">
        <v>2.5615664226568069</v>
      </c>
      <c r="D2287" s="39"/>
      <c r="E2287" s="39"/>
      <c r="F2287" s="40"/>
    </row>
    <row r="2288" spans="1:6">
      <c r="A2288" s="187">
        <v>30669</v>
      </c>
      <c r="B2288" s="39">
        <v>2.7268287725056335</v>
      </c>
      <c r="D2288" s="39"/>
      <c r="E2288" s="39"/>
      <c r="F2288" s="40"/>
    </row>
    <row r="2289" spans="1:6">
      <c r="A2289" s="187">
        <v>30669</v>
      </c>
      <c r="B2289" s="39">
        <v>2.7268287725056335</v>
      </c>
      <c r="D2289" s="39"/>
      <c r="E2289" s="39"/>
      <c r="F2289" s="40"/>
    </row>
    <row r="2290" spans="1:6">
      <c r="A2290" s="187">
        <v>30669</v>
      </c>
      <c r="B2290" s="39">
        <v>2.7268287725056335</v>
      </c>
      <c r="D2290" s="39"/>
      <c r="E2290" s="39"/>
      <c r="F2290" s="40"/>
    </row>
    <row r="2291" spans="1:6">
      <c r="A2291" s="187">
        <v>30669</v>
      </c>
      <c r="B2291" s="39">
        <v>2.7268287725056335</v>
      </c>
      <c r="D2291" s="39"/>
      <c r="E2291" s="39"/>
      <c r="F2291" s="40"/>
    </row>
    <row r="2292" spans="1:6">
      <c r="A2292" s="187">
        <v>30676</v>
      </c>
      <c r="B2292" s="39">
        <v>2.9003542398469011</v>
      </c>
      <c r="D2292" s="39"/>
      <c r="E2292" s="39"/>
      <c r="F2292" s="40"/>
    </row>
    <row r="2293" spans="1:6">
      <c r="A2293" s="187">
        <v>30676</v>
      </c>
      <c r="B2293" s="39">
        <v>2.9003542398469011</v>
      </c>
      <c r="D2293" s="39"/>
      <c r="E2293" s="39"/>
      <c r="F2293" s="40"/>
    </row>
    <row r="2294" spans="1:6">
      <c r="A2294" s="187">
        <v>30676</v>
      </c>
      <c r="B2294" s="39">
        <v>2.9003542398469011</v>
      </c>
      <c r="D2294" s="39"/>
      <c r="E2294" s="39"/>
      <c r="F2294" s="40"/>
    </row>
    <row r="2295" spans="1:6" ht="13.5" thickBot="1">
      <c r="A2295" s="188">
        <v>30676</v>
      </c>
      <c r="B2295" s="41">
        <v>2.9003542398469011</v>
      </c>
      <c r="C2295" s="134"/>
      <c r="D2295" s="41"/>
      <c r="E2295" s="41"/>
      <c r="F2295" s="40"/>
    </row>
    <row r="2296" spans="1:6">
      <c r="A2296" s="187">
        <v>30683</v>
      </c>
      <c r="B2296" s="39">
        <v>2.95819606229399</v>
      </c>
      <c r="D2296" s="39"/>
      <c r="E2296" s="39"/>
      <c r="F2296" s="40"/>
    </row>
    <row r="2297" spans="1:6">
      <c r="A2297" s="187">
        <v>30683</v>
      </c>
      <c r="B2297" s="39">
        <v>2.95819606229399</v>
      </c>
      <c r="D2297" s="39"/>
      <c r="E2297" s="39"/>
      <c r="F2297" s="40"/>
    </row>
    <row r="2298" spans="1:6">
      <c r="A2298" s="187">
        <v>30683</v>
      </c>
      <c r="B2298" s="39">
        <v>2.95819606229399</v>
      </c>
      <c r="D2298" s="39"/>
      <c r="E2298" s="39"/>
      <c r="F2298" s="40"/>
    </row>
    <row r="2299" spans="1:6">
      <c r="A2299" s="187">
        <v>30683</v>
      </c>
      <c r="B2299" s="39">
        <v>2.95819606229399</v>
      </c>
      <c r="D2299" s="39"/>
      <c r="E2299" s="39"/>
      <c r="F2299" s="40"/>
    </row>
    <row r="2300" spans="1:6">
      <c r="A2300" s="187">
        <v>30690</v>
      </c>
      <c r="B2300" s="39">
        <v>3.0986690596654927</v>
      </c>
      <c r="D2300" s="39"/>
      <c r="E2300" s="39"/>
      <c r="F2300" s="40"/>
    </row>
    <row r="2301" spans="1:6">
      <c r="A2301" s="187">
        <v>30690</v>
      </c>
      <c r="B2301" s="39">
        <v>3.0986690596654927</v>
      </c>
      <c r="D2301" s="39"/>
      <c r="E2301" s="39"/>
      <c r="F2301" s="40"/>
    </row>
    <row r="2302" spans="1:6">
      <c r="A2302" s="187">
        <v>30690</v>
      </c>
      <c r="B2302" s="39">
        <v>3.0986690596654927</v>
      </c>
      <c r="D2302" s="39"/>
      <c r="E2302" s="39"/>
      <c r="F2302" s="40"/>
    </row>
    <row r="2303" spans="1:6">
      <c r="A2303" s="187">
        <v>30690</v>
      </c>
      <c r="B2303" s="39">
        <v>3.0986690596654927</v>
      </c>
      <c r="D2303" s="39"/>
      <c r="E2303" s="39"/>
      <c r="F2303" s="40"/>
    </row>
    <row r="2304" spans="1:6">
      <c r="A2304" s="187">
        <v>30697</v>
      </c>
      <c r="B2304" s="39">
        <v>3.0490903547108448</v>
      </c>
      <c r="D2304" s="39"/>
      <c r="E2304" s="39"/>
      <c r="F2304" s="40"/>
    </row>
    <row r="2305" spans="1:6">
      <c r="A2305" s="187">
        <v>30697</v>
      </c>
      <c r="B2305" s="39">
        <v>3.0490903547108448</v>
      </c>
      <c r="D2305" s="39"/>
      <c r="E2305" s="39"/>
      <c r="F2305" s="40"/>
    </row>
    <row r="2306" spans="1:6">
      <c r="A2306" s="187">
        <v>30697</v>
      </c>
      <c r="B2306" s="39">
        <v>3.0490903547108448</v>
      </c>
      <c r="D2306" s="39"/>
      <c r="E2306" s="39"/>
      <c r="F2306" s="40"/>
    </row>
    <row r="2307" spans="1:6">
      <c r="A2307" s="187">
        <v>30697</v>
      </c>
      <c r="B2307" s="39">
        <v>3.0490903547108448</v>
      </c>
      <c r="D2307" s="39"/>
      <c r="E2307" s="39"/>
      <c r="F2307" s="40"/>
    </row>
    <row r="2308" spans="1:6">
      <c r="A2308" s="187">
        <v>30704</v>
      </c>
      <c r="B2308" s="39">
        <v>3.0532219134570653</v>
      </c>
      <c r="D2308" s="39"/>
      <c r="E2308" s="39"/>
      <c r="F2308" s="40"/>
    </row>
    <row r="2309" spans="1:6">
      <c r="A2309" s="187">
        <v>30704</v>
      </c>
      <c r="B2309" s="39">
        <v>3.0532219134570653</v>
      </c>
      <c r="D2309" s="39"/>
      <c r="E2309" s="39"/>
      <c r="F2309" s="40"/>
    </row>
    <row r="2310" spans="1:6">
      <c r="A2310" s="187">
        <v>30704</v>
      </c>
      <c r="B2310" s="39">
        <v>3.0532219134570653</v>
      </c>
      <c r="D2310" s="39"/>
      <c r="E2310" s="39"/>
      <c r="F2310" s="40"/>
    </row>
    <row r="2311" spans="1:6">
      <c r="A2311" s="187">
        <v>30704</v>
      </c>
      <c r="B2311" s="39">
        <v>3.0532219134570653</v>
      </c>
      <c r="D2311" s="39"/>
      <c r="E2311" s="39"/>
      <c r="F2311" s="40"/>
    </row>
    <row r="2312" spans="1:6">
      <c r="A2312" s="187">
        <v>30711</v>
      </c>
      <c r="B2312" s="39">
        <v>2.9747222972788729</v>
      </c>
      <c r="D2312" s="39"/>
      <c r="E2312" s="39"/>
      <c r="F2312" s="40"/>
    </row>
    <row r="2313" spans="1:6">
      <c r="A2313" s="187">
        <v>30711</v>
      </c>
      <c r="B2313" s="39">
        <v>2.9747222972788729</v>
      </c>
      <c r="D2313" s="39"/>
      <c r="E2313" s="39"/>
      <c r="F2313" s="40"/>
    </row>
    <row r="2314" spans="1:6">
      <c r="A2314" s="187">
        <v>30711</v>
      </c>
      <c r="B2314" s="39">
        <v>2.9747222972788729</v>
      </c>
      <c r="D2314" s="39"/>
      <c r="E2314" s="39"/>
      <c r="F2314" s="40"/>
    </row>
    <row r="2315" spans="1:6">
      <c r="A2315" s="187">
        <v>30711</v>
      </c>
      <c r="B2315" s="39">
        <v>2.9747222972788729</v>
      </c>
      <c r="D2315" s="39"/>
      <c r="E2315" s="39"/>
      <c r="F2315" s="40"/>
    </row>
    <row r="2316" spans="1:6">
      <c r="A2316" s="187">
        <v>30718</v>
      </c>
      <c r="B2316" s="39">
        <v>2.7350918899980745</v>
      </c>
      <c r="D2316" s="39"/>
      <c r="E2316" s="39"/>
      <c r="F2316" s="40"/>
    </row>
    <row r="2317" spans="1:6">
      <c r="A2317" s="187">
        <v>30718</v>
      </c>
      <c r="B2317" s="39">
        <v>2.7350918899980745</v>
      </c>
      <c r="D2317" s="39"/>
      <c r="E2317" s="39"/>
      <c r="F2317" s="40"/>
    </row>
    <row r="2318" spans="1:6">
      <c r="A2318" s="187">
        <v>30718</v>
      </c>
      <c r="B2318" s="39">
        <v>2.7350918899980745</v>
      </c>
      <c r="D2318" s="39"/>
      <c r="E2318" s="39"/>
      <c r="F2318" s="40"/>
    </row>
    <row r="2319" spans="1:6">
      <c r="A2319" s="187">
        <v>30718</v>
      </c>
      <c r="B2319" s="39">
        <v>2.7350918899980745</v>
      </c>
      <c r="D2319" s="39"/>
      <c r="E2319" s="39"/>
      <c r="F2319" s="40"/>
    </row>
    <row r="2320" spans="1:6">
      <c r="A2320" s="187">
        <v>30725</v>
      </c>
      <c r="B2320" s="39">
        <v>2.8755648873695772</v>
      </c>
      <c r="D2320" s="39"/>
      <c r="E2320" s="39"/>
      <c r="F2320" s="40"/>
    </row>
    <row r="2321" spans="1:6">
      <c r="A2321" s="187">
        <v>30725</v>
      </c>
      <c r="B2321" s="39">
        <v>2.8755648873695772</v>
      </c>
      <c r="D2321" s="39"/>
      <c r="E2321" s="39"/>
      <c r="F2321" s="40"/>
    </row>
    <row r="2322" spans="1:6">
      <c r="A2322" s="187">
        <v>30725</v>
      </c>
      <c r="B2322" s="39">
        <v>2.8755648873695772</v>
      </c>
      <c r="D2322" s="39"/>
      <c r="E2322" s="39"/>
      <c r="F2322" s="40"/>
    </row>
    <row r="2323" spans="1:6">
      <c r="A2323" s="187">
        <v>30725</v>
      </c>
      <c r="B2323" s="39">
        <v>2.8755648873695772</v>
      </c>
      <c r="D2323" s="39"/>
      <c r="E2323" s="39"/>
      <c r="F2323" s="40"/>
    </row>
    <row r="2324" spans="1:6">
      <c r="A2324" s="187">
        <v>30732</v>
      </c>
      <c r="B2324" s="39">
        <v>2.8920911223544596</v>
      </c>
      <c r="D2324" s="39"/>
      <c r="E2324" s="39"/>
      <c r="F2324" s="40"/>
    </row>
    <row r="2325" spans="1:6">
      <c r="A2325" s="187">
        <v>30732</v>
      </c>
      <c r="B2325" s="39">
        <v>2.8920911223544596</v>
      </c>
      <c r="D2325" s="39"/>
      <c r="E2325" s="39"/>
      <c r="F2325" s="40"/>
    </row>
    <row r="2326" spans="1:6">
      <c r="A2326" s="187">
        <v>30732</v>
      </c>
      <c r="B2326" s="39">
        <v>2.8920911223544596</v>
      </c>
      <c r="D2326" s="39"/>
      <c r="E2326" s="39"/>
      <c r="F2326" s="40"/>
    </row>
    <row r="2327" spans="1:6">
      <c r="A2327" s="187">
        <v>30732</v>
      </c>
      <c r="B2327" s="39">
        <v>2.8920911223544596</v>
      </c>
      <c r="D2327" s="39"/>
      <c r="E2327" s="39"/>
      <c r="F2327" s="40"/>
    </row>
    <row r="2328" spans="1:6">
      <c r="A2328" s="187">
        <v>30739</v>
      </c>
      <c r="B2328" s="39">
        <v>2.9127489160855631</v>
      </c>
      <c r="D2328" s="39"/>
      <c r="E2328" s="39"/>
      <c r="F2328" s="40"/>
    </row>
    <row r="2329" spans="1:6">
      <c r="A2329" s="187">
        <v>30739</v>
      </c>
      <c r="B2329" s="39">
        <v>2.9127489160855631</v>
      </c>
      <c r="D2329" s="39"/>
      <c r="E2329" s="39"/>
      <c r="F2329" s="40"/>
    </row>
    <row r="2330" spans="1:6">
      <c r="A2330" s="187">
        <v>30739</v>
      </c>
      <c r="B2330" s="39">
        <v>2.9127489160855631</v>
      </c>
      <c r="D2330" s="39"/>
      <c r="E2330" s="39"/>
      <c r="F2330" s="40"/>
    </row>
    <row r="2331" spans="1:6">
      <c r="A2331" s="187">
        <v>30739</v>
      </c>
      <c r="B2331" s="39">
        <v>2.9127489160855631</v>
      </c>
      <c r="D2331" s="39"/>
      <c r="E2331" s="39"/>
      <c r="F2331" s="40"/>
    </row>
    <row r="2332" spans="1:6">
      <c r="A2332" s="187">
        <v>30746</v>
      </c>
      <c r="B2332" s="39">
        <v>2.7350918899980745</v>
      </c>
      <c r="D2332" s="39"/>
      <c r="E2332" s="39"/>
      <c r="F2332" s="40"/>
    </row>
    <row r="2333" spans="1:6">
      <c r="A2333" s="187">
        <v>30746</v>
      </c>
      <c r="B2333" s="39">
        <v>2.7350918899980745</v>
      </c>
      <c r="D2333" s="39"/>
      <c r="E2333" s="39"/>
      <c r="F2333" s="40"/>
    </row>
    <row r="2334" spans="1:6">
      <c r="A2334" s="187">
        <v>30746</v>
      </c>
      <c r="B2334" s="39">
        <v>2.7350918899980745</v>
      </c>
      <c r="D2334" s="39"/>
      <c r="E2334" s="39"/>
      <c r="F2334" s="40"/>
    </row>
    <row r="2335" spans="1:6">
      <c r="A2335" s="187">
        <v>30746</v>
      </c>
      <c r="B2335" s="39">
        <v>2.7350918899980745</v>
      </c>
      <c r="D2335" s="39"/>
      <c r="E2335" s="39"/>
      <c r="F2335" s="40"/>
    </row>
    <row r="2336" spans="1:6">
      <c r="A2336" s="187">
        <v>30753</v>
      </c>
      <c r="B2336" s="39">
        <v>2.7764074774602814</v>
      </c>
      <c r="D2336" s="39"/>
      <c r="E2336" s="39"/>
      <c r="F2336" s="40"/>
    </row>
    <row r="2337" spans="1:6">
      <c r="A2337" s="187">
        <v>30753</v>
      </c>
      <c r="B2337" s="39">
        <v>2.7764074774602814</v>
      </c>
      <c r="D2337" s="39"/>
      <c r="E2337" s="39"/>
      <c r="F2337" s="40"/>
    </row>
    <row r="2338" spans="1:6">
      <c r="A2338" s="187">
        <v>30753</v>
      </c>
      <c r="B2338" s="39">
        <v>2.7764074774602814</v>
      </c>
      <c r="D2338" s="39"/>
      <c r="E2338" s="39"/>
      <c r="F2338" s="40"/>
    </row>
    <row r="2339" spans="1:6">
      <c r="A2339" s="187">
        <v>30753</v>
      </c>
      <c r="B2339" s="39">
        <v>2.7764074774602814</v>
      </c>
      <c r="D2339" s="39"/>
      <c r="E2339" s="39"/>
      <c r="F2339" s="40"/>
    </row>
    <row r="2340" spans="1:6">
      <c r="A2340" s="187">
        <v>30760</v>
      </c>
      <c r="B2340" s="39">
        <v>2.6855131850434266</v>
      </c>
      <c r="D2340" s="39"/>
      <c r="E2340" s="39"/>
      <c r="F2340" s="40"/>
    </row>
    <row r="2341" spans="1:6">
      <c r="A2341" s="187">
        <v>30760</v>
      </c>
      <c r="B2341" s="39">
        <v>2.6855131850434266</v>
      </c>
      <c r="D2341" s="39"/>
      <c r="E2341" s="39"/>
      <c r="F2341" s="40"/>
    </row>
    <row r="2342" spans="1:6">
      <c r="A2342" s="187">
        <v>30760</v>
      </c>
      <c r="B2342" s="39">
        <v>2.6855131850434266</v>
      </c>
      <c r="D2342" s="39"/>
      <c r="E2342" s="39"/>
      <c r="F2342" s="40"/>
    </row>
    <row r="2343" spans="1:6">
      <c r="A2343" s="187">
        <v>30760</v>
      </c>
      <c r="B2343" s="39">
        <v>2.6855131850434266</v>
      </c>
      <c r="D2343" s="39"/>
      <c r="E2343" s="39"/>
      <c r="F2343" s="40"/>
    </row>
    <row r="2344" spans="1:6">
      <c r="A2344" s="187">
        <v>30767</v>
      </c>
      <c r="B2344" s="39">
        <v>2.7268287725056335</v>
      </c>
      <c r="D2344" s="39"/>
      <c r="E2344" s="39"/>
      <c r="F2344" s="40"/>
    </row>
    <row r="2345" spans="1:6">
      <c r="A2345" s="187">
        <v>30767</v>
      </c>
      <c r="B2345" s="39">
        <v>2.7268287725056335</v>
      </c>
      <c r="D2345" s="39"/>
      <c r="E2345" s="39"/>
      <c r="F2345" s="40"/>
    </row>
    <row r="2346" spans="1:6">
      <c r="A2346" s="187">
        <v>30767</v>
      </c>
      <c r="B2346" s="39">
        <v>2.7268287725056335</v>
      </c>
      <c r="D2346" s="39"/>
      <c r="E2346" s="39"/>
      <c r="F2346" s="40"/>
    </row>
    <row r="2347" spans="1:6">
      <c r="A2347" s="187">
        <v>30767</v>
      </c>
      <c r="B2347" s="39">
        <v>2.7268287725056335</v>
      </c>
      <c r="D2347" s="39"/>
      <c r="E2347" s="39"/>
      <c r="F2347" s="40"/>
    </row>
    <row r="2348" spans="1:6">
      <c r="A2348" s="187">
        <v>30774</v>
      </c>
      <c r="B2348" s="39">
        <v>2.7846705949527224</v>
      </c>
      <c r="D2348" s="39"/>
      <c r="E2348" s="39"/>
      <c r="F2348" s="40"/>
    </row>
    <row r="2349" spans="1:6">
      <c r="A2349" s="187">
        <v>30774</v>
      </c>
      <c r="B2349" s="39">
        <v>2.7846705949527224</v>
      </c>
      <c r="D2349" s="39"/>
      <c r="E2349" s="39"/>
      <c r="F2349" s="40"/>
    </row>
    <row r="2350" spans="1:6">
      <c r="A2350" s="187">
        <v>30774</v>
      </c>
      <c r="B2350" s="39">
        <v>2.7846705949527224</v>
      </c>
      <c r="D2350" s="39"/>
      <c r="E2350" s="39"/>
      <c r="F2350" s="40"/>
    </row>
    <row r="2351" spans="1:6">
      <c r="A2351" s="187">
        <v>30774</v>
      </c>
      <c r="B2351" s="39">
        <v>2.7846705949527224</v>
      </c>
      <c r="D2351" s="39"/>
      <c r="E2351" s="39"/>
      <c r="F2351" s="40"/>
    </row>
    <row r="2352" spans="1:6">
      <c r="A2352" s="187">
        <v>30781</v>
      </c>
      <c r="B2352" s="39">
        <v>2.8507755348922532</v>
      </c>
      <c r="D2352" s="39"/>
      <c r="E2352" s="39"/>
      <c r="F2352" s="40"/>
    </row>
    <row r="2353" spans="1:6">
      <c r="A2353" s="187">
        <v>30781</v>
      </c>
      <c r="B2353" s="39">
        <v>2.8507755348922532</v>
      </c>
      <c r="D2353" s="39"/>
      <c r="E2353" s="39"/>
      <c r="F2353" s="40"/>
    </row>
    <row r="2354" spans="1:6">
      <c r="A2354" s="187">
        <v>30781</v>
      </c>
      <c r="B2354" s="39">
        <v>2.8507755348922532</v>
      </c>
      <c r="D2354" s="39"/>
      <c r="E2354" s="39"/>
      <c r="F2354" s="40"/>
    </row>
    <row r="2355" spans="1:6">
      <c r="A2355" s="187">
        <v>30781</v>
      </c>
      <c r="B2355" s="39">
        <v>2.8507755348922532</v>
      </c>
      <c r="D2355" s="39"/>
      <c r="E2355" s="39"/>
      <c r="F2355" s="40"/>
    </row>
    <row r="2356" spans="1:6">
      <c r="A2356" s="187">
        <v>30788</v>
      </c>
      <c r="B2356" s="39">
        <v>2.9995116497561969</v>
      </c>
      <c r="D2356" s="39"/>
      <c r="E2356" s="39"/>
      <c r="F2356" s="40"/>
    </row>
    <row r="2357" spans="1:6">
      <c r="A2357" s="187">
        <v>30788</v>
      </c>
      <c r="B2357" s="39">
        <v>2.9995116497561969</v>
      </c>
      <c r="D2357" s="39"/>
      <c r="E2357" s="39"/>
      <c r="F2357" s="40"/>
    </row>
    <row r="2358" spans="1:6">
      <c r="A2358" s="187">
        <v>30788</v>
      </c>
      <c r="B2358" s="39">
        <v>2.9995116497561969</v>
      </c>
      <c r="D2358" s="39"/>
      <c r="E2358" s="39"/>
      <c r="F2358" s="40"/>
    </row>
    <row r="2359" spans="1:6">
      <c r="A2359" s="187">
        <v>30788</v>
      </c>
      <c r="B2359" s="39">
        <v>2.9995116497561969</v>
      </c>
      <c r="D2359" s="39"/>
      <c r="E2359" s="39"/>
      <c r="F2359" s="40"/>
    </row>
    <row r="2360" spans="1:6">
      <c r="A2360" s="187">
        <v>30795</v>
      </c>
      <c r="B2360" s="39">
        <v>3.2226158220521124</v>
      </c>
      <c r="D2360" s="39"/>
      <c r="E2360" s="39"/>
      <c r="F2360" s="40"/>
    </row>
    <row r="2361" spans="1:6">
      <c r="A2361" s="187">
        <v>30795</v>
      </c>
      <c r="B2361" s="39">
        <v>3.2226158220521124</v>
      </c>
      <c r="D2361" s="39"/>
      <c r="E2361" s="39"/>
      <c r="F2361" s="40"/>
    </row>
    <row r="2362" spans="1:6">
      <c r="A2362" s="187">
        <v>30795</v>
      </c>
      <c r="B2362" s="39">
        <v>3.2226158220521124</v>
      </c>
      <c r="D2362" s="39"/>
      <c r="E2362" s="39"/>
      <c r="F2362" s="40"/>
    </row>
    <row r="2363" spans="1:6">
      <c r="A2363" s="187">
        <v>30795</v>
      </c>
      <c r="B2363" s="39">
        <v>3.2226158220521124</v>
      </c>
      <c r="D2363" s="39"/>
      <c r="E2363" s="39"/>
      <c r="F2363" s="40"/>
    </row>
    <row r="2364" spans="1:6">
      <c r="A2364" s="187">
        <v>30802</v>
      </c>
      <c r="B2364" s="39">
        <v>3.2226158220521124</v>
      </c>
      <c r="D2364" s="39"/>
      <c r="E2364" s="39"/>
      <c r="F2364" s="40"/>
    </row>
    <row r="2365" spans="1:6">
      <c r="A2365" s="187">
        <v>30802</v>
      </c>
      <c r="B2365" s="39">
        <v>3.2226158220521124</v>
      </c>
      <c r="D2365" s="39"/>
      <c r="E2365" s="39"/>
      <c r="F2365" s="40"/>
    </row>
    <row r="2366" spans="1:6">
      <c r="A2366" s="187">
        <v>30802</v>
      </c>
      <c r="B2366" s="39">
        <v>3.2226158220521124</v>
      </c>
      <c r="D2366" s="39"/>
      <c r="E2366" s="39"/>
      <c r="F2366" s="40"/>
    </row>
    <row r="2367" spans="1:6">
      <c r="A2367" s="187">
        <v>30802</v>
      </c>
      <c r="B2367" s="39">
        <v>3.2226158220521124</v>
      </c>
      <c r="D2367" s="39"/>
      <c r="E2367" s="39"/>
      <c r="F2367" s="40"/>
    </row>
    <row r="2368" spans="1:6">
      <c r="A2368" s="187">
        <v>30809</v>
      </c>
      <c r="B2368" s="39">
        <v>3.4705093468253518</v>
      </c>
      <c r="D2368" s="39"/>
      <c r="E2368" s="39"/>
      <c r="F2368" s="40"/>
    </row>
    <row r="2369" spans="1:6">
      <c r="A2369" s="187">
        <v>30809</v>
      </c>
      <c r="B2369" s="39">
        <v>3.4705093468253518</v>
      </c>
      <c r="D2369" s="39"/>
      <c r="E2369" s="39"/>
      <c r="F2369" s="40"/>
    </row>
    <row r="2370" spans="1:6">
      <c r="A2370" s="187">
        <v>30809</v>
      </c>
      <c r="B2370" s="39">
        <v>3.4705093468253518</v>
      </c>
      <c r="D2370" s="39"/>
      <c r="E2370" s="39"/>
      <c r="F2370" s="40"/>
    </row>
    <row r="2371" spans="1:6">
      <c r="A2371" s="187">
        <v>30809</v>
      </c>
      <c r="B2371" s="39">
        <v>3.4705093468253518</v>
      </c>
      <c r="D2371" s="39"/>
      <c r="E2371" s="39"/>
      <c r="F2371" s="40"/>
    </row>
    <row r="2372" spans="1:6">
      <c r="A2372" s="187">
        <v>30816</v>
      </c>
      <c r="B2372" s="39">
        <v>3.5944561092119716</v>
      </c>
      <c r="D2372" s="39"/>
      <c r="E2372" s="39"/>
      <c r="F2372" s="40"/>
    </row>
    <row r="2373" spans="1:6">
      <c r="A2373" s="187">
        <v>30816</v>
      </c>
      <c r="B2373" s="39">
        <v>3.5944561092119716</v>
      </c>
      <c r="D2373" s="39"/>
      <c r="E2373" s="39"/>
      <c r="F2373" s="40"/>
    </row>
    <row r="2374" spans="1:6">
      <c r="A2374" s="187">
        <v>30816</v>
      </c>
      <c r="B2374" s="39">
        <v>3.5944561092119716</v>
      </c>
      <c r="D2374" s="39"/>
      <c r="E2374" s="39"/>
      <c r="F2374" s="40"/>
    </row>
    <row r="2375" spans="1:6">
      <c r="A2375" s="187">
        <v>30816</v>
      </c>
      <c r="B2375" s="39">
        <v>3.5944561092119716</v>
      </c>
      <c r="D2375" s="39"/>
      <c r="E2375" s="39"/>
      <c r="F2375" s="40"/>
    </row>
    <row r="2376" spans="1:6">
      <c r="A2376" s="187">
        <v>30823</v>
      </c>
      <c r="B2376" s="39">
        <v>3.3506941431849526</v>
      </c>
      <c r="D2376" s="39"/>
      <c r="E2376" s="39"/>
      <c r="F2376" s="40"/>
    </row>
    <row r="2377" spans="1:6">
      <c r="A2377" s="187">
        <v>30823</v>
      </c>
      <c r="B2377" s="39">
        <v>3.3506941431849526</v>
      </c>
      <c r="D2377" s="39"/>
      <c r="E2377" s="39"/>
      <c r="F2377" s="40"/>
    </row>
    <row r="2378" spans="1:6">
      <c r="A2378" s="187">
        <v>30823</v>
      </c>
      <c r="B2378" s="39">
        <v>3.3506941431849526</v>
      </c>
      <c r="D2378" s="39"/>
      <c r="E2378" s="39"/>
      <c r="F2378" s="40"/>
    </row>
    <row r="2379" spans="1:6">
      <c r="A2379" s="187">
        <v>30823</v>
      </c>
      <c r="B2379" s="39">
        <v>3.3506941431849526</v>
      </c>
      <c r="D2379" s="39"/>
      <c r="E2379" s="39"/>
      <c r="F2379" s="40"/>
    </row>
    <row r="2380" spans="1:6">
      <c r="A2380" s="187">
        <v>30830</v>
      </c>
      <c r="B2380" s="39">
        <v>3.3052469969765252</v>
      </c>
      <c r="D2380" s="39"/>
      <c r="E2380" s="39"/>
      <c r="F2380" s="40"/>
    </row>
    <row r="2381" spans="1:6">
      <c r="A2381" s="187">
        <v>30830</v>
      </c>
      <c r="B2381" s="39">
        <v>3.3052469969765252</v>
      </c>
      <c r="D2381" s="39"/>
      <c r="E2381" s="39"/>
      <c r="F2381" s="40"/>
    </row>
    <row r="2382" spans="1:6">
      <c r="A2382" s="187">
        <v>30830</v>
      </c>
      <c r="B2382" s="39">
        <v>3.3052469969765252</v>
      </c>
      <c r="D2382" s="39"/>
      <c r="E2382" s="39"/>
      <c r="F2382" s="40"/>
    </row>
    <row r="2383" spans="1:6">
      <c r="A2383" s="187">
        <v>30830</v>
      </c>
      <c r="B2383" s="39">
        <v>3.3052469969765252</v>
      </c>
      <c r="D2383" s="39"/>
      <c r="E2383" s="39"/>
      <c r="F2383" s="40"/>
    </row>
    <row r="2384" spans="1:6">
      <c r="A2384" s="187">
        <v>30837</v>
      </c>
      <c r="B2384" s="39">
        <v>3.3465625844387321</v>
      </c>
      <c r="D2384" s="39"/>
      <c r="E2384" s="39"/>
      <c r="F2384" s="40"/>
    </row>
    <row r="2385" spans="1:6">
      <c r="A2385" s="187">
        <v>30837</v>
      </c>
      <c r="B2385" s="39">
        <v>3.3465625844387321</v>
      </c>
      <c r="D2385" s="39"/>
      <c r="E2385" s="39"/>
      <c r="F2385" s="40"/>
    </row>
    <row r="2386" spans="1:6">
      <c r="A2386" s="187">
        <v>30837</v>
      </c>
      <c r="B2386" s="39">
        <v>3.3465625844387321</v>
      </c>
      <c r="D2386" s="39"/>
      <c r="E2386" s="39"/>
      <c r="F2386" s="40"/>
    </row>
    <row r="2387" spans="1:6">
      <c r="A2387" s="187">
        <v>30837</v>
      </c>
      <c r="B2387" s="39">
        <v>3.3465625844387321</v>
      </c>
      <c r="D2387" s="39"/>
      <c r="E2387" s="39"/>
      <c r="F2387" s="40"/>
    </row>
    <row r="2388" spans="1:6">
      <c r="A2388" s="187">
        <v>30844</v>
      </c>
      <c r="B2388" s="39">
        <v>3.2226158220521124</v>
      </c>
      <c r="D2388" s="39"/>
      <c r="E2388" s="39"/>
      <c r="F2388" s="40"/>
    </row>
    <row r="2389" spans="1:6">
      <c r="A2389" s="187">
        <v>30844</v>
      </c>
      <c r="B2389" s="39">
        <v>3.2226158220521124</v>
      </c>
      <c r="D2389" s="39"/>
      <c r="E2389" s="39"/>
      <c r="F2389" s="40"/>
    </row>
    <row r="2390" spans="1:6">
      <c r="A2390" s="187">
        <v>30844</v>
      </c>
      <c r="B2390" s="39">
        <v>3.2226158220521124</v>
      </c>
      <c r="D2390" s="39"/>
      <c r="E2390" s="39"/>
      <c r="F2390" s="40"/>
    </row>
    <row r="2391" spans="1:6">
      <c r="A2391" s="187">
        <v>30844</v>
      </c>
      <c r="B2391" s="39">
        <v>3.2226158220521124</v>
      </c>
      <c r="D2391" s="39"/>
      <c r="E2391" s="39"/>
      <c r="F2391" s="40"/>
    </row>
    <row r="2392" spans="1:6">
      <c r="A2392" s="187">
        <v>30851</v>
      </c>
      <c r="B2392" s="39">
        <v>3.2226158220521124</v>
      </c>
      <c r="D2392" s="39"/>
      <c r="E2392" s="39"/>
      <c r="F2392" s="40"/>
    </row>
    <row r="2393" spans="1:6">
      <c r="A2393" s="187">
        <v>30851</v>
      </c>
      <c r="B2393" s="39">
        <v>3.2226158220521124</v>
      </c>
      <c r="D2393" s="39"/>
      <c r="E2393" s="39"/>
      <c r="F2393" s="40"/>
    </row>
    <row r="2394" spans="1:6">
      <c r="A2394" s="187">
        <v>30851</v>
      </c>
      <c r="B2394" s="39">
        <v>3.2226158220521124</v>
      </c>
      <c r="D2394" s="39"/>
      <c r="E2394" s="39"/>
      <c r="F2394" s="40"/>
    </row>
    <row r="2395" spans="1:6">
      <c r="A2395" s="187">
        <v>30851</v>
      </c>
      <c r="B2395" s="39">
        <v>3.2226158220521124</v>
      </c>
      <c r="D2395" s="39"/>
      <c r="E2395" s="39"/>
      <c r="F2395" s="40"/>
    </row>
    <row r="2396" spans="1:6">
      <c r="A2396" s="187">
        <v>30858</v>
      </c>
      <c r="B2396" s="39">
        <v>3.2391420570369949</v>
      </c>
      <c r="D2396" s="39"/>
      <c r="E2396" s="39"/>
      <c r="F2396" s="40"/>
    </row>
    <row r="2397" spans="1:6">
      <c r="A2397" s="187">
        <v>30858</v>
      </c>
      <c r="B2397" s="39">
        <v>3.2391420570369949</v>
      </c>
      <c r="D2397" s="39"/>
      <c r="E2397" s="39"/>
      <c r="F2397" s="40"/>
    </row>
    <row r="2398" spans="1:6">
      <c r="A2398" s="187">
        <v>30858</v>
      </c>
      <c r="B2398" s="39">
        <v>3.2391420570369949</v>
      </c>
      <c r="D2398" s="39"/>
      <c r="E2398" s="39"/>
      <c r="F2398" s="40"/>
    </row>
    <row r="2399" spans="1:6">
      <c r="A2399" s="187">
        <v>30858</v>
      </c>
      <c r="B2399" s="39">
        <v>3.2391420570369949</v>
      </c>
      <c r="D2399" s="39"/>
      <c r="E2399" s="39"/>
      <c r="F2399" s="40"/>
    </row>
    <row r="2400" spans="1:6">
      <c r="A2400" s="187">
        <v>30865</v>
      </c>
      <c r="B2400" s="39">
        <v>3.2226158220521124</v>
      </c>
      <c r="D2400" s="39"/>
      <c r="E2400" s="39"/>
      <c r="F2400" s="40"/>
    </row>
    <row r="2401" spans="1:6">
      <c r="A2401" s="187">
        <v>30865</v>
      </c>
      <c r="B2401" s="39">
        <v>3.2226158220521124</v>
      </c>
      <c r="D2401" s="39"/>
      <c r="E2401" s="39"/>
      <c r="F2401" s="40"/>
    </row>
    <row r="2402" spans="1:6">
      <c r="A2402" s="187">
        <v>30865</v>
      </c>
      <c r="B2402" s="39">
        <v>3.2226158220521124</v>
      </c>
      <c r="D2402" s="39"/>
      <c r="E2402" s="39"/>
      <c r="F2402" s="40"/>
    </row>
    <row r="2403" spans="1:6">
      <c r="A2403" s="187">
        <v>30865</v>
      </c>
      <c r="B2403" s="39">
        <v>3.2226158220521124</v>
      </c>
      <c r="D2403" s="39"/>
      <c r="E2403" s="39"/>
      <c r="F2403" s="40"/>
    </row>
    <row r="2404" spans="1:6">
      <c r="A2404" s="187">
        <v>30872</v>
      </c>
      <c r="B2404" s="39">
        <v>3.2639314095143188</v>
      </c>
      <c r="D2404" s="39"/>
      <c r="E2404" s="39"/>
      <c r="F2404" s="40"/>
    </row>
    <row r="2405" spans="1:6">
      <c r="A2405" s="187">
        <v>30872</v>
      </c>
      <c r="B2405" s="39">
        <v>3.2639314095143188</v>
      </c>
      <c r="D2405" s="39"/>
      <c r="E2405" s="39"/>
      <c r="F2405" s="40"/>
    </row>
    <row r="2406" spans="1:6">
      <c r="A2406" s="187">
        <v>30872</v>
      </c>
      <c r="B2406" s="39">
        <v>3.2639314095143188</v>
      </c>
      <c r="D2406" s="39"/>
      <c r="E2406" s="39"/>
      <c r="F2406" s="40"/>
    </row>
    <row r="2407" spans="1:6">
      <c r="A2407" s="187">
        <v>30872</v>
      </c>
      <c r="B2407" s="39">
        <v>3.2639314095143188</v>
      </c>
      <c r="D2407" s="39"/>
      <c r="E2407" s="39"/>
      <c r="F2407" s="40"/>
    </row>
    <row r="2408" spans="1:6">
      <c r="A2408" s="187">
        <v>30879</v>
      </c>
      <c r="B2408" s="39">
        <v>3.2308789395445534</v>
      </c>
      <c r="D2408" s="39"/>
      <c r="E2408" s="39"/>
      <c r="F2408" s="40"/>
    </row>
    <row r="2409" spans="1:6">
      <c r="A2409" s="187">
        <v>30879</v>
      </c>
      <c r="B2409" s="39">
        <v>3.2308789395445534</v>
      </c>
      <c r="D2409" s="39"/>
      <c r="E2409" s="39"/>
      <c r="F2409" s="40"/>
    </row>
    <row r="2410" spans="1:6">
      <c r="A2410" s="187">
        <v>30879</v>
      </c>
      <c r="B2410" s="39">
        <v>3.2308789395445534</v>
      </c>
      <c r="D2410" s="39"/>
      <c r="E2410" s="39"/>
      <c r="F2410" s="40"/>
    </row>
    <row r="2411" spans="1:6">
      <c r="A2411" s="187">
        <v>30879</v>
      </c>
      <c r="B2411" s="39">
        <v>3.2308789395445534</v>
      </c>
      <c r="D2411" s="39"/>
      <c r="E2411" s="39"/>
      <c r="F2411" s="40"/>
    </row>
    <row r="2412" spans="1:6">
      <c r="A2412" s="187">
        <v>30886</v>
      </c>
      <c r="B2412" s="39">
        <v>3.1813002345899055</v>
      </c>
      <c r="D2412" s="39"/>
      <c r="E2412" s="39"/>
      <c r="F2412" s="40"/>
    </row>
    <row r="2413" spans="1:6">
      <c r="A2413" s="187">
        <v>30886</v>
      </c>
      <c r="B2413" s="39">
        <v>3.1813002345899055</v>
      </c>
      <c r="D2413" s="39"/>
      <c r="E2413" s="39"/>
      <c r="F2413" s="40"/>
    </row>
    <row r="2414" spans="1:6">
      <c r="A2414" s="187">
        <v>30886</v>
      </c>
      <c r="B2414" s="39">
        <v>3.1813002345899055</v>
      </c>
      <c r="D2414" s="39"/>
      <c r="E2414" s="39"/>
      <c r="F2414" s="40"/>
    </row>
    <row r="2415" spans="1:6">
      <c r="A2415" s="187">
        <v>30886</v>
      </c>
      <c r="B2415" s="39">
        <v>3.1813002345899055</v>
      </c>
      <c r="D2415" s="39"/>
      <c r="E2415" s="39"/>
      <c r="F2415" s="40"/>
    </row>
    <row r="2416" spans="1:6">
      <c r="A2416" s="187">
        <v>30893</v>
      </c>
      <c r="B2416" s="39">
        <v>3.1565108821125816</v>
      </c>
      <c r="D2416" s="39"/>
      <c r="E2416" s="39"/>
      <c r="F2416" s="40"/>
    </row>
    <row r="2417" spans="1:6">
      <c r="A2417" s="187">
        <v>30893</v>
      </c>
      <c r="B2417" s="39">
        <v>3.1565108821125816</v>
      </c>
      <c r="D2417" s="39"/>
      <c r="E2417" s="39"/>
      <c r="F2417" s="40"/>
    </row>
    <row r="2418" spans="1:6">
      <c r="A2418" s="187">
        <v>30893</v>
      </c>
      <c r="B2418" s="39">
        <v>3.1565108821125816</v>
      </c>
      <c r="D2418" s="39"/>
      <c r="E2418" s="39"/>
      <c r="F2418" s="40"/>
    </row>
    <row r="2419" spans="1:6">
      <c r="A2419" s="187">
        <v>30893</v>
      </c>
      <c r="B2419" s="39">
        <v>3.1565108821125816</v>
      </c>
      <c r="D2419" s="39"/>
      <c r="E2419" s="39"/>
      <c r="F2419" s="40"/>
    </row>
    <row r="2420" spans="1:6">
      <c r="A2420" s="187">
        <v>30900</v>
      </c>
      <c r="B2420" s="39">
        <v>3.2721945270067603</v>
      </c>
      <c r="D2420" s="39"/>
      <c r="E2420" s="39"/>
      <c r="F2420" s="40"/>
    </row>
    <row r="2421" spans="1:6">
      <c r="A2421" s="187">
        <v>30900</v>
      </c>
      <c r="B2421" s="39">
        <v>3.2721945270067603</v>
      </c>
      <c r="D2421" s="39"/>
      <c r="E2421" s="39"/>
      <c r="F2421" s="40"/>
    </row>
    <row r="2422" spans="1:6">
      <c r="A2422" s="187">
        <v>30900</v>
      </c>
      <c r="B2422" s="39">
        <v>3.2721945270067603</v>
      </c>
      <c r="D2422" s="39"/>
      <c r="E2422" s="39"/>
      <c r="F2422" s="40"/>
    </row>
    <row r="2423" spans="1:6">
      <c r="A2423" s="187">
        <v>30900</v>
      </c>
      <c r="B2423" s="39">
        <v>3.2721945270067603</v>
      </c>
      <c r="D2423" s="39"/>
      <c r="E2423" s="39"/>
      <c r="F2423" s="40"/>
    </row>
    <row r="2424" spans="1:6">
      <c r="A2424" s="187">
        <v>30907</v>
      </c>
      <c r="B2424" s="39">
        <v>3.3878781719009385</v>
      </c>
      <c r="D2424" s="39"/>
      <c r="E2424" s="39"/>
      <c r="F2424" s="40"/>
    </row>
    <row r="2425" spans="1:6">
      <c r="A2425" s="187">
        <v>30907</v>
      </c>
      <c r="B2425" s="39">
        <v>3.3878781719009385</v>
      </c>
      <c r="D2425" s="39"/>
      <c r="E2425" s="39"/>
      <c r="F2425" s="40"/>
    </row>
    <row r="2426" spans="1:6">
      <c r="A2426" s="187">
        <v>30907</v>
      </c>
      <c r="B2426" s="39">
        <v>3.3878781719009385</v>
      </c>
      <c r="D2426" s="39"/>
      <c r="E2426" s="39"/>
      <c r="F2426" s="40"/>
    </row>
    <row r="2427" spans="1:6">
      <c r="A2427" s="187">
        <v>30907</v>
      </c>
      <c r="B2427" s="39">
        <v>3.3878781719009385</v>
      </c>
      <c r="D2427" s="39"/>
      <c r="E2427" s="39"/>
      <c r="F2427" s="40"/>
    </row>
    <row r="2428" spans="1:6">
      <c r="A2428" s="187">
        <v>30921</v>
      </c>
      <c r="B2428" s="39">
        <v>3.5200880517799997</v>
      </c>
      <c r="D2428" s="39"/>
      <c r="E2428" s="39"/>
      <c r="F2428" s="40"/>
    </row>
    <row r="2429" spans="1:6">
      <c r="A2429" s="187">
        <v>30921</v>
      </c>
      <c r="B2429" s="39">
        <v>3.5200880517799997</v>
      </c>
      <c r="D2429" s="39"/>
      <c r="E2429" s="39"/>
      <c r="F2429" s="40"/>
    </row>
    <row r="2430" spans="1:6">
      <c r="A2430" s="187">
        <v>30921</v>
      </c>
      <c r="B2430" s="39">
        <v>3.5200880517799997</v>
      </c>
      <c r="D2430" s="39"/>
      <c r="E2430" s="39"/>
      <c r="F2430" s="40"/>
    </row>
    <row r="2431" spans="1:6">
      <c r="A2431" s="187">
        <v>30921</v>
      </c>
      <c r="B2431" s="39">
        <v>3.5200880517799997</v>
      </c>
      <c r="D2431" s="39"/>
      <c r="E2431" s="39"/>
      <c r="F2431" s="40"/>
    </row>
    <row r="2432" spans="1:6">
      <c r="A2432" s="187">
        <v>30928</v>
      </c>
      <c r="B2432" s="39">
        <v>3.635771696674178</v>
      </c>
      <c r="D2432" s="39"/>
      <c r="E2432" s="39"/>
      <c r="F2432" s="40"/>
    </row>
    <row r="2433" spans="1:6">
      <c r="A2433" s="187">
        <v>30928</v>
      </c>
      <c r="B2433" s="39">
        <v>3.635771696674178</v>
      </c>
      <c r="D2433" s="39"/>
      <c r="E2433" s="39"/>
      <c r="F2433" s="40"/>
    </row>
    <row r="2434" spans="1:6">
      <c r="A2434" s="187">
        <v>30928</v>
      </c>
      <c r="B2434" s="39">
        <v>3.635771696674178</v>
      </c>
      <c r="D2434" s="39"/>
      <c r="E2434" s="39"/>
      <c r="F2434" s="40"/>
    </row>
    <row r="2435" spans="1:6">
      <c r="A2435" s="187">
        <v>30928</v>
      </c>
      <c r="B2435" s="39">
        <v>3.635771696674178</v>
      </c>
      <c r="D2435" s="39"/>
      <c r="E2435" s="39"/>
      <c r="F2435" s="40"/>
    </row>
    <row r="2436" spans="1:6">
      <c r="A2436" s="187">
        <v>30935</v>
      </c>
      <c r="B2436" s="39">
        <v>3.7431922240759152</v>
      </c>
      <c r="D2436" s="39"/>
      <c r="E2436" s="39"/>
      <c r="F2436" s="40"/>
    </row>
    <row r="2437" spans="1:6">
      <c r="A2437" s="187">
        <v>30935</v>
      </c>
      <c r="B2437" s="39">
        <v>3.7431922240759152</v>
      </c>
      <c r="D2437" s="39"/>
      <c r="E2437" s="39"/>
      <c r="F2437" s="40"/>
    </row>
    <row r="2438" spans="1:6">
      <c r="A2438" s="187">
        <v>30935</v>
      </c>
      <c r="B2438" s="39">
        <v>3.7431922240759152</v>
      </c>
      <c r="D2438" s="39"/>
      <c r="E2438" s="39"/>
      <c r="F2438" s="40"/>
    </row>
    <row r="2439" spans="1:6">
      <c r="A2439" s="187">
        <v>30935</v>
      </c>
      <c r="B2439" s="39">
        <v>3.7431922240759152</v>
      </c>
      <c r="D2439" s="39"/>
      <c r="E2439" s="39"/>
      <c r="F2439" s="40"/>
    </row>
    <row r="2440" spans="1:6">
      <c r="A2440" s="187">
        <v>30942</v>
      </c>
      <c r="B2440" s="39">
        <v>3.850612751477652</v>
      </c>
      <c r="D2440" s="39"/>
      <c r="E2440" s="39"/>
      <c r="F2440" s="40"/>
    </row>
    <row r="2441" spans="1:6">
      <c r="A2441" s="187">
        <v>30942</v>
      </c>
      <c r="B2441" s="39">
        <v>3.850612751477652</v>
      </c>
      <c r="D2441" s="39"/>
      <c r="E2441" s="39"/>
      <c r="F2441" s="40"/>
    </row>
    <row r="2442" spans="1:6">
      <c r="A2442" s="187">
        <v>30942</v>
      </c>
      <c r="B2442" s="39">
        <v>3.850612751477652</v>
      </c>
      <c r="D2442" s="39"/>
      <c r="E2442" s="39"/>
      <c r="F2442" s="40"/>
    </row>
    <row r="2443" spans="1:6">
      <c r="A2443" s="187">
        <v>30942</v>
      </c>
      <c r="B2443" s="39">
        <v>3.850612751477652</v>
      </c>
      <c r="D2443" s="39"/>
      <c r="E2443" s="39"/>
      <c r="F2443" s="40"/>
    </row>
    <row r="2444" spans="1:6">
      <c r="A2444" s="187">
        <v>30949</v>
      </c>
      <c r="B2444" s="39">
        <v>3.7927709290305631</v>
      </c>
      <c r="D2444" s="39"/>
      <c r="E2444" s="39"/>
      <c r="F2444" s="40"/>
    </row>
    <row r="2445" spans="1:6">
      <c r="A2445" s="187">
        <v>30949</v>
      </c>
      <c r="B2445" s="39">
        <v>3.7927709290305631</v>
      </c>
      <c r="D2445" s="39"/>
      <c r="E2445" s="39"/>
      <c r="F2445" s="40"/>
    </row>
    <row r="2446" spans="1:6">
      <c r="A2446" s="187">
        <v>30949</v>
      </c>
      <c r="B2446" s="39">
        <v>3.7927709290305631</v>
      </c>
      <c r="D2446" s="39"/>
      <c r="E2446" s="39"/>
      <c r="F2446" s="40"/>
    </row>
    <row r="2447" spans="1:6">
      <c r="A2447" s="187">
        <v>30949</v>
      </c>
      <c r="B2447" s="39">
        <v>3.7927709290305631</v>
      </c>
      <c r="D2447" s="39"/>
      <c r="E2447" s="39"/>
      <c r="F2447" s="40"/>
    </row>
    <row r="2448" spans="1:6">
      <c r="A2448" s="187">
        <v>30956</v>
      </c>
      <c r="B2448" s="39">
        <v>3.7927709290305631</v>
      </c>
      <c r="D2448" s="39"/>
      <c r="E2448" s="39"/>
      <c r="F2448" s="40"/>
    </row>
    <row r="2449" spans="1:6">
      <c r="A2449" s="187">
        <v>30956</v>
      </c>
      <c r="B2449" s="39">
        <v>3.7927709290305631</v>
      </c>
      <c r="D2449" s="39"/>
      <c r="E2449" s="39"/>
      <c r="F2449" s="40"/>
    </row>
    <row r="2450" spans="1:6">
      <c r="A2450" s="187">
        <v>30956</v>
      </c>
      <c r="B2450" s="39">
        <v>3.7927709290305631</v>
      </c>
      <c r="D2450" s="39"/>
      <c r="E2450" s="39"/>
      <c r="F2450" s="40"/>
    </row>
    <row r="2451" spans="1:6">
      <c r="A2451" s="187">
        <v>30956</v>
      </c>
      <c r="B2451" s="39">
        <v>3.7927709290305631</v>
      </c>
      <c r="D2451" s="39"/>
      <c r="E2451" s="39"/>
      <c r="F2451" s="40"/>
    </row>
    <row r="2452" spans="1:6">
      <c r="A2452" s="187">
        <v>30963</v>
      </c>
      <c r="B2452" s="39">
        <v>3.850612751477652</v>
      </c>
      <c r="D2452" s="39"/>
      <c r="E2452" s="39"/>
      <c r="F2452" s="40"/>
    </row>
    <row r="2453" spans="1:6">
      <c r="A2453" s="187">
        <v>30963</v>
      </c>
      <c r="B2453" s="39">
        <v>3.850612751477652</v>
      </c>
      <c r="D2453" s="39"/>
      <c r="E2453" s="39"/>
      <c r="F2453" s="40"/>
    </row>
    <row r="2454" spans="1:6">
      <c r="A2454" s="187">
        <v>30963</v>
      </c>
      <c r="B2454" s="39">
        <v>3.850612751477652</v>
      </c>
      <c r="D2454" s="39"/>
      <c r="E2454" s="39"/>
      <c r="F2454" s="40"/>
    </row>
    <row r="2455" spans="1:6">
      <c r="A2455" s="187">
        <v>30963</v>
      </c>
      <c r="B2455" s="39">
        <v>3.850612751477652</v>
      </c>
      <c r="D2455" s="39"/>
      <c r="E2455" s="39"/>
      <c r="F2455" s="40"/>
    </row>
    <row r="2456" spans="1:6">
      <c r="A2456" s="187">
        <v>30970</v>
      </c>
      <c r="B2456" s="39">
        <v>3.9539017201331688</v>
      </c>
      <c r="D2456" s="39"/>
      <c r="E2456" s="39"/>
      <c r="F2456" s="40"/>
    </row>
    <row r="2457" spans="1:6">
      <c r="A2457" s="187">
        <v>30970</v>
      </c>
      <c r="B2457" s="39">
        <v>3.9539017201331688</v>
      </c>
      <c r="D2457" s="39"/>
      <c r="E2457" s="39"/>
      <c r="F2457" s="40"/>
    </row>
    <row r="2458" spans="1:6">
      <c r="A2458" s="187">
        <v>30970</v>
      </c>
      <c r="B2458" s="39">
        <v>3.9539017201331688</v>
      </c>
      <c r="D2458" s="39"/>
      <c r="E2458" s="39"/>
      <c r="F2458" s="40"/>
    </row>
    <row r="2459" spans="1:6">
      <c r="A2459" s="187">
        <v>30970</v>
      </c>
      <c r="B2459" s="39">
        <v>3.9539017201331688</v>
      </c>
      <c r="D2459" s="39"/>
      <c r="E2459" s="39"/>
      <c r="F2459" s="40"/>
    </row>
    <row r="2460" spans="1:6">
      <c r="A2460" s="187">
        <v>30977</v>
      </c>
      <c r="B2460" s="39">
        <v>4.0985062762508919</v>
      </c>
      <c r="D2460" s="39"/>
      <c r="E2460" s="39"/>
      <c r="F2460" s="40"/>
    </row>
    <row r="2461" spans="1:6">
      <c r="A2461" s="187">
        <v>30977</v>
      </c>
      <c r="B2461" s="39">
        <v>4.0985062762508919</v>
      </c>
      <c r="D2461" s="39"/>
      <c r="E2461" s="39"/>
      <c r="F2461" s="40"/>
    </row>
    <row r="2462" spans="1:6">
      <c r="A2462" s="187">
        <v>30977</v>
      </c>
      <c r="B2462" s="39">
        <v>4.0985062762508919</v>
      </c>
      <c r="D2462" s="39"/>
      <c r="E2462" s="39"/>
      <c r="F2462" s="40"/>
    </row>
    <row r="2463" spans="1:6">
      <c r="A2463" s="187">
        <v>30977</v>
      </c>
      <c r="B2463" s="39">
        <v>4.0985062762508919</v>
      </c>
      <c r="D2463" s="39"/>
      <c r="E2463" s="39"/>
      <c r="F2463" s="40"/>
    </row>
    <row r="2464" spans="1:6">
      <c r="A2464" s="187">
        <v>30984</v>
      </c>
      <c r="B2464" s="39">
        <v>4.09024315875845</v>
      </c>
      <c r="D2464" s="39"/>
      <c r="E2464" s="39"/>
      <c r="F2464" s="40"/>
    </row>
    <row r="2465" spans="1:6">
      <c r="A2465" s="187">
        <v>30984</v>
      </c>
      <c r="B2465" s="39">
        <v>4.09024315875845</v>
      </c>
      <c r="D2465" s="39"/>
      <c r="E2465" s="39"/>
      <c r="F2465" s="40"/>
    </row>
    <row r="2466" spans="1:6">
      <c r="A2466" s="187">
        <v>30984</v>
      </c>
      <c r="B2466" s="39">
        <v>4.09024315875845</v>
      </c>
      <c r="D2466" s="39"/>
      <c r="E2466" s="39"/>
      <c r="F2466" s="40"/>
    </row>
    <row r="2467" spans="1:6">
      <c r="A2467" s="187">
        <v>30984</v>
      </c>
      <c r="B2467" s="39">
        <v>4.09024315875845</v>
      </c>
      <c r="D2467" s="39"/>
      <c r="E2467" s="39"/>
      <c r="F2467" s="40"/>
    </row>
    <row r="2468" spans="1:6">
      <c r="A2468" s="187">
        <v>30991</v>
      </c>
      <c r="B2468" s="39">
        <v>4.0158751013264782</v>
      </c>
      <c r="D2468" s="39"/>
      <c r="E2468" s="39"/>
      <c r="F2468" s="40"/>
    </row>
    <row r="2469" spans="1:6">
      <c r="A2469" s="187">
        <v>30991</v>
      </c>
      <c r="B2469" s="39">
        <v>4.0158751013264782</v>
      </c>
      <c r="D2469" s="39"/>
      <c r="E2469" s="39"/>
      <c r="F2469" s="40"/>
    </row>
    <row r="2470" spans="1:6">
      <c r="A2470" s="187">
        <v>30991</v>
      </c>
      <c r="B2470" s="39">
        <v>4.0158751013264782</v>
      </c>
      <c r="D2470" s="39"/>
      <c r="E2470" s="39"/>
      <c r="F2470" s="40"/>
    </row>
    <row r="2471" spans="1:6">
      <c r="A2471" s="187">
        <v>30991</v>
      </c>
      <c r="B2471" s="39">
        <v>4.0158751013264782</v>
      </c>
      <c r="D2471" s="39"/>
      <c r="E2471" s="39"/>
      <c r="F2471" s="40"/>
    </row>
    <row r="2472" spans="1:6">
      <c r="A2472" s="187">
        <v>30998</v>
      </c>
      <c r="B2472" s="39">
        <v>3.8836652214474174</v>
      </c>
      <c r="D2472" s="39"/>
      <c r="E2472" s="39"/>
      <c r="F2472" s="40"/>
    </row>
    <row r="2473" spans="1:6">
      <c r="A2473" s="187">
        <v>30998</v>
      </c>
      <c r="B2473" s="39">
        <v>3.8836652214474174</v>
      </c>
      <c r="D2473" s="39"/>
      <c r="E2473" s="39"/>
      <c r="F2473" s="40"/>
    </row>
    <row r="2474" spans="1:6">
      <c r="A2474" s="187">
        <v>30998</v>
      </c>
      <c r="B2474" s="39">
        <v>3.8836652214474174</v>
      </c>
      <c r="D2474" s="39"/>
      <c r="E2474" s="39"/>
      <c r="F2474" s="40"/>
    </row>
    <row r="2475" spans="1:6">
      <c r="A2475" s="187">
        <v>30998</v>
      </c>
      <c r="B2475" s="39">
        <v>3.8836652214474174</v>
      </c>
      <c r="D2475" s="39"/>
      <c r="E2475" s="39"/>
      <c r="F2475" s="40"/>
    </row>
    <row r="2476" spans="1:6">
      <c r="A2476" s="187">
        <v>31005</v>
      </c>
      <c r="B2476" s="39">
        <v>3.5861929917195301</v>
      </c>
      <c r="D2476" s="39"/>
      <c r="E2476" s="39"/>
      <c r="F2476" s="40"/>
    </row>
    <row r="2477" spans="1:6">
      <c r="A2477" s="187">
        <v>31005</v>
      </c>
      <c r="B2477" s="39">
        <v>3.5861929917195301</v>
      </c>
      <c r="D2477" s="39"/>
      <c r="E2477" s="39"/>
      <c r="F2477" s="40"/>
    </row>
    <row r="2478" spans="1:6">
      <c r="A2478" s="187">
        <v>31005</v>
      </c>
      <c r="B2478" s="39">
        <v>3.5861929917195301</v>
      </c>
      <c r="D2478" s="39"/>
      <c r="E2478" s="39"/>
      <c r="F2478" s="40"/>
    </row>
    <row r="2479" spans="1:6">
      <c r="A2479" s="187">
        <v>31005</v>
      </c>
      <c r="B2479" s="39">
        <v>3.5861929917195301</v>
      </c>
      <c r="D2479" s="39"/>
      <c r="E2479" s="39"/>
      <c r="F2479" s="40"/>
    </row>
    <row r="2480" spans="1:6">
      <c r="A2480" s="187">
        <v>31012</v>
      </c>
      <c r="B2480" s="39">
        <v>3.635771696674178</v>
      </c>
      <c r="D2480" s="39"/>
      <c r="E2480" s="39"/>
      <c r="F2480" s="40"/>
    </row>
    <row r="2481" spans="1:6">
      <c r="A2481" s="187">
        <v>31012</v>
      </c>
      <c r="B2481" s="39">
        <v>3.635771696674178</v>
      </c>
      <c r="D2481" s="39"/>
      <c r="E2481" s="39"/>
      <c r="F2481" s="40"/>
    </row>
    <row r="2482" spans="1:6">
      <c r="A2482" s="187">
        <v>31012</v>
      </c>
      <c r="B2482" s="39">
        <v>3.635771696674178</v>
      </c>
      <c r="D2482" s="39"/>
      <c r="E2482" s="39"/>
      <c r="F2482" s="40"/>
    </row>
    <row r="2483" spans="1:6">
      <c r="A2483" s="187">
        <v>31012</v>
      </c>
      <c r="B2483" s="39">
        <v>3.635771696674178</v>
      </c>
      <c r="D2483" s="39"/>
      <c r="E2483" s="39"/>
      <c r="F2483" s="40"/>
    </row>
    <row r="2484" spans="1:6">
      <c r="A2484" s="187">
        <v>31019</v>
      </c>
      <c r="B2484" s="39">
        <v>3.5614036392422062</v>
      </c>
      <c r="D2484" s="39"/>
      <c r="E2484" s="39"/>
      <c r="F2484" s="40"/>
    </row>
    <row r="2485" spans="1:6">
      <c r="A2485" s="187">
        <v>31019</v>
      </c>
      <c r="B2485" s="39">
        <v>3.5614036392422062</v>
      </c>
      <c r="D2485" s="39"/>
      <c r="E2485" s="39"/>
      <c r="F2485" s="40"/>
    </row>
    <row r="2486" spans="1:6">
      <c r="A2486" s="187">
        <v>31019</v>
      </c>
      <c r="B2486" s="39">
        <v>3.5614036392422062</v>
      </c>
      <c r="D2486" s="39"/>
      <c r="E2486" s="39"/>
      <c r="F2486" s="40"/>
    </row>
    <row r="2487" spans="1:6">
      <c r="A2487" s="187">
        <v>31019</v>
      </c>
      <c r="B2487" s="39">
        <v>3.5614036392422062</v>
      </c>
      <c r="D2487" s="39"/>
      <c r="E2487" s="39"/>
      <c r="F2487" s="40"/>
    </row>
    <row r="2488" spans="1:6">
      <c r="A2488" s="187">
        <v>31026</v>
      </c>
      <c r="B2488" s="39">
        <v>3.6275085791817365</v>
      </c>
      <c r="D2488" s="39"/>
      <c r="E2488" s="39"/>
      <c r="F2488" s="40"/>
    </row>
    <row r="2489" spans="1:6">
      <c r="A2489" s="187">
        <v>31026</v>
      </c>
      <c r="B2489" s="39">
        <v>3.6275085791817365</v>
      </c>
      <c r="D2489" s="39"/>
      <c r="E2489" s="39"/>
      <c r="F2489" s="40"/>
    </row>
    <row r="2490" spans="1:6">
      <c r="A2490" s="187">
        <v>31026</v>
      </c>
      <c r="B2490" s="39">
        <v>3.6275085791817365</v>
      </c>
      <c r="D2490" s="39"/>
      <c r="E2490" s="39"/>
      <c r="F2490" s="40"/>
    </row>
    <row r="2491" spans="1:6">
      <c r="A2491" s="187">
        <v>31026</v>
      </c>
      <c r="B2491" s="39">
        <v>3.6275085791817365</v>
      </c>
      <c r="D2491" s="39"/>
      <c r="E2491" s="39"/>
      <c r="F2491" s="40"/>
    </row>
    <row r="2492" spans="1:6">
      <c r="A2492" s="187">
        <v>31033</v>
      </c>
      <c r="B2492" s="39">
        <v>3.635771696674178</v>
      </c>
      <c r="D2492" s="39"/>
      <c r="E2492" s="39"/>
      <c r="F2492" s="40"/>
    </row>
    <row r="2493" spans="1:6">
      <c r="A2493" s="187">
        <v>31033</v>
      </c>
      <c r="B2493" s="39">
        <v>3.635771696674178</v>
      </c>
      <c r="D2493" s="39"/>
      <c r="E2493" s="39"/>
      <c r="F2493" s="40"/>
    </row>
    <row r="2494" spans="1:6">
      <c r="A2494" s="187">
        <v>31033</v>
      </c>
      <c r="B2494" s="39">
        <v>3.635771696674178</v>
      </c>
      <c r="D2494" s="39"/>
      <c r="E2494" s="39"/>
      <c r="F2494" s="40"/>
    </row>
    <row r="2495" spans="1:6">
      <c r="A2495" s="187">
        <v>31033</v>
      </c>
      <c r="B2495" s="39">
        <v>3.635771696674178</v>
      </c>
      <c r="D2495" s="39"/>
      <c r="E2495" s="39"/>
      <c r="F2495" s="40"/>
    </row>
    <row r="2496" spans="1:6">
      <c r="A2496" s="187">
        <v>31040</v>
      </c>
      <c r="B2496" s="39">
        <v>3.8010340465230041</v>
      </c>
      <c r="D2496" s="39"/>
      <c r="E2496" s="39"/>
      <c r="F2496" s="40"/>
    </row>
    <row r="2497" spans="1:6">
      <c r="A2497" s="187">
        <v>31040</v>
      </c>
      <c r="B2497" s="39">
        <v>3.8010340465230041</v>
      </c>
      <c r="D2497" s="39"/>
      <c r="E2497" s="39"/>
      <c r="F2497" s="40"/>
    </row>
    <row r="2498" spans="1:6">
      <c r="A2498" s="187">
        <v>31040</v>
      </c>
      <c r="B2498" s="39">
        <v>3.8010340465230041</v>
      </c>
      <c r="D2498" s="39"/>
      <c r="E2498" s="39"/>
      <c r="F2498" s="40"/>
    </row>
    <row r="2499" spans="1:6">
      <c r="A2499" s="187">
        <v>31040</v>
      </c>
      <c r="B2499" s="39">
        <v>3.8010340465230041</v>
      </c>
      <c r="D2499" s="39"/>
      <c r="E2499" s="39"/>
      <c r="F2499" s="40"/>
    </row>
    <row r="2500" spans="1:6">
      <c r="A2500" s="187">
        <v>31047</v>
      </c>
      <c r="B2500" s="39">
        <v>3.7184028715985913</v>
      </c>
      <c r="D2500" s="39"/>
      <c r="E2500" s="39"/>
      <c r="F2500" s="40"/>
    </row>
    <row r="2501" spans="1:6">
      <c r="A2501" s="187">
        <v>31047</v>
      </c>
      <c r="B2501" s="39">
        <v>3.7184028715985913</v>
      </c>
      <c r="D2501" s="39"/>
      <c r="E2501" s="39"/>
      <c r="F2501" s="40"/>
    </row>
    <row r="2502" spans="1:6">
      <c r="A2502" s="187">
        <v>31047</v>
      </c>
      <c r="B2502" s="39">
        <v>3.7184028715985913</v>
      </c>
      <c r="D2502" s="39"/>
      <c r="E2502" s="39"/>
      <c r="F2502" s="40"/>
    </row>
    <row r="2503" spans="1:6" ht="13.5" thickBot="1">
      <c r="A2503" s="188">
        <v>31047</v>
      </c>
      <c r="B2503" s="41">
        <v>3.7184028715985913</v>
      </c>
      <c r="C2503" s="134"/>
      <c r="D2503" s="41"/>
      <c r="E2503" s="41"/>
      <c r="F2503" s="40"/>
    </row>
    <row r="2504" spans="1:6">
      <c r="A2504" s="187">
        <v>31054</v>
      </c>
      <c r="B2504" s="39">
        <v>3.7266659890910323</v>
      </c>
      <c r="D2504" s="39"/>
      <c r="E2504" s="39"/>
      <c r="F2504" s="40"/>
    </row>
    <row r="2505" spans="1:6">
      <c r="A2505" s="187">
        <v>31054</v>
      </c>
      <c r="B2505" s="39">
        <v>3.7266659890910323</v>
      </c>
      <c r="D2505" s="39"/>
      <c r="E2505" s="39"/>
      <c r="F2505" s="40"/>
    </row>
    <row r="2506" spans="1:6">
      <c r="A2506" s="187">
        <v>31054</v>
      </c>
      <c r="B2506" s="39">
        <v>3.7266659890910323</v>
      </c>
      <c r="D2506" s="39"/>
      <c r="E2506" s="39"/>
      <c r="F2506" s="40"/>
    </row>
    <row r="2507" spans="1:6">
      <c r="A2507" s="187">
        <v>31054</v>
      </c>
      <c r="B2507" s="39">
        <v>3.7266659890910323</v>
      </c>
      <c r="D2507" s="39"/>
      <c r="E2507" s="39"/>
      <c r="F2507" s="40"/>
    </row>
    <row r="2508" spans="1:6">
      <c r="A2508" s="187">
        <v>31061</v>
      </c>
      <c r="B2508" s="39">
        <v>3.635771696674178</v>
      </c>
      <c r="D2508" s="39"/>
      <c r="E2508" s="39"/>
      <c r="F2508" s="40"/>
    </row>
    <row r="2509" spans="1:6">
      <c r="A2509" s="187">
        <v>31061</v>
      </c>
      <c r="B2509" s="39">
        <v>3.635771696674178</v>
      </c>
      <c r="D2509" s="39"/>
      <c r="E2509" s="39"/>
      <c r="F2509" s="40"/>
    </row>
    <row r="2510" spans="1:6">
      <c r="A2510" s="187">
        <v>31061</v>
      </c>
      <c r="B2510" s="39">
        <v>3.635771696674178</v>
      </c>
      <c r="D2510" s="39"/>
      <c r="E2510" s="39"/>
      <c r="F2510" s="40"/>
    </row>
    <row r="2511" spans="1:6">
      <c r="A2511" s="187">
        <v>31061</v>
      </c>
      <c r="B2511" s="39">
        <v>3.635771696674178</v>
      </c>
      <c r="D2511" s="39"/>
      <c r="E2511" s="39"/>
      <c r="F2511" s="40"/>
    </row>
    <row r="2512" spans="1:6">
      <c r="A2512" s="187">
        <v>31068</v>
      </c>
      <c r="B2512" s="39">
        <v>3.6192454616892955</v>
      </c>
      <c r="D2512" s="39"/>
      <c r="E2512" s="39"/>
      <c r="F2512" s="40"/>
    </row>
    <row r="2513" spans="1:6">
      <c r="A2513" s="187">
        <v>31068</v>
      </c>
      <c r="B2513" s="39">
        <v>3.6192454616892955</v>
      </c>
      <c r="D2513" s="39"/>
      <c r="E2513" s="39"/>
      <c r="F2513" s="40"/>
    </row>
    <row r="2514" spans="1:6">
      <c r="A2514" s="187">
        <v>31068</v>
      </c>
      <c r="B2514" s="39">
        <v>3.6192454616892955</v>
      </c>
      <c r="D2514" s="39"/>
      <c r="E2514" s="39"/>
      <c r="F2514" s="40"/>
    </row>
    <row r="2515" spans="1:6">
      <c r="A2515" s="187">
        <v>31068</v>
      </c>
      <c r="B2515" s="39">
        <v>3.6192454616892955</v>
      </c>
      <c r="D2515" s="39"/>
      <c r="E2515" s="39"/>
      <c r="F2515" s="40"/>
    </row>
    <row r="2516" spans="1:6">
      <c r="A2516" s="187">
        <v>31075</v>
      </c>
      <c r="B2516" s="39">
        <v>3.9662963963718307</v>
      </c>
      <c r="D2516" s="39"/>
      <c r="E2516" s="39"/>
      <c r="F2516" s="40"/>
    </row>
    <row r="2517" spans="1:6">
      <c r="A2517" s="187">
        <v>31075</v>
      </c>
      <c r="B2517" s="39">
        <v>3.9662963963718307</v>
      </c>
      <c r="D2517" s="39"/>
      <c r="E2517" s="39"/>
      <c r="F2517" s="40"/>
    </row>
    <row r="2518" spans="1:6">
      <c r="A2518" s="187">
        <v>31075</v>
      </c>
      <c r="B2518" s="39">
        <v>3.9662963963718307</v>
      </c>
      <c r="D2518" s="39"/>
      <c r="E2518" s="39"/>
      <c r="F2518" s="40"/>
    </row>
    <row r="2519" spans="1:6">
      <c r="A2519" s="187">
        <v>31075</v>
      </c>
      <c r="B2519" s="39">
        <v>3.9662963963718307</v>
      </c>
      <c r="D2519" s="39"/>
      <c r="E2519" s="39"/>
      <c r="F2519" s="40"/>
    </row>
    <row r="2520" spans="1:6">
      <c r="A2520" s="187">
        <v>31082</v>
      </c>
      <c r="B2520" s="39">
        <v>3.9415070438945068</v>
      </c>
      <c r="D2520" s="39"/>
      <c r="E2520" s="39"/>
      <c r="F2520" s="40"/>
    </row>
    <row r="2521" spans="1:6">
      <c r="A2521" s="187">
        <v>31082</v>
      </c>
      <c r="B2521" s="39">
        <v>3.9415070438945068</v>
      </c>
      <c r="D2521" s="39"/>
      <c r="E2521" s="39"/>
      <c r="F2521" s="40"/>
    </row>
    <row r="2522" spans="1:6">
      <c r="A2522" s="187">
        <v>31082</v>
      </c>
      <c r="B2522" s="39">
        <v>3.9415070438945068</v>
      </c>
      <c r="D2522" s="39"/>
      <c r="E2522" s="39"/>
      <c r="F2522" s="40"/>
    </row>
    <row r="2523" spans="1:6">
      <c r="A2523" s="187">
        <v>31082</v>
      </c>
      <c r="B2523" s="39">
        <v>3.9415070438945068</v>
      </c>
      <c r="D2523" s="39"/>
      <c r="E2523" s="39"/>
      <c r="F2523" s="40"/>
    </row>
    <row r="2524" spans="1:6">
      <c r="A2524" s="187">
        <v>31089</v>
      </c>
      <c r="B2524" s="39">
        <v>4.1315587462206569</v>
      </c>
      <c r="D2524" s="39"/>
      <c r="E2524" s="39"/>
      <c r="F2524" s="40"/>
    </row>
    <row r="2525" spans="1:6">
      <c r="A2525" s="187">
        <v>31089</v>
      </c>
      <c r="B2525" s="39">
        <v>4.1315587462206569</v>
      </c>
      <c r="D2525" s="39"/>
      <c r="E2525" s="39"/>
      <c r="F2525" s="40"/>
    </row>
    <row r="2526" spans="1:6">
      <c r="A2526" s="187">
        <v>31089</v>
      </c>
      <c r="B2526" s="39">
        <v>4.1315587462206569</v>
      </c>
      <c r="D2526" s="39"/>
      <c r="E2526" s="39"/>
      <c r="F2526" s="40"/>
    </row>
    <row r="2527" spans="1:6">
      <c r="A2527" s="187">
        <v>31089</v>
      </c>
      <c r="B2527" s="39">
        <v>4.1315587462206569</v>
      </c>
      <c r="D2527" s="39"/>
      <c r="E2527" s="39"/>
      <c r="F2527" s="40"/>
    </row>
    <row r="2528" spans="1:6">
      <c r="A2528" s="187">
        <v>31096</v>
      </c>
      <c r="B2528" s="39">
        <v>4.1315587462206569</v>
      </c>
      <c r="D2528" s="39"/>
      <c r="E2528" s="39"/>
      <c r="F2528" s="40"/>
    </row>
    <row r="2529" spans="1:6">
      <c r="A2529" s="187">
        <v>31096</v>
      </c>
      <c r="B2529" s="39">
        <v>4.1315587462206569</v>
      </c>
      <c r="D2529" s="39"/>
      <c r="E2529" s="39"/>
      <c r="F2529" s="40"/>
    </row>
    <row r="2530" spans="1:6">
      <c r="A2530" s="187">
        <v>31096</v>
      </c>
      <c r="B2530" s="39">
        <v>4.1315587462206569</v>
      </c>
      <c r="D2530" s="39"/>
      <c r="E2530" s="39"/>
      <c r="F2530" s="40"/>
    </row>
    <row r="2531" spans="1:6">
      <c r="A2531" s="187">
        <v>31096</v>
      </c>
      <c r="B2531" s="39">
        <v>4.1315587462206569</v>
      </c>
      <c r="D2531" s="39"/>
      <c r="E2531" s="39"/>
      <c r="F2531" s="40"/>
    </row>
    <row r="2532" spans="1:6">
      <c r="A2532" s="187">
        <v>31103</v>
      </c>
      <c r="B2532" s="39">
        <v>4.3463998010241305</v>
      </c>
      <c r="D2532" s="39"/>
      <c r="E2532" s="39"/>
      <c r="F2532" s="40"/>
    </row>
    <row r="2533" spans="1:6">
      <c r="A2533" s="187">
        <v>31103</v>
      </c>
      <c r="B2533" s="39">
        <v>4.3463998010241305</v>
      </c>
      <c r="D2533" s="39"/>
      <c r="E2533" s="39"/>
      <c r="F2533" s="40"/>
    </row>
    <row r="2534" spans="1:6">
      <c r="A2534" s="187">
        <v>31103</v>
      </c>
      <c r="B2534" s="39">
        <v>4.3463998010241305</v>
      </c>
      <c r="D2534" s="39"/>
      <c r="E2534" s="39"/>
      <c r="F2534" s="40"/>
    </row>
    <row r="2535" spans="1:6">
      <c r="A2535" s="187">
        <v>31103</v>
      </c>
      <c r="B2535" s="39">
        <v>4.3463998010241305</v>
      </c>
      <c r="D2535" s="39"/>
      <c r="E2535" s="39"/>
      <c r="F2535" s="40"/>
    </row>
    <row r="2536" spans="1:6">
      <c r="A2536" s="187">
        <v>31110</v>
      </c>
      <c r="B2536" s="39">
        <v>4.3794522709938954</v>
      </c>
      <c r="D2536" s="39"/>
      <c r="E2536" s="39"/>
      <c r="F2536" s="40"/>
    </row>
    <row r="2537" spans="1:6">
      <c r="A2537" s="187">
        <v>31110</v>
      </c>
      <c r="B2537" s="39">
        <v>4.3794522709938954</v>
      </c>
      <c r="D2537" s="39"/>
      <c r="E2537" s="39"/>
      <c r="F2537" s="40"/>
    </row>
    <row r="2538" spans="1:6">
      <c r="A2538" s="187">
        <v>31110</v>
      </c>
      <c r="B2538" s="39">
        <v>4.3794522709938954</v>
      </c>
      <c r="D2538" s="39"/>
      <c r="E2538" s="39"/>
      <c r="F2538" s="40"/>
    </row>
    <row r="2539" spans="1:6">
      <c r="A2539" s="187">
        <v>31110</v>
      </c>
      <c r="B2539" s="39">
        <v>4.3794522709938954</v>
      </c>
      <c r="D2539" s="39"/>
      <c r="E2539" s="39"/>
      <c r="F2539" s="40"/>
    </row>
    <row r="2540" spans="1:6">
      <c r="A2540" s="187">
        <v>31117</v>
      </c>
      <c r="B2540" s="39">
        <v>4.7926081456159615</v>
      </c>
      <c r="D2540" s="39"/>
      <c r="E2540" s="39"/>
      <c r="F2540" s="40"/>
    </row>
    <row r="2541" spans="1:6">
      <c r="A2541" s="187">
        <v>31117</v>
      </c>
      <c r="B2541" s="39">
        <v>4.7926081456159615</v>
      </c>
      <c r="D2541" s="39"/>
      <c r="E2541" s="39"/>
      <c r="F2541" s="40"/>
    </row>
    <row r="2542" spans="1:6">
      <c r="A2542" s="187">
        <v>31117</v>
      </c>
      <c r="B2542" s="39">
        <v>4.7926081456159615</v>
      </c>
      <c r="D2542" s="39"/>
      <c r="E2542" s="39"/>
      <c r="F2542" s="40"/>
    </row>
    <row r="2543" spans="1:6">
      <c r="A2543" s="187">
        <v>31117</v>
      </c>
      <c r="B2543" s="39">
        <v>4.7926081456159615</v>
      </c>
      <c r="D2543" s="39"/>
      <c r="E2543" s="39"/>
      <c r="F2543" s="40"/>
    </row>
    <row r="2544" spans="1:6">
      <c r="A2544" s="187">
        <v>31124</v>
      </c>
      <c r="B2544" s="39">
        <v>4.8917655555252573</v>
      </c>
      <c r="D2544" s="39"/>
      <c r="E2544" s="39"/>
      <c r="F2544" s="40"/>
    </row>
    <row r="2545" spans="1:6">
      <c r="A2545" s="187">
        <v>31124</v>
      </c>
      <c r="B2545" s="39">
        <v>4.8917655555252573</v>
      </c>
      <c r="D2545" s="39"/>
      <c r="E2545" s="39"/>
      <c r="F2545" s="40"/>
    </row>
    <row r="2546" spans="1:6">
      <c r="A2546" s="187">
        <v>31124</v>
      </c>
      <c r="B2546" s="39">
        <v>4.8917655555252573</v>
      </c>
      <c r="D2546" s="39"/>
      <c r="E2546" s="39"/>
      <c r="F2546" s="40"/>
    </row>
    <row r="2547" spans="1:6">
      <c r="A2547" s="187">
        <v>31124</v>
      </c>
      <c r="B2547" s="39">
        <v>4.8917655555252573</v>
      </c>
      <c r="D2547" s="39"/>
      <c r="E2547" s="39"/>
      <c r="F2547" s="40"/>
    </row>
    <row r="2548" spans="1:6">
      <c r="A2548" s="187">
        <v>31131</v>
      </c>
      <c r="B2548" s="39">
        <v>4.9000286730176983</v>
      </c>
      <c r="D2548" s="39"/>
      <c r="E2548" s="39"/>
      <c r="F2548" s="40"/>
    </row>
    <row r="2549" spans="1:6">
      <c r="A2549" s="187">
        <v>31131</v>
      </c>
      <c r="B2549" s="39">
        <v>4.9000286730176983</v>
      </c>
      <c r="D2549" s="39"/>
      <c r="E2549" s="39"/>
      <c r="F2549" s="40"/>
    </row>
    <row r="2550" spans="1:6">
      <c r="A2550" s="187">
        <v>31131</v>
      </c>
      <c r="B2550" s="39">
        <v>4.9000286730176983</v>
      </c>
      <c r="D2550" s="39"/>
      <c r="E2550" s="39"/>
      <c r="F2550" s="40"/>
    </row>
    <row r="2551" spans="1:6">
      <c r="A2551" s="187">
        <v>31131</v>
      </c>
      <c r="B2551" s="39">
        <v>4.9000286730176983</v>
      </c>
      <c r="D2551" s="39"/>
      <c r="E2551" s="39"/>
      <c r="F2551" s="40"/>
    </row>
    <row r="2552" spans="1:6">
      <c r="A2552" s="187">
        <v>31138</v>
      </c>
      <c r="B2552" s="39">
        <v>4.9000286730176983</v>
      </c>
      <c r="D2552" s="39"/>
      <c r="E2552" s="39"/>
      <c r="F2552" s="40"/>
    </row>
    <row r="2553" spans="1:6">
      <c r="A2553" s="187">
        <v>31138</v>
      </c>
      <c r="B2553" s="39">
        <v>4.9000286730176983</v>
      </c>
      <c r="D2553" s="39"/>
      <c r="E2553" s="39"/>
      <c r="F2553" s="40"/>
    </row>
    <row r="2554" spans="1:6">
      <c r="A2554" s="187">
        <v>31138</v>
      </c>
      <c r="B2554" s="39">
        <v>4.9000286730176983</v>
      </c>
      <c r="D2554" s="39"/>
      <c r="E2554" s="39"/>
      <c r="F2554" s="40"/>
    </row>
    <row r="2555" spans="1:6">
      <c r="A2555" s="187">
        <v>31138</v>
      </c>
      <c r="B2555" s="39">
        <v>4.9000286730176983</v>
      </c>
      <c r="D2555" s="39"/>
      <c r="E2555" s="39"/>
      <c r="F2555" s="40"/>
    </row>
    <row r="2556" spans="1:6">
      <c r="A2556" s="187">
        <v>31145</v>
      </c>
      <c r="B2556" s="39">
        <v>4.9000286730176983</v>
      </c>
      <c r="D2556" s="39"/>
      <c r="E2556" s="39"/>
      <c r="F2556" s="40"/>
    </row>
    <row r="2557" spans="1:6">
      <c r="A2557" s="187">
        <v>31145</v>
      </c>
      <c r="B2557" s="39">
        <v>4.9000286730176983</v>
      </c>
      <c r="D2557" s="39"/>
      <c r="E2557" s="39"/>
      <c r="F2557" s="40"/>
    </row>
    <row r="2558" spans="1:6">
      <c r="A2558" s="187">
        <v>31145</v>
      </c>
      <c r="B2558" s="39">
        <v>4.9000286730176983</v>
      </c>
      <c r="D2558" s="39"/>
      <c r="E2558" s="39"/>
      <c r="F2558" s="40"/>
    </row>
    <row r="2559" spans="1:6">
      <c r="A2559" s="187">
        <v>31145</v>
      </c>
      <c r="B2559" s="39">
        <v>4.9000286730176983</v>
      </c>
      <c r="D2559" s="39"/>
      <c r="E2559" s="39"/>
      <c r="F2559" s="40"/>
    </row>
    <row r="2560" spans="1:6">
      <c r="A2560" s="187">
        <v>31152</v>
      </c>
      <c r="B2560" s="39">
        <v>4.9000286730176983</v>
      </c>
      <c r="D2560" s="39"/>
      <c r="E2560" s="39"/>
      <c r="F2560" s="40"/>
    </row>
    <row r="2561" spans="1:6">
      <c r="A2561" s="187">
        <v>31152</v>
      </c>
      <c r="B2561" s="39">
        <v>4.9000286730176983</v>
      </c>
      <c r="D2561" s="39"/>
      <c r="E2561" s="39"/>
      <c r="F2561" s="40"/>
    </row>
    <row r="2562" spans="1:6">
      <c r="A2562" s="187">
        <v>31152</v>
      </c>
      <c r="B2562" s="39">
        <v>4.9000286730176983</v>
      </c>
      <c r="D2562" s="39"/>
      <c r="E2562" s="39"/>
      <c r="F2562" s="40"/>
    </row>
    <row r="2563" spans="1:6">
      <c r="A2563" s="187">
        <v>31152</v>
      </c>
      <c r="B2563" s="39">
        <v>4.9000286730176983</v>
      </c>
      <c r="D2563" s="39"/>
      <c r="E2563" s="39"/>
      <c r="F2563" s="40"/>
    </row>
    <row r="2564" spans="1:6">
      <c r="A2564" s="187">
        <v>31159</v>
      </c>
      <c r="B2564" s="39">
        <v>4.5860302083049289</v>
      </c>
      <c r="D2564" s="39"/>
      <c r="E2564" s="39"/>
      <c r="F2564" s="40"/>
    </row>
    <row r="2565" spans="1:6">
      <c r="A2565" s="187">
        <v>31159</v>
      </c>
      <c r="B2565" s="39">
        <v>4.5860302083049289</v>
      </c>
      <c r="D2565" s="39"/>
      <c r="E2565" s="39"/>
      <c r="F2565" s="40"/>
    </row>
    <row r="2566" spans="1:6">
      <c r="A2566" s="187">
        <v>31159</v>
      </c>
      <c r="B2566" s="39">
        <v>4.5860302083049289</v>
      </c>
      <c r="D2566" s="39"/>
      <c r="E2566" s="39"/>
      <c r="F2566" s="40"/>
    </row>
    <row r="2567" spans="1:6">
      <c r="A2567" s="187">
        <v>31159</v>
      </c>
      <c r="B2567" s="39">
        <v>4.5860302083049289</v>
      </c>
      <c r="D2567" s="39"/>
      <c r="E2567" s="39"/>
      <c r="F2567" s="40"/>
    </row>
    <row r="2568" spans="1:6">
      <c r="A2568" s="187">
        <v>31166</v>
      </c>
      <c r="B2568" s="39">
        <v>4.7182400881839897</v>
      </c>
      <c r="D2568" s="39"/>
      <c r="E2568" s="39"/>
      <c r="F2568" s="40"/>
    </row>
    <row r="2569" spans="1:6">
      <c r="A2569" s="187">
        <v>31166</v>
      </c>
      <c r="B2569" s="39">
        <v>4.7182400881839897</v>
      </c>
      <c r="D2569" s="39"/>
      <c r="E2569" s="39"/>
      <c r="F2569" s="40"/>
    </row>
    <row r="2570" spans="1:6">
      <c r="A2570" s="187">
        <v>31166</v>
      </c>
      <c r="B2570" s="39">
        <v>4.7182400881839897</v>
      </c>
      <c r="D2570" s="39"/>
      <c r="E2570" s="39"/>
      <c r="F2570" s="40"/>
    </row>
    <row r="2571" spans="1:6">
      <c r="A2571" s="187">
        <v>31166</v>
      </c>
      <c r="B2571" s="39">
        <v>4.7182400881839897</v>
      </c>
      <c r="D2571" s="39"/>
      <c r="E2571" s="39"/>
      <c r="F2571" s="40"/>
    </row>
    <row r="2572" spans="1:6">
      <c r="A2572" s="187">
        <v>31173</v>
      </c>
      <c r="B2572" s="39">
        <v>4.544714620842722</v>
      </c>
      <c r="D2572" s="39"/>
      <c r="E2572" s="39"/>
      <c r="F2572" s="40"/>
    </row>
    <row r="2573" spans="1:6">
      <c r="A2573" s="187">
        <v>31173</v>
      </c>
      <c r="B2573" s="39">
        <v>4.544714620842722</v>
      </c>
      <c r="D2573" s="39"/>
      <c r="E2573" s="39"/>
      <c r="F2573" s="40"/>
    </row>
    <row r="2574" spans="1:6">
      <c r="A2574" s="187">
        <v>31173</v>
      </c>
      <c r="B2574" s="39">
        <v>4.544714620842722</v>
      </c>
      <c r="D2574" s="39"/>
      <c r="E2574" s="39"/>
      <c r="F2574" s="40"/>
    </row>
    <row r="2575" spans="1:6">
      <c r="A2575" s="187">
        <v>31173</v>
      </c>
      <c r="B2575" s="39">
        <v>4.544714620842722</v>
      </c>
      <c r="D2575" s="39"/>
      <c r="E2575" s="39"/>
      <c r="F2575" s="40"/>
    </row>
    <row r="2576" spans="1:6">
      <c r="A2576" s="187">
        <v>31180</v>
      </c>
      <c r="B2576" s="39">
        <v>4.4620834459183092</v>
      </c>
      <c r="D2576" s="39"/>
      <c r="E2576" s="39"/>
      <c r="F2576" s="40"/>
    </row>
    <row r="2577" spans="1:6">
      <c r="A2577" s="187">
        <v>31180</v>
      </c>
      <c r="B2577" s="39">
        <v>4.4620834459183092</v>
      </c>
      <c r="D2577" s="39"/>
      <c r="E2577" s="39"/>
      <c r="F2577" s="40"/>
    </row>
    <row r="2578" spans="1:6">
      <c r="A2578" s="187">
        <v>31180</v>
      </c>
      <c r="B2578" s="39">
        <v>4.4620834459183092</v>
      </c>
      <c r="D2578" s="39"/>
      <c r="E2578" s="39"/>
      <c r="F2578" s="40"/>
    </row>
    <row r="2579" spans="1:6">
      <c r="A2579" s="187">
        <v>31180</v>
      </c>
      <c r="B2579" s="39">
        <v>4.4620834459183092</v>
      </c>
      <c r="D2579" s="39"/>
      <c r="E2579" s="39"/>
      <c r="F2579" s="40"/>
    </row>
    <row r="2580" spans="1:6">
      <c r="A2580" s="187">
        <v>31187</v>
      </c>
      <c r="B2580" s="39">
        <v>4.544714620842722</v>
      </c>
      <c r="D2580" s="39"/>
      <c r="E2580" s="39"/>
      <c r="F2580" s="40"/>
    </row>
    <row r="2581" spans="1:6">
      <c r="A2581" s="187">
        <v>31187</v>
      </c>
      <c r="B2581" s="39">
        <v>4.544714620842722</v>
      </c>
      <c r="D2581" s="39"/>
      <c r="E2581" s="39"/>
      <c r="F2581" s="40"/>
    </row>
    <row r="2582" spans="1:6">
      <c r="A2582" s="187">
        <v>31187</v>
      </c>
      <c r="B2582" s="39">
        <v>4.544714620842722</v>
      </c>
      <c r="D2582" s="39"/>
      <c r="E2582" s="39"/>
      <c r="F2582" s="40"/>
    </row>
    <row r="2583" spans="1:6">
      <c r="A2583" s="187">
        <v>31187</v>
      </c>
      <c r="B2583" s="39">
        <v>4.544714620842722</v>
      </c>
      <c r="D2583" s="39"/>
      <c r="E2583" s="39"/>
      <c r="F2583" s="40"/>
    </row>
    <row r="2584" spans="1:6">
      <c r="A2584" s="187">
        <v>31194</v>
      </c>
      <c r="B2584" s="39">
        <v>4.6273457957671349</v>
      </c>
      <c r="D2584" s="39"/>
      <c r="E2584" s="39"/>
      <c r="F2584" s="40"/>
    </row>
    <row r="2585" spans="1:6">
      <c r="A2585" s="187">
        <v>31194</v>
      </c>
      <c r="B2585" s="39">
        <v>4.6273457957671349</v>
      </c>
      <c r="D2585" s="39"/>
      <c r="E2585" s="39"/>
      <c r="F2585" s="40"/>
    </row>
    <row r="2586" spans="1:6">
      <c r="A2586" s="187">
        <v>31194</v>
      </c>
      <c r="B2586" s="39">
        <v>4.6273457957671349</v>
      </c>
      <c r="D2586" s="39"/>
      <c r="E2586" s="39"/>
      <c r="F2586" s="40"/>
    </row>
    <row r="2587" spans="1:6">
      <c r="A2587" s="187">
        <v>31194</v>
      </c>
      <c r="B2587" s="39">
        <v>4.6273457957671349</v>
      </c>
      <c r="D2587" s="39"/>
      <c r="E2587" s="39"/>
      <c r="F2587" s="40"/>
    </row>
    <row r="2588" spans="1:6">
      <c r="A2588" s="187">
        <v>31201</v>
      </c>
      <c r="B2588" s="39">
        <v>4.9578704954647881</v>
      </c>
      <c r="D2588" s="39"/>
      <c r="E2588" s="39"/>
      <c r="F2588" s="40"/>
    </row>
    <row r="2589" spans="1:6">
      <c r="A2589" s="187">
        <v>31201</v>
      </c>
      <c r="B2589" s="39">
        <v>4.9578704954647881</v>
      </c>
      <c r="D2589" s="39"/>
      <c r="E2589" s="39"/>
      <c r="F2589" s="40"/>
    </row>
    <row r="2590" spans="1:6">
      <c r="A2590" s="187">
        <v>31201</v>
      </c>
      <c r="B2590" s="39">
        <v>4.9578704954647881</v>
      </c>
      <c r="D2590" s="39"/>
      <c r="E2590" s="39"/>
      <c r="F2590" s="40"/>
    </row>
    <row r="2591" spans="1:6">
      <c r="A2591" s="187">
        <v>31201</v>
      </c>
      <c r="B2591" s="39">
        <v>4.9578704954647881</v>
      </c>
      <c r="D2591" s="39"/>
      <c r="E2591" s="39"/>
      <c r="F2591" s="40"/>
    </row>
    <row r="2592" spans="1:6">
      <c r="A2592" s="187">
        <v>31208</v>
      </c>
      <c r="B2592" s="39">
        <v>5.1396590802984967</v>
      </c>
      <c r="D2592" s="39"/>
      <c r="E2592" s="39"/>
      <c r="F2592" s="40"/>
    </row>
    <row r="2593" spans="1:6">
      <c r="A2593" s="187">
        <v>31208</v>
      </c>
      <c r="B2593" s="39">
        <v>5.1396590802984967</v>
      </c>
      <c r="D2593" s="39"/>
      <c r="E2593" s="39"/>
      <c r="F2593" s="40"/>
    </row>
    <row r="2594" spans="1:6">
      <c r="A2594" s="187">
        <v>31208</v>
      </c>
      <c r="B2594" s="39">
        <v>5.1396590802984967</v>
      </c>
      <c r="D2594" s="39"/>
      <c r="E2594" s="39"/>
      <c r="F2594" s="40"/>
    </row>
    <row r="2595" spans="1:6">
      <c r="A2595" s="187">
        <v>31208</v>
      </c>
      <c r="B2595" s="39">
        <v>5.1396590802984967</v>
      </c>
      <c r="D2595" s="39"/>
      <c r="E2595" s="39"/>
      <c r="F2595" s="40"/>
    </row>
    <row r="2596" spans="1:6">
      <c r="A2596" s="187">
        <v>31215</v>
      </c>
      <c r="B2596" s="39">
        <v>4.9496073779723462</v>
      </c>
      <c r="D2596" s="39"/>
      <c r="E2596" s="39"/>
      <c r="F2596" s="40"/>
    </row>
    <row r="2597" spans="1:6">
      <c r="A2597" s="187">
        <v>31215</v>
      </c>
      <c r="B2597" s="39">
        <v>4.9496073779723462</v>
      </c>
      <c r="D2597" s="39"/>
      <c r="E2597" s="39"/>
      <c r="F2597" s="40"/>
    </row>
    <row r="2598" spans="1:6">
      <c r="A2598" s="187">
        <v>31215</v>
      </c>
      <c r="B2598" s="39">
        <v>4.9496073779723462</v>
      </c>
      <c r="D2598" s="39"/>
      <c r="E2598" s="39"/>
      <c r="F2598" s="40"/>
    </row>
    <row r="2599" spans="1:6">
      <c r="A2599" s="187">
        <v>31215</v>
      </c>
      <c r="B2599" s="39">
        <v>4.9496073779723462</v>
      </c>
      <c r="D2599" s="39"/>
      <c r="E2599" s="39"/>
      <c r="F2599" s="40"/>
    </row>
    <row r="2600" spans="1:6">
      <c r="A2600" s="187">
        <v>31222</v>
      </c>
      <c r="B2600" s="39">
        <v>4.9165549080025812</v>
      </c>
      <c r="D2600" s="39"/>
      <c r="E2600" s="39"/>
      <c r="F2600" s="40"/>
    </row>
    <row r="2601" spans="1:6">
      <c r="A2601" s="187">
        <v>31222</v>
      </c>
      <c r="B2601" s="39">
        <v>4.9165549080025812</v>
      </c>
      <c r="D2601" s="39"/>
      <c r="E2601" s="39"/>
      <c r="F2601" s="40"/>
    </row>
    <row r="2602" spans="1:6">
      <c r="A2602" s="187">
        <v>31222</v>
      </c>
      <c r="B2602" s="39">
        <v>4.9165549080025812</v>
      </c>
      <c r="D2602" s="39"/>
      <c r="E2602" s="39"/>
      <c r="F2602" s="40"/>
    </row>
    <row r="2603" spans="1:6">
      <c r="A2603" s="187">
        <v>31222</v>
      </c>
      <c r="B2603" s="39">
        <v>4.9165549080025812</v>
      </c>
      <c r="D2603" s="39"/>
      <c r="E2603" s="39"/>
      <c r="F2603" s="40"/>
    </row>
    <row r="2604" spans="1:6">
      <c r="A2604" s="187">
        <v>31229</v>
      </c>
      <c r="B2604" s="39">
        <v>4.8587130855554923</v>
      </c>
      <c r="D2604" s="39"/>
      <c r="E2604" s="39"/>
      <c r="F2604" s="40"/>
    </row>
    <row r="2605" spans="1:6">
      <c r="A2605" s="187">
        <v>31229</v>
      </c>
      <c r="B2605" s="39">
        <v>4.8587130855554923</v>
      </c>
      <c r="D2605" s="39"/>
      <c r="E2605" s="39"/>
      <c r="F2605" s="40"/>
    </row>
    <row r="2606" spans="1:6">
      <c r="A2606" s="187">
        <v>31229</v>
      </c>
      <c r="B2606" s="39">
        <v>4.8587130855554923</v>
      </c>
      <c r="D2606" s="39"/>
      <c r="E2606" s="39"/>
      <c r="F2606" s="40"/>
    </row>
    <row r="2607" spans="1:6">
      <c r="A2607" s="187">
        <v>31229</v>
      </c>
      <c r="B2607" s="39">
        <v>4.8587130855554923</v>
      </c>
      <c r="D2607" s="39"/>
      <c r="E2607" s="39"/>
      <c r="F2607" s="40"/>
    </row>
    <row r="2608" spans="1:6">
      <c r="A2608" s="187">
        <v>31236</v>
      </c>
      <c r="B2608" s="39">
        <v>4.7182400881839897</v>
      </c>
      <c r="D2608" s="39"/>
      <c r="E2608" s="39"/>
      <c r="F2608" s="40"/>
    </row>
    <row r="2609" spans="1:6">
      <c r="A2609" s="187">
        <v>31236</v>
      </c>
      <c r="B2609" s="39">
        <v>4.7182400881839897</v>
      </c>
      <c r="D2609" s="39"/>
      <c r="E2609" s="39"/>
      <c r="F2609" s="40"/>
    </row>
    <row r="2610" spans="1:6">
      <c r="A2610" s="187">
        <v>31236</v>
      </c>
      <c r="B2610" s="39">
        <v>4.7182400881839897</v>
      </c>
      <c r="D2610" s="39"/>
      <c r="E2610" s="39"/>
      <c r="F2610" s="40"/>
    </row>
    <row r="2611" spans="1:6">
      <c r="A2611" s="187">
        <v>31236</v>
      </c>
      <c r="B2611" s="39">
        <v>4.7182400881839897</v>
      </c>
      <c r="D2611" s="39"/>
      <c r="E2611" s="39"/>
      <c r="F2611" s="40"/>
    </row>
    <row r="2612" spans="1:6">
      <c r="A2612" s="187">
        <v>31243</v>
      </c>
      <c r="B2612" s="39">
        <v>4.7926081456159615</v>
      </c>
      <c r="D2612" s="39"/>
      <c r="E2612" s="39"/>
      <c r="F2612" s="40"/>
    </row>
    <row r="2613" spans="1:6">
      <c r="A2613" s="187">
        <v>31243</v>
      </c>
      <c r="B2613" s="39">
        <v>4.7926081456159615</v>
      </c>
      <c r="D2613" s="39"/>
      <c r="E2613" s="39"/>
      <c r="F2613" s="40"/>
    </row>
    <row r="2614" spans="1:6">
      <c r="A2614" s="187">
        <v>31243</v>
      </c>
      <c r="B2614" s="39">
        <v>4.7926081456159615</v>
      </c>
      <c r="D2614" s="39"/>
      <c r="E2614" s="39"/>
      <c r="F2614" s="40"/>
    </row>
    <row r="2615" spans="1:6">
      <c r="A2615" s="187">
        <v>31243</v>
      </c>
      <c r="B2615" s="39">
        <v>4.7926081456159615</v>
      </c>
      <c r="D2615" s="39"/>
      <c r="E2615" s="39"/>
      <c r="F2615" s="40"/>
    </row>
    <row r="2616" spans="1:6">
      <c r="A2616" s="187">
        <v>31250</v>
      </c>
      <c r="B2616" s="39">
        <v>4.7347663231688726</v>
      </c>
      <c r="D2616" s="39"/>
      <c r="E2616" s="39"/>
      <c r="F2616" s="40"/>
    </row>
    <row r="2617" spans="1:6">
      <c r="A2617" s="187">
        <v>31250</v>
      </c>
      <c r="B2617" s="39">
        <v>4.7347663231688726</v>
      </c>
      <c r="D2617" s="39"/>
      <c r="E2617" s="39"/>
      <c r="F2617" s="40"/>
    </row>
    <row r="2618" spans="1:6">
      <c r="A2618" s="187">
        <v>31250</v>
      </c>
      <c r="B2618" s="39">
        <v>4.7347663231688726</v>
      </c>
      <c r="D2618" s="39"/>
      <c r="E2618" s="39"/>
      <c r="F2618" s="40"/>
    </row>
    <row r="2619" spans="1:6">
      <c r="A2619" s="187">
        <v>31250</v>
      </c>
      <c r="B2619" s="39">
        <v>4.7347663231688726</v>
      </c>
      <c r="D2619" s="39"/>
      <c r="E2619" s="39"/>
      <c r="F2619" s="40"/>
    </row>
    <row r="2620" spans="1:6">
      <c r="A2620" s="187">
        <v>31257</v>
      </c>
      <c r="B2620" s="39">
        <v>4.6686613832293418</v>
      </c>
      <c r="D2620" s="39"/>
      <c r="E2620" s="39"/>
      <c r="F2620" s="40"/>
    </row>
    <row r="2621" spans="1:6">
      <c r="A2621" s="187">
        <v>31257</v>
      </c>
      <c r="B2621" s="39">
        <v>4.6686613832293418</v>
      </c>
      <c r="D2621" s="39"/>
      <c r="E2621" s="39"/>
      <c r="F2621" s="40"/>
    </row>
    <row r="2622" spans="1:6">
      <c r="A2622" s="187">
        <v>31257</v>
      </c>
      <c r="B2622" s="39">
        <v>4.6686613832293418</v>
      </c>
      <c r="D2622" s="39"/>
      <c r="E2622" s="39"/>
      <c r="F2622" s="40"/>
    </row>
    <row r="2623" spans="1:6">
      <c r="A2623" s="187">
        <v>31257</v>
      </c>
      <c r="B2623" s="39">
        <v>4.6686613832293418</v>
      </c>
      <c r="D2623" s="39"/>
      <c r="E2623" s="39"/>
      <c r="F2623" s="40"/>
    </row>
    <row r="2624" spans="1:6">
      <c r="A2624" s="187">
        <v>31264</v>
      </c>
      <c r="B2624" s="39">
        <v>4.4951359158880742</v>
      </c>
      <c r="D2624" s="39"/>
      <c r="E2624" s="39"/>
      <c r="F2624" s="40"/>
    </row>
    <row r="2625" spans="1:6">
      <c r="A2625" s="187">
        <v>31264</v>
      </c>
      <c r="B2625" s="39">
        <v>4.4951359158880742</v>
      </c>
      <c r="D2625" s="39"/>
      <c r="E2625" s="39"/>
      <c r="F2625" s="40"/>
    </row>
    <row r="2626" spans="1:6">
      <c r="A2626" s="187">
        <v>31264</v>
      </c>
      <c r="B2626" s="39">
        <v>4.4951359158880742</v>
      </c>
      <c r="D2626" s="39"/>
      <c r="E2626" s="39"/>
      <c r="F2626" s="40"/>
    </row>
    <row r="2627" spans="1:6">
      <c r="A2627" s="187">
        <v>31264</v>
      </c>
      <c r="B2627" s="39">
        <v>4.4951359158880742</v>
      </c>
      <c r="D2627" s="39"/>
      <c r="E2627" s="39"/>
      <c r="F2627" s="40"/>
    </row>
    <row r="2628" spans="1:6">
      <c r="A2628" s="187">
        <v>31271</v>
      </c>
      <c r="B2628" s="39">
        <v>4.5281883858578391</v>
      </c>
      <c r="D2628" s="39"/>
      <c r="E2628" s="39"/>
      <c r="F2628" s="40"/>
    </row>
    <row r="2629" spans="1:6">
      <c r="A2629" s="187">
        <v>31271</v>
      </c>
      <c r="B2629" s="39">
        <v>4.5281883858578391</v>
      </c>
      <c r="D2629" s="39"/>
      <c r="E2629" s="39"/>
      <c r="F2629" s="40"/>
    </row>
    <row r="2630" spans="1:6">
      <c r="A2630" s="187">
        <v>31271</v>
      </c>
      <c r="B2630" s="39">
        <v>4.5281883858578391</v>
      </c>
      <c r="D2630" s="39"/>
      <c r="E2630" s="39"/>
      <c r="F2630" s="40"/>
    </row>
    <row r="2631" spans="1:6">
      <c r="A2631" s="187">
        <v>31271</v>
      </c>
      <c r="B2631" s="39">
        <v>4.5281883858578391</v>
      </c>
      <c r="D2631" s="39"/>
      <c r="E2631" s="39"/>
      <c r="F2631" s="40"/>
    </row>
    <row r="2632" spans="1:6">
      <c r="A2632" s="187">
        <v>31278</v>
      </c>
      <c r="B2632" s="39">
        <v>4.4620834459183092</v>
      </c>
      <c r="D2632" s="39"/>
      <c r="E2632" s="39"/>
      <c r="F2632" s="40"/>
    </row>
    <row r="2633" spans="1:6">
      <c r="A2633" s="187">
        <v>31278</v>
      </c>
      <c r="B2633" s="39">
        <v>4.4620834459183092</v>
      </c>
      <c r="D2633" s="39"/>
      <c r="E2633" s="39"/>
      <c r="F2633" s="40"/>
    </row>
    <row r="2634" spans="1:6">
      <c r="A2634" s="187">
        <v>31278</v>
      </c>
      <c r="B2634" s="39">
        <v>4.4620834459183092</v>
      </c>
      <c r="D2634" s="39"/>
      <c r="E2634" s="39"/>
      <c r="F2634" s="40"/>
    </row>
    <row r="2635" spans="1:6">
      <c r="A2635" s="187">
        <v>31278</v>
      </c>
      <c r="B2635" s="39">
        <v>4.4620834459183092</v>
      </c>
      <c r="D2635" s="39"/>
      <c r="E2635" s="39"/>
      <c r="F2635" s="40"/>
    </row>
    <row r="2636" spans="1:6">
      <c r="A2636" s="187">
        <v>31285</v>
      </c>
      <c r="B2636" s="39">
        <v>4.4620834459183092</v>
      </c>
      <c r="D2636" s="39"/>
      <c r="E2636" s="39"/>
      <c r="F2636" s="40"/>
    </row>
    <row r="2637" spans="1:6">
      <c r="A2637" s="187">
        <v>31285</v>
      </c>
      <c r="B2637" s="39">
        <v>4.4620834459183092</v>
      </c>
      <c r="D2637" s="39"/>
      <c r="E2637" s="39"/>
      <c r="F2637" s="40"/>
    </row>
    <row r="2638" spans="1:6">
      <c r="A2638" s="187">
        <v>31285</v>
      </c>
      <c r="B2638" s="39">
        <v>4.4620834459183092</v>
      </c>
      <c r="D2638" s="39"/>
      <c r="E2638" s="39"/>
      <c r="F2638" s="40"/>
    </row>
    <row r="2639" spans="1:6">
      <c r="A2639" s="187">
        <v>31285</v>
      </c>
      <c r="B2639" s="39">
        <v>4.4620834459183092</v>
      </c>
      <c r="D2639" s="39"/>
      <c r="E2639" s="39"/>
      <c r="F2639" s="40"/>
    </row>
    <row r="2640" spans="1:6">
      <c r="A2640" s="187">
        <v>31292</v>
      </c>
      <c r="B2640" s="39">
        <v>5.1313959628060557</v>
      </c>
      <c r="D2640" s="39"/>
      <c r="E2640" s="39"/>
      <c r="F2640" s="40"/>
    </row>
    <row r="2641" spans="1:6">
      <c r="A2641" s="187">
        <v>31292</v>
      </c>
      <c r="B2641" s="39">
        <v>5.1313959628060557</v>
      </c>
      <c r="D2641" s="39"/>
      <c r="E2641" s="39"/>
      <c r="F2641" s="40"/>
    </row>
    <row r="2642" spans="1:6">
      <c r="A2642" s="187">
        <v>31292</v>
      </c>
      <c r="B2642" s="39">
        <v>5.1313959628060557</v>
      </c>
      <c r="D2642" s="39"/>
      <c r="E2642" s="39"/>
      <c r="F2642" s="40"/>
    </row>
    <row r="2643" spans="1:6">
      <c r="A2643" s="187">
        <v>31292</v>
      </c>
      <c r="B2643" s="39">
        <v>5.1313959628060557</v>
      </c>
      <c r="D2643" s="39"/>
      <c r="E2643" s="39"/>
      <c r="F2643" s="40"/>
    </row>
    <row r="2644" spans="1:6">
      <c r="A2644" s="187">
        <v>31299</v>
      </c>
      <c r="B2644" s="39">
        <v>5.2636058426851164</v>
      </c>
      <c r="D2644" s="39"/>
      <c r="E2644" s="39"/>
      <c r="F2644" s="40"/>
    </row>
    <row r="2645" spans="1:6">
      <c r="A2645" s="187">
        <v>31299</v>
      </c>
      <c r="B2645" s="39">
        <v>5.2636058426851164</v>
      </c>
      <c r="D2645" s="39"/>
      <c r="E2645" s="39"/>
      <c r="F2645" s="40"/>
    </row>
    <row r="2646" spans="1:6">
      <c r="A2646" s="187">
        <v>31299</v>
      </c>
      <c r="B2646" s="39">
        <v>5.2636058426851164</v>
      </c>
      <c r="D2646" s="39"/>
      <c r="E2646" s="39"/>
      <c r="F2646" s="40"/>
    </row>
    <row r="2647" spans="1:6">
      <c r="A2647" s="187">
        <v>31299</v>
      </c>
      <c r="B2647" s="39">
        <v>5.2636058426851164</v>
      </c>
      <c r="D2647" s="39"/>
      <c r="E2647" s="39"/>
      <c r="F2647" s="40"/>
    </row>
    <row r="2648" spans="1:6">
      <c r="A2648" s="187">
        <v>31306</v>
      </c>
      <c r="B2648" s="39">
        <v>5.453657545011267</v>
      </c>
      <c r="D2648" s="39"/>
      <c r="E2648" s="39"/>
      <c r="F2648" s="40"/>
    </row>
    <row r="2649" spans="1:6">
      <c r="A2649" s="187">
        <v>31306</v>
      </c>
      <c r="B2649" s="39">
        <v>5.453657545011267</v>
      </c>
      <c r="D2649" s="39"/>
      <c r="E2649" s="39"/>
      <c r="F2649" s="40"/>
    </row>
    <row r="2650" spans="1:6">
      <c r="A2650" s="187">
        <v>31306</v>
      </c>
      <c r="B2650" s="39">
        <v>5.453657545011267</v>
      </c>
      <c r="D2650" s="39"/>
      <c r="E2650" s="39"/>
      <c r="F2650" s="40"/>
    </row>
    <row r="2651" spans="1:6">
      <c r="A2651" s="187">
        <v>31306</v>
      </c>
      <c r="B2651" s="39">
        <v>5.453657545011267</v>
      </c>
      <c r="D2651" s="39"/>
      <c r="E2651" s="39"/>
      <c r="F2651" s="40"/>
    </row>
    <row r="2652" spans="1:6">
      <c r="A2652" s="187">
        <v>31313</v>
      </c>
      <c r="B2652" s="39">
        <v>5.6932879522920645</v>
      </c>
      <c r="D2652" s="39"/>
      <c r="E2652" s="39"/>
      <c r="F2652" s="40"/>
    </row>
    <row r="2653" spans="1:6">
      <c r="A2653" s="187">
        <v>31313</v>
      </c>
      <c r="B2653" s="39">
        <v>5.6932879522920645</v>
      </c>
      <c r="D2653" s="39"/>
      <c r="E2653" s="39"/>
      <c r="F2653" s="40"/>
    </row>
    <row r="2654" spans="1:6">
      <c r="A2654" s="187">
        <v>31313</v>
      </c>
      <c r="B2654" s="39">
        <v>5.6932879522920645</v>
      </c>
      <c r="D2654" s="39"/>
      <c r="E2654" s="39"/>
      <c r="F2654" s="40"/>
    </row>
    <row r="2655" spans="1:6">
      <c r="A2655" s="187">
        <v>31313</v>
      </c>
      <c r="B2655" s="39">
        <v>5.6932879522920645</v>
      </c>
      <c r="D2655" s="39"/>
      <c r="E2655" s="39"/>
      <c r="F2655" s="40"/>
    </row>
    <row r="2656" spans="1:6">
      <c r="A2656" s="187">
        <v>31320</v>
      </c>
      <c r="B2656" s="39">
        <v>5.5362887199356798</v>
      </c>
      <c r="D2656" s="39"/>
      <c r="E2656" s="39"/>
      <c r="F2656" s="40"/>
    </row>
    <row r="2657" spans="1:6">
      <c r="A2657" s="187">
        <v>31320</v>
      </c>
      <c r="B2657" s="39">
        <v>5.5362887199356798</v>
      </c>
      <c r="D2657" s="39"/>
      <c r="E2657" s="39"/>
      <c r="F2657" s="40"/>
    </row>
    <row r="2658" spans="1:6">
      <c r="A2658" s="187">
        <v>31320</v>
      </c>
      <c r="B2658" s="39">
        <v>5.5362887199356798</v>
      </c>
      <c r="D2658" s="39"/>
      <c r="E2658" s="39"/>
      <c r="F2658" s="40"/>
    </row>
    <row r="2659" spans="1:6">
      <c r="A2659" s="187">
        <v>31320</v>
      </c>
      <c r="B2659" s="39">
        <v>5.5362887199356798</v>
      </c>
      <c r="D2659" s="39"/>
      <c r="E2659" s="39"/>
      <c r="F2659" s="40"/>
    </row>
    <row r="2660" spans="1:6">
      <c r="A2660" s="187">
        <v>31327</v>
      </c>
      <c r="B2660" s="39">
        <v>5.5776043073978867</v>
      </c>
      <c r="D2660" s="39"/>
      <c r="E2660" s="39"/>
      <c r="F2660" s="40"/>
    </row>
    <row r="2661" spans="1:6">
      <c r="A2661" s="187">
        <v>31327</v>
      </c>
      <c r="B2661" s="39">
        <v>5.5776043073978867</v>
      </c>
      <c r="D2661" s="39"/>
      <c r="E2661" s="39"/>
      <c r="F2661" s="40"/>
    </row>
    <row r="2662" spans="1:6">
      <c r="A2662" s="187">
        <v>31327</v>
      </c>
      <c r="B2662" s="39">
        <v>5.5776043073978867</v>
      </c>
      <c r="D2662" s="39"/>
      <c r="E2662" s="39"/>
      <c r="F2662" s="40"/>
    </row>
    <row r="2663" spans="1:6">
      <c r="A2663" s="187">
        <v>31327</v>
      </c>
      <c r="B2663" s="39">
        <v>5.5776043073978867</v>
      </c>
      <c r="D2663" s="39"/>
      <c r="E2663" s="39"/>
      <c r="F2663" s="40"/>
    </row>
    <row r="2664" spans="1:6">
      <c r="A2664" s="187">
        <v>31334</v>
      </c>
      <c r="B2664" s="39">
        <v>5.7759191272164783</v>
      </c>
      <c r="D2664" s="39"/>
      <c r="E2664" s="39"/>
      <c r="F2664" s="40"/>
    </row>
    <row r="2665" spans="1:6">
      <c r="A2665" s="187">
        <v>31334</v>
      </c>
      <c r="B2665" s="39">
        <v>5.7759191272164783</v>
      </c>
      <c r="D2665" s="39"/>
      <c r="E2665" s="39"/>
      <c r="F2665" s="40"/>
    </row>
    <row r="2666" spans="1:6">
      <c r="A2666" s="187">
        <v>31334</v>
      </c>
      <c r="B2666" s="39">
        <v>5.7759191272164783</v>
      </c>
      <c r="D2666" s="39"/>
      <c r="E2666" s="39"/>
      <c r="F2666" s="40"/>
    </row>
    <row r="2667" spans="1:6">
      <c r="A2667" s="187">
        <v>31334</v>
      </c>
      <c r="B2667" s="39">
        <v>5.7759191272164783</v>
      </c>
      <c r="D2667" s="39"/>
      <c r="E2667" s="39"/>
      <c r="F2667" s="40"/>
    </row>
    <row r="2668" spans="1:6">
      <c r="A2668" s="187">
        <v>31341</v>
      </c>
      <c r="B2668" s="39">
        <v>5.7841822447089193</v>
      </c>
      <c r="D2668" s="39"/>
      <c r="E2668" s="39"/>
      <c r="F2668" s="40"/>
    </row>
    <row r="2669" spans="1:6">
      <c r="A2669" s="187">
        <v>31341</v>
      </c>
      <c r="B2669" s="39">
        <v>5.7841822447089193</v>
      </c>
      <c r="D2669" s="39"/>
      <c r="E2669" s="39"/>
      <c r="F2669" s="40"/>
    </row>
    <row r="2670" spans="1:6">
      <c r="A2670" s="187">
        <v>31341</v>
      </c>
      <c r="B2670" s="39">
        <v>5.7841822447089193</v>
      </c>
      <c r="D2670" s="39"/>
      <c r="E2670" s="39"/>
      <c r="F2670" s="40"/>
    </row>
    <row r="2671" spans="1:6">
      <c r="A2671" s="187">
        <v>31341</v>
      </c>
      <c r="B2671" s="39">
        <v>5.7841822447089193</v>
      </c>
      <c r="D2671" s="39"/>
      <c r="E2671" s="39"/>
      <c r="F2671" s="40"/>
    </row>
    <row r="2672" spans="1:6">
      <c r="A2672" s="187">
        <v>31348</v>
      </c>
      <c r="B2672" s="39">
        <v>6.0320757694821587</v>
      </c>
      <c r="D2672" s="39"/>
      <c r="E2672" s="39"/>
      <c r="F2672" s="40"/>
    </row>
    <row r="2673" spans="1:6">
      <c r="A2673" s="187">
        <v>31348</v>
      </c>
      <c r="B2673" s="39">
        <v>6.0320757694821587</v>
      </c>
      <c r="D2673" s="39"/>
      <c r="E2673" s="39"/>
      <c r="F2673" s="40"/>
    </row>
    <row r="2674" spans="1:6">
      <c r="A2674" s="187">
        <v>31348</v>
      </c>
      <c r="B2674" s="39">
        <v>6.0320757694821587</v>
      </c>
      <c r="D2674" s="39"/>
      <c r="E2674" s="39"/>
      <c r="F2674" s="40"/>
    </row>
    <row r="2675" spans="1:6">
      <c r="A2675" s="187">
        <v>31348</v>
      </c>
      <c r="B2675" s="39">
        <v>6.0320757694821587</v>
      </c>
      <c r="D2675" s="39"/>
      <c r="E2675" s="39"/>
      <c r="F2675" s="40"/>
    </row>
    <row r="2676" spans="1:6">
      <c r="A2676" s="187">
        <v>31355</v>
      </c>
      <c r="B2676" s="39">
        <v>6.2882324117478392</v>
      </c>
      <c r="D2676" s="39"/>
      <c r="E2676" s="39"/>
      <c r="F2676" s="40"/>
    </row>
    <row r="2677" spans="1:6">
      <c r="A2677" s="187">
        <v>31355</v>
      </c>
      <c r="B2677" s="39">
        <v>6.2882324117478392</v>
      </c>
      <c r="D2677" s="39"/>
      <c r="E2677" s="39"/>
      <c r="F2677" s="40"/>
    </row>
    <row r="2678" spans="1:6">
      <c r="A2678" s="187">
        <v>31355</v>
      </c>
      <c r="B2678" s="39">
        <v>6.2882324117478392</v>
      </c>
      <c r="D2678" s="39"/>
      <c r="E2678" s="39"/>
      <c r="F2678" s="40"/>
    </row>
    <row r="2679" spans="1:6">
      <c r="A2679" s="187">
        <v>31355</v>
      </c>
      <c r="B2679" s="39">
        <v>6.2882324117478392</v>
      </c>
      <c r="D2679" s="39"/>
      <c r="E2679" s="39"/>
      <c r="F2679" s="40"/>
    </row>
    <row r="2680" spans="1:6">
      <c r="A2680" s="187">
        <v>31362</v>
      </c>
      <c r="B2680" s="39">
        <v>7.0980179260070884</v>
      </c>
      <c r="D2680" s="39"/>
      <c r="E2680" s="39"/>
      <c r="F2680" s="40"/>
    </row>
    <row r="2681" spans="1:6">
      <c r="A2681" s="187">
        <v>31362</v>
      </c>
      <c r="B2681" s="39">
        <v>7.0980179260070884</v>
      </c>
      <c r="D2681" s="39"/>
      <c r="E2681" s="39"/>
      <c r="F2681" s="40"/>
    </row>
    <row r="2682" spans="1:6">
      <c r="A2682" s="187">
        <v>31362</v>
      </c>
      <c r="B2682" s="39">
        <v>7.0980179260070884</v>
      </c>
      <c r="D2682" s="39"/>
      <c r="E2682" s="39"/>
      <c r="F2682" s="40"/>
    </row>
    <row r="2683" spans="1:6">
      <c r="A2683" s="187">
        <v>31362</v>
      </c>
      <c r="B2683" s="39">
        <v>7.0980179260070884</v>
      </c>
      <c r="D2683" s="39"/>
      <c r="E2683" s="39"/>
      <c r="F2683" s="40"/>
    </row>
    <row r="2684" spans="1:6">
      <c r="A2684" s="187">
        <v>31369</v>
      </c>
      <c r="B2684" s="39">
        <v>7.1062810434995294</v>
      </c>
      <c r="D2684" s="39"/>
      <c r="E2684" s="39"/>
      <c r="F2684" s="40"/>
    </row>
    <row r="2685" spans="1:6">
      <c r="A2685" s="187">
        <v>31369</v>
      </c>
      <c r="B2685" s="39">
        <v>7.1062810434995294</v>
      </c>
      <c r="D2685" s="39"/>
      <c r="E2685" s="39"/>
      <c r="F2685" s="40"/>
    </row>
    <row r="2686" spans="1:6">
      <c r="A2686" s="187">
        <v>31369</v>
      </c>
      <c r="B2686" s="39">
        <v>7.1062810434995294</v>
      </c>
      <c r="D2686" s="39"/>
      <c r="E2686" s="39"/>
      <c r="F2686" s="40"/>
    </row>
    <row r="2687" spans="1:6">
      <c r="A2687" s="187">
        <v>31369</v>
      </c>
      <c r="B2687" s="39">
        <v>7.1062810434995294</v>
      </c>
      <c r="D2687" s="39"/>
      <c r="E2687" s="39"/>
      <c r="F2687" s="40"/>
    </row>
    <row r="2688" spans="1:6">
      <c r="A2688" s="187">
        <v>31376</v>
      </c>
      <c r="B2688" s="39">
        <v>7.0236498685751165</v>
      </c>
      <c r="D2688" s="39"/>
      <c r="E2688" s="39"/>
      <c r="F2688" s="40"/>
    </row>
    <row r="2689" spans="1:6">
      <c r="A2689" s="187">
        <v>31376</v>
      </c>
      <c r="B2689" s="39">
        <v>7.0236498685751165</v>
      </c>
      <c r="D2689" s="39"/>
      <c r="E2689" s="39"/>
      <c r="F2689" s="40"/>
    </row>
    <row r="2690" spans="1:6">
      <c r="A2690" s="187">
        <v>31376</v>
      </c>
      <c r="B2690" s="39">
        <v>7.0236498685751165</v>
      </c>
      <c r="D2690" s="39"/>
      <c r="E2690" s="39"/>
      <c r="F2690" s="40"/>
    </row>
    <row r="2691" spans="1:6">
      <c r="A2691" s="187">
        <v>31376</v>
      </c>
      <c r="B2691" s="39">
        <v>7.0236498685751165</v>
      </c>
      <c r="D2691" s="39"/>
      <c r="E2691" s="39"/>
      <c r="F2691" s="40"/>
    </row>
    <row r="2692" spans="1:6">
      <c r="A2692" s="187">
        <v>31383</v>
      </c>
      <c r="B2692" s="39">
        <v>7.3541745682727688</v>
      </c>
      <c r="D2692" s="39"/>
      <c r="E2692" s="39"/>
      <c r="F2692" s="40"/>
    </row>
    <row r="2693" spans="1:6">
      <c r="A2693" s="187">
        <v>31383</v>
      </c>
      <c r="B2693" s="39">
        <v>7.3541745682727688</v>
      </c>
      <c r="D2693" s="39"/>
      <c r="E2693" s="39"/>
      <c r="F2693" s="40"/>
    </row>
    <row r="2694" spans="1:6">
      <c r="A2694" s="187">
        <v>31383</v>
      </c>
      <c r="B2694" s="39">
        <v>7.3541745682727688</v>
      </c>
      <c r="D2694" s="39"/>
      <c r="E2694" s="39"/>
      <c r="F2694" s="40"/>
    </row>
    <row r="2695" spans="1:6">
      <c r="A2695" s="187">
        <v>31383</v>
      </c>
      <c r="B2695" s="39">
        <v>7.3541745682727688</v>
      </c>
      <c r="D2695" s="39"/>
      <c r="E2695" s="39"/>
      <c r="F2695" s="40"/>
    </row>
    <row r="2696" spans="1:6">
      <c r="A2696" s="187">
        <v>31390</v>
      </c>
      <c r="B2696" s="39">
        <v>7.1062810434995294</v>
      </c>
      <c r="D2696" s="39"/>
      <c r="E2696" s="39"/>
      <c r="F2696" s="40"/>
    </row>
    <row r="2697" spans="1:6">
      <c r="A2697" s="187">
        <v>31390</v>
      </c>
      <c r="B2697" s="39">
        <v>7.1062810434995294</v>
      </c>
      <c r="D2697" s="39"/>
      <c r="E2697" s="39"/>
      <c r="F2697" s="40"/>
    </row>
    <row r="2698" spans="1:6">
      <c r="A2698" s="187">
        <v>31390</v>
      </c>
      <c r="B2698" s="39">
        <v>7.1062810434995294</v>
      </c>
      <c r="D2698" s="39"/>
      <c r="E2698" s="39"/>
      <c r="F2698" s="40"/>
    </row>
    <row r="2699" spans="1:6">
      <c r="A2699" s="187">
        <v>31390</v>
      </c>
      <c r="B2699" s="39">
        <v>7.1062810434995294</v>
      </c>
      <c r="D2699" s="39"/>
      <c r="E2699" s="39"/>
      <c r="F2699" s="40"/>
    </row>
    <row r="2700" spans="1:6">
      <c r="A2700" s="187">
        <v>31397</v>
      </c>
      <c r="B2700" s="39">
        <v>7.1062810434995294</v>
      </c>
      <c r="D2700" s="39"/>
      <c r="E2700" s="39"/>
      <c r="F2700" s="40"/>
    </row>
    <row r="2701" spans="1:6">
      <c r="A2701" s="187">
        <v>31397</v>
      </c>
      <c r="B2701" s="39">
        <v>7.1062810434995294</v>
      </c>
      <c r="D2701" s="39"/>
      <c r="E2701" s="39"/>
      <c r="F2701" s="40"/>
    </row>
    <row r="2702" spans="1:6">
      <c r="A2702" s="187">
        <v>31397</v>
      </c>
      <c r="B2702" s="39">
        <v>7.1062810434995294</v>
      </c>
      <c r="D2702" s="39"/>
      <c r="E2702" s="39"/>
      <c r="F2702" s="40"/>
    </row>
    <row r="2703" spans="1:6">
      <c r="A2703" s="187">
        <v>31397</v>
      </c>
      <c r="B2703" s="39">
        <v>7.1062810434995294</v>
      </c>
      <c r="D2703" s="39"/>
      <c r="E2703" s="39"/>
      <c r="F2703" s="40"/>
    </row>
    <row r="2704" spans="1:6">
      <c r="A2704" s="187">
        <v>31404</v>
      </c>
      <c r="B2704" s="39">
        <v>7.279806510840797</v>
      </c>
      <c r="D2704" s="39"/>
      <c r="E2704" s="39"/>
      <c r="F2704" s="40"/>
    </row>
    <row r="2705" spans="1:6">
      <c r="A2705" s="187">
        <v>31404</v>
      </c>
      <c r="B2705" s="39">
        <v>7.279806510840797</v>
      </c>
      <c r="D2705" s="39"/>
      <c r="E2705" s="39"/>
      <c r="F2705" s="40"/>
    </row>
    <row r="2706" spans="1:6">
      <c r="A2706" s="187">
        <v>31404</v>
      </c>
      <c r="B2706" s="39">
        <v>7.279806510840797</v>
      </c>
      <c r="D2706" s="39"/>
      <c r="E2706" s="39"/>
      <c r="F2706" s="40"/>
    </row>
    <row r="2707" spans="1:6">
      <c r="A2707" s="187">
        <v>31404</v>
      </c>
      <c r="B2707" s="39">
        <v>7.279806510840797</v>
      </c>
      <c r="D2707" s="39"/>
      <c r="E2707" s="39"/>
      <c r="F2707" s="40"/>
    </row>
    <row r="2708" spans="1:6">
      <c r="A2708" s="187">
        <v>31411</v>
      </c>
      <c r="B2708" s="39">
        <v>7.4450688606896236</v>
      </c>
      <c r="D2708" s="39"/>
      <c r="E2708" s="39"/>
      <c r="F2708" s="40"/>
    </row>
    <row r="2709" spans="1:6">
      <c r="A2709" s="187">
        <v>31411</v>
      </c>
      <c r="B2709" s="39">
        <v>7.4450688606896236</v>
      </c>
      <c r="D2709" s="39"/>
      <c r="E2709" s="39"/>
      <c r="F2709" s="40"/>
    </row>
    <row r="2710" spans="1:6">
      <c r="A2710" s="187">
        <v>31411</v>
      </c>
      <c r="B2710" s="39">
        <v>7.4450688606896236</v>
      </c>
      <c r="D2710" s="39"/>
      <c r="E2710" s="39"/>
      <c r="F2710" s="40"/>
    </row>
    <row r="2711" spans="1:6" ht="13.5" thickBot="1">
      <c r="A2711" s="188">
        <v>31411</v>
      </c>
      <c r="B2711" s="41">
        <v>7.4450688606896236</v>
      </c>
      <c r="C2711" s="134"/>
      <c r="D2711" s="41"/>
      <c r="E2711" s="41"/>
      <c r="F2711" s="40"/>
    </row>
    <row r="2712" spans="1:6">
      <c r="A2712" s="187">
        <v>31418</v>
      </c>
      <c r="B2712" s="39">
        <v>7.1062810434995294</v>
      </c>
      <c r="D2712" s="39"/>
      <c r="E2712" s="39"/>
      <c r="F2712" s="40"/>
    </row>
    <row r="2713" spans="1:6">
      <c r="A2713" s="187">
        <v>31418</v>
      </c>
      <c r="B2713" s="39">
        <v>7.1062810434995294</v>
      </c>
      <c r="D2713" s="39"/>
      <c r="E2713" s="39"/>
      <c r="F2713" s="40"/>
    </row>
    <row r="2714" spans="1:6">
      <c r="A2714" s="187">
        <v>31418</v>
      </c>
      <c r="B2714" s="39">
        <v>7.1062810434995294</v>
      </c>
      <c r="D2714" s="39"/>
      <c r="E2714" s="39"/>
      <c r="F2714" s="40"/>
    </row>
    <row r="2715" spans="1:6">
      <c r="A2715" s="187">
        <v>31418</v>
      </c>
      <c r="B2715" s="39">
        <v>7.1062810434995294</v>
      </c>
      <c r="D2715" s="39"/>
      <c r="E2715" s="39"/>
      <c r="F2715" s="40"/>
    </row>
    <row r="2716" spans="1:6">
      <c r="A2716" s="187">
        <v>31425</v>
      </c>
      <c r="B2716" s="39">
        <v>6.8997031061884968</v>
      </c>
      <c r="D2716" s="39"/>
      <c r="E2716" s="39"/>
      <c r="F2716" s="40"/>
    </row>
    <row r="2717" spans="1:6">
      <c r="A2717" s="187">
        <v>31425</v>
      </c>
      <c r="B2717" s="39">
        <v>6.8997031061884968</v>
      </c>
      <c r="D2717" s="39"/>
      <c r="E2717" s="39"/>
      <c r="F2717" s="40"/>
    </row>
    <row r="2718" spans="1:6">
      <c r="A2718" s="187">
        <v>31425</v>
      </c>
      <c r="B2718" s="39">
        <v>6.8997031061884968</v>
      </c>
      <c r="D2718" s="39"/>
      <c r="E2718" s="39"/>
      <c r="F2718" s="40"/>
    </row>
    <row r="2719" spans="1:6">
      <c r="A2719" s="187">
        <v>31425</v>
      </c>
      <c r="B2719" s="39">
        <v>6.8997031061884968</v>
      </c>
      <c r="D2719" s="39"/>
      <c r="E2719" s="39"/>
      <c r="F2719" s="40"/>
    </row>
    <row r="2720" spans="1:6">
      <c r="A2720" s="187">
        <v>31432</v>
      </c>
      <c r="B2720" s="39">
        <v>7.0649654560373234</v>
      </c>
      <c r="D2720" s="39"/>
      <c r="E2720" s="39"/>
      <c r="F2720" s="40"/>
    </row>
    <row r="2721" spans="1:6">
      <c r="A2721" s="187">
        <v>31432</v>
      </c>
      <c r="B2721" s="39">
        <v>7.0649654560373234</v>
      </c>
      <c r="D2721" s="39"/>
      <c r="E2721" s="39"/>
      <c r="F2721" s="40"/>
    </row>
    <row r="2722" spans="1:6">
      <c r="A2722" s="187">
        <v>31432</v>
      </c>
      <c r="B2722" s="39">
        <v>7.0649654560373234</v>
      </c>
      <c r="D2722" s="39"/>
      <c r="E2722" s="39"/>
      <c r="F2722" s="40"/>
    </row>
    <row r="2723" spans="1:6">
      <c r="A2723" s="187">
        <v>31432</v>
      </c>
      <c r="B2723" s="39">
        <v>7.0649654560373234</v>
      </c>
      <c r="D2723" s="39"/>
      <c r="E2723" s="39"/>
      <c r="F2723" s="40"/>
    </row>
    <row r="2724" spans="1:6">
      <c r="A2724" s="187">
        <v>31439</v>
      </c>
      <c r="B2724" s="39">
        <v>7.271543393348356</v>
      </c>
      <c r="D2724" s="39"/>
      <c r="E2724" s="39"/>
      <c r="F2724" s="40"/>
    </row>
    <row r="2725" spans="1:6">
      <c r="A2725" s="187">
        <v>31439</v>
      </c>
      <c r="B2725" s="39">
        <v>7.271543393348356</v>
      </c>
      <c r="D2725" s="39"/>
      <c r="E2725" s="39"/>
      <c r="F2725" s="40"/>
    </row>
    <row r="2726" spans="1:6">
      <c r="A2726" s="187">
        <v>31439</v>
      </c>
      <c r="B2726" s="39">
        <v>7.271543393348356</v>
      </c>
      <c r="D2726" s="39"/>
      <c r="E2726" s="39"/>
      <c r="F2726" s="40"/>
    </row>
    <row r="2727" spans="1:6">
      <c r="A2727" s="187">
        <v>31439</v>
      </c>
      <c r="B2727" s="39">
        <v>7.271543393348356</v>
      </c>
      <c r="D2727" s="39"/>
      <c r="E2727" s="39"/>
      <c r="F2727" s="40"/>
    </row>
    <row r="2728" spans="1:6">
      <c r="A2728" s="187">
        <v>31446</v>
      </c>
      <c r="B2728" s="39">
        <v>7.0236498685751165</v>
      </c>
      <c r="D2728" s="39"/>
      <c r="E2728" s="39"/>
      <c r="F2728" s="40"/>
    </row>
    <row r="2729" spans="1:6">
      <c r="A2729" s="187">
        <v>31446</v>
      </c>
      <c r="B2729" s="39">
        <v>7.0236498685751165</v>
      </c>
      <c r="D2729" s="39"/>
      <c r="E2729" s="39"/>
      <c r="F2729" s="40"/>
    </row>
    <row r="2730" spans="1:6">
      <c r="A2730" s="187">
        <v>31446</v>
      </c>
      <c r="B2730" s="39">
        <v>7.0236498685751165</v>
      </c>
      <c r="D2730" s="39"/>
      <c r="E2730" s="39"/>
      <c r="F2730" s="40"/>
    </row>
    <row r="2731" spans="1:6">
      <c r="A2731" s="187">
        <v>31446</v>
      </c>
      <c r="B2731" s="39">
        <v>7.0236498685751165</v>
      </c>
      <c r="D2731" s="39"/>
      <c r="E2731" s="39"/>
      <c r="F2731" s="40"/>
    </row>
    <row r="2732" spans="1:6">
      <c r="A2732" s="187">
        <v>31453</v>
      </c>
      <c r="B2732" s="39">
        <v>7.684699267970422</v>
      </c>
      <c r="D2732" s="39"/>
      <c r="E2732" s="39"/>
      <c r="F2732" s="40"/>
    </row>
    <row r="2733" spans="1:6">
      <c r="A2733" s="187">
        <v>31453</v>
      </c>
      <c r="B2733" s="39">
        <v>7.684699267970422</v>
      </c>
      <c r="D2733" s="39"/>
      <c r="E2733" s="39"/>
      <c r="F2733" s="40"/>
    </row>
    <row r="2734" spans="1:6">
      <c r="A2734" s="187">
        <v>31453</v>
      </c>
      <c r="B2734" s="39">
        <v>7.684699267970422</v>
      </c>
      <c r="D2734" s="39"/>
      <c r="E2734" s="39"/>
      <c r="F2734" s="40"/>
    </row>
    <row r="2735" spans="1:6">
      <c r="A2735" s="187">
        <v>31453</v>
      </c>
      <c r="B2735" s="39">
        <v>7.684699267970422</v>
      </c>
      <c r="D2735" s="39"/>
      <c r="E2735" s="39"/>
      <c r="F2735" s="40"/>
    </row>
    <row r="2736" spans="1:6">
      <c r="A2736" s="187">
        <v>31460</v>
      </c>
      <c r="B2736" s="39">
        <v>8.163960082532018</v>
      </c>
      <c r="D2736" s="39"/>
      <c r="E2736" s="39"/>
      <c r="F2736" s="40"/>
    </row>
    <row r="2737" spans="1:6">
      <c r="A2737" s="187">
        <v>31460</v>
      </c>
      <c r="B2737" s="39">
        <v>8.163960082532018</v>
      </c>
      <c r="D2737" s="39"/>
      <c r="E2737" s="39"/>
      <c r="F2737" s="40"/>
    </row>
    <row r="2738" spans="1:6">
      <c r="A2738" s="187">
        <v>31460</v>
      </c>
      <c r="B2738" s="39">
        <v>8.163960082532018</v>
      </c>
      <c r="D2738" s="39"/>
      <c r="E2738" s="39"/>
      <c r="F2738" s="40"/>
    </row>
    <row r="2739" spans="1:6">
      <c r="A2739" s="187">
        <v>31460</v>
      </c>
      <c r="B2739" s="39">
        <v>8.163960082532018</v>
      </c>
      <c r="D2739" s="39"/>
      <c r="E2739" s="39"/>
      <c r="F2739" s="40"/>
    </row>
    <row r="2740" spans="1:6">
      <c r="A2740" s="187">
        <v>31467</v>
      </c>
      <c r="B2740" s="39">
        <v>7.9325927927436615</v>
      </c>
      <c r="D2740" s="39"/>
      <c r="E2740" s="39"/>
      <c r="F2740" s="40"/>
    </row>
    <row r="2741" spans="1:6">
      <c r="A2741" s="187">
        <v>31467</v>
      </c>
      <c r="B2741" s="39">
        <v>7.9325927927436615</v>
      </c>
      <c r="D2741" s="39"/>
      <c r="E2741" s="39"/>
      <c r="F2741" s="40"/>
    </row>
    <row r="2742" spans="1:6">
      <c r="A2742" s="187">
        <v>31467</v>
      </c>
      <c r="B2742" s="39">
        <v>7.9325927927436615</v>
      </c>
      <c r="D2742" s="39"/>
      <c r="E2742" s="39"/>
      <c r="F2742" s="40"/>
    </row>
    <row r="2743" spans="1:6">
      <c r="A2743" s="187">
        <v>31467</v>
      </c>
      <c r="B2743" s="39">
        <v>7.9325927927436615</v>
      </c>
      <c r="D2743" s="39"/>
      <c r="E2743" s="39"/>
      <c r="F2743" s="40"/>
    </row>
    <row r="2744" spans="1:6">
      <c r="A2744" s="187">
        <v>31474</v>
      </c>
      <c r="B2744" s="39">
        <v>7.9408559102361025</v>
      </c>
      <c r="D2744" s="39"/>
      <c r="E2744" s="39"/>
      <c r="F2744" s="40"/>
    </row>
    <row r="2745" spans="1:6">
      <c r="A2745" s="187">
        <v>31474</v>
      </c>
      <c r="B2745" s="39">
        <v>7.9408559102361025</v>
      </c>
      <c r="D2745" s="39"/>
      <c r="E2745" s="39"/>
      <c r="F2745" s="40"/>
    </row>
    <row r="2746" spans="1:6">
      <c r="A2746" s="187">
        <v>31474</v>
      </c>
      <c r="B2746" s="39">
        <v>7.9408559102361025</v>
      </c>
      <c r="D2746" s="39"/>
      <c r="E2746" s="39"/>
      <c r="F2746" s="40"/>
    </row>
    <row r="2747" spans="1:6">
      <c r="A2747" s="187">
        <v>31474</v>
      </c>
      <c r="B2747" s="39">
        <v>7.9408559102361025</v>
      </c>
      <c r="D2747" s="39"/>
      <c r="E2747" s="39"/>
      <c r="F2747" s="40"/>
    </row>
    <row r="2748" spans="1:6">
      <c r="A2748" s="187">
        <v>31481</v>
      </c>
      <c r="B2748" s="39">
        <v>7.9325927927436615</v>
      </c>
      <c r="D2748" s="39"/>
      <c r="E2748" s="39"/>
      <c r="F2748" s="40"/>
    </row>
    <row r="2749" spans="1:6">
      <c r="A2749" s="187">
        <v>31481</v>
      </c>
      <c r="B2749" s="39">
        <v>7.9325927927436615</v>
      </c>
      <c r="D2749" s="39"/>
      <c r="E2749" s="39"/>
      <c r="F2749" s="40"/>
    </row>
    <row r="2750" spans="1:6">
      <c r="A2750" s="187">
        <v>31481</v>
      </c>
      <c r="B2750" s="39">
        <v>7.9325927927436615</v>
      </c>
      <c r="D2750" s="39"/>
      <c r="E2750" s="39"/>
      <c r="F2750" s="40"/>
    </row>
    <row r="2751" spans="1:6">
      <c r="A2751" s="187">
        <v>31481</v>
      </c>
      <c r="B2751" s="39">
        <v>7.9325927927436615</v>
      </c>
      <c r="D2751" s="39"/>
      <c r="E2751" s="39"/>
      <c r="F2751" s="40"/>
    </row>
    <row r="2752" spans="1:6">
      <c r="A2752" s="187">
        <v>31488</v>
      </c>
      <c r="B2752" s="39">
        <v>7.9739083802058675</v>
      </c>
      <c r="D2752" s="39"/>
      <c r="E2752" s="39"/>
      <c r="F2752" s="40"/>
    </row>
    <row r="2753" spans="1:6">
      <c r="A2753" s="187">
        <v>31488</v>
      </c>
      <c r="B2753" s="39">
        <v>7.9739083802058675</v>
      </c>
      <c r="D2753" s="39"/>
      <c r="E2753" s="39"/>
      <c r="F2753" s="40"/>
    </row>
    <row r="2754" spans="1:6">
      <c r="A2754" s="187">
        <v>31488</v>
      </c>
      <c r="B2754" s="39">
        <v>7.9739083802058675</v>
      </c>
      <c r="D2754" s="39"/>
      <c r="E2754" s="39"/>
      <c r="F2754" s="40"/>
    </row>
    <row r="2755" spans="1:6">
      <c r="A2755" s="187">
        <v>31488</v>
      </c>
      <c r="B2755" s="39">
        <v>7.9739083802058675</v>
      </c>
      <c r="D2755" s="39"/>
      <c r="E2755" s="39"/>
      <c r="F2755" s="40"/>
    </row>
    <row r="2756" spans="1:6">
      <c r="A2756" s="187">
        <v>31495</v>
      </c>
      <c r="B2756" s="39">
        <v>8.3457486673657275</v>
      </c>
      <c r="D2756" s="39"/>
      <c r="E2756" s="39"/>
      <c r="F2756" s="40"/>
    </row>
    <row r="2757" spans="1:6">
      <c r="A2757" s="187">
        <v>31495</v>
      </c>
      <c r="B2757" s="39">
        <v>8.3457486673657275</v>
      </c>
      <c r="D2757" s="39"/>
      <c r="E2757" s="39"/>
      <c r="F2757" s="40"/>
    </row>
    <row r="2758" spans="1:6">
      <c r="A2758" s="187">
        <v>31495</v>
      </c>
      <c r="B2758" s="39">
        <v>8.3457486673657275</v>
      </c>
      <c r="D2758" s="39"/>
      <c r="E2758" s="39"/>
      <c r="F2758" s="40"/>
    </row>
    <row r="2759" spans="1:6">
      <c r="A2759" s="187">
        <v>31495</v>
      </c>
      <c r="B2759" s="39">
        <v>8.3457486673657275</v>
      </c>
      <c r="D2759" s="39"/>
      <c r="E2759" s="39"/>
      <c r="F2759" s="40"/>
    </row>
    <row r="2760" spans="1:6">
      <c r="A2760" s="187">
        <v>31502</v>
      </c>
      <c r="B2760" s="39">
        <v>9.9983721658539881</v>
      </c>
      <c r="D2760" s="39"/>
      <c r="E2760" s="39"/>
      <c r="F2760" s="40"/>
    </row>
    <row r="2761" spans="1:6">
      <c r="A2761" s="187">
        <v>31502</v>
      </c>
      <c r="B2761" s="39">
        <v>9.9983721658539881</v>
      </c>
      <c r="D2761" s="39"/>
      <c r="E2761" s="39"/>
      <c r="F2761" s="40"/>
    </row>
    <row r="2762" spans="1:6">
      <c r="A2762" s="187">
        <v>31502</v>
      </c>
      <c r="B2762" s="39">
        <v>9.9983721658539881</v>
      </c>
      <c r="D2762" s="39"/>
      <c r="E2762" s="39"/>
      <c r="F2762" s="40"/>
    </row>
    <row r="2763" spans="1:6">
      <c r="A2763" s="187">
        <v>31502</v>
      </c>
      <c r="B2763" s="39">
        <v>9.9983721658539881</v>
      </c>
      <c r="D2763" s="39"/>
      <c r="E2763" s="39"/>
      <c r="F2763" s="40"/>
    </row>
    <row r="2764" spans="1:6">
      <c r="A2764" s="187">
        <v>31509</v>
      </c>
      <c r="B2764" s="39">
        <v>10.948630677484742</v>
      </c>
      <c r="D2764" s="39"/>
      <c r="E2764" s="39"/>
      <c r="F2764" s="40"/>
    </row>
    <row r="2765" spans="1:6">
      <c r="A2765" s="187">
        <v>31509</v>
      </c>
      <c r="B2765" s="39">
        <v>10.948630677484742</v>
      </c>
      <c r="D2765" s="39"/>
      <c r="E2765" s="39"/>
      <c r="F2765" s="40"/>
    </row>
    <row r="2766" spans="1:6">
      <c r="A2766" s="187">
        <v>31509</v>
      </c>
      <c r="B2766" s="39">
        <v>10.948630677484742</v>
      </c>
      <c r="D2766" s="39"/>
      <c r="E2766" s="39"/>
      <c r="F2766" s="40"/>
    </row>
    <row r="2767" spans="1:6">
      <c r="A2767" s="187">
        <v>31509</v>
      </c>
      <c r="B2767" s="39">
        <v>10.948630677484742</v>
      </c>
      <c r="D2767" s="39"/>
      <c r="E2767" s="39"/>
      <c r="F2767" s="40"/>
    </row>
    <row r="2768" spans="1:6">
      <c r="A2768" s="187">
        <v>31516</v>
      </c>
      <c r="B2768" s="39">
        <v>10.618105977787087</v>
      </c>
      <c r="D2768" s="39"/>
      <c r="E2768" s="39"/>
      <c r="F2768" s="40"/>
    </row>
    <row r="2769" spans="1:6">
      <c r="A2769" s="187">
        <v>31516</v>
      </c>
      <c r="B2769" s="39">
        <v>10.618105977787087</v>
      </c>
      <c r="D2769" s="39"/>
      <c r="E2769" s="39"/>
      <c r="F2769" s="40"/>
    </row>
    <row r="2770" spans="1:6">
      <c r="A2770" s="187">
        <v>31516</v>
      </c>
      <c r="B2770" s="39">
        <v>10.618105977787087</v>
      </c>
      <c r="D2770" s="39"/>
      <c r="E2770" s="39"/>
      <c r="F2770" s="40"/>
    </row>
    <row r="2771" spans="1:6">
      <c r="A2771" s="187">
        <v>31516</v>
      </c>
      <c r="B2771" s="39">
        <v>10.618105977787087</v>
      </c>
      <c r="D2771" s="39"/>
      <c r="E2771" s="39"/>
      <c r="F2771" s="40"/>
    </row>
    <row r="2772" spans="1:6">
      <c r="A2772" s="187">
        <v>31523</v>
      </c>
      <c r="B2772" s="39">
        <v>10.742052740173706</v>
      </c>
      <c r="D2772" s="39"/>
      <c r="E2772" s="39"/>
      <c r="F2772" s="40"/>
    </row>
    <row r="2773" spans="1:6">
      <c r="A2773" s="187">
        <v>31523</v>
      </c>
      <c r="B2773" s="39">
        <v>10.742052740173706</v>
      </c>
      <c r="D2773" s="39"/>
      <c r="E2773" s="39"/>
      <c r="F2773" s="40"/>
    </row>
    <row r="2774" spans="1:6">
      <c r="A2774" s="187">
        <v>31523</v>
      </c>
      <c r="B2774" s="39">
        <v>10.742052740173706</v>
      </c>
      <c r="D2774" s="39"/>
      <c r="E2774" s="39"/>
      <c r="F2774" s="40"/>
    </row>
    <row r="2775" spans="1:6">
      <c r="A2775" s="187">
        <v>31523</v>
      </c>
      <c r="B2775" s="39">
        <v>10.742052740173706</v>
      </c>
      <c r="D2775" s="39"/>
      <c r="E2775" s="39"/>
      <c r="F2775" s="40"/>
    </row>
    <row r="2776" spans="1:6">
      <c r="A2776" s="187">
        <v>31530</v>
      </c>
      <c r="B2776" s="39">
        <v>10.721394946442603</v>
      </c>
      <c r="D2776" s="39"/>
      <c r="E2776" s="39"/>
      <c r="F2776" s="40"/>
    </row>
    <row r="2777" spans="1:6">
      <c r="A2777" s="187">
        <v>31530</v>
      </c>
      <c r="B2777" s="39">
        <v>10.721394946442603</v>
      </c>
      <c r="D2777" s="39"/>
      <c r="E2777" s="39"/>
      <c r="F2777" s="40"/>
    </row>
    <row r="2778" spans="1:6">
      <c r="A2778" s="187">
        <v>31530</v>
      </c>
      <c r="B2778" s="39">
        <v>10.721394946442603</v>
      </c>
      <c r="D2778" s="39"/>
      <c r="E2778" s="39"/>
      <c r="F2778" s="40"/>
    </row>
    <row r="2779" spans="1:6">
      <c r="A2779" s="187">
        <v>31530</v>
      </c>
      <c r="B2779" s="39">
        <v>10.721394946442603</v>
      </c>
      <c r="D2779" s="39"/>
      <c r="E2779" s="39"/>
      <c r="F2779" s="40"/>
    </row>
    <row r="2780" spans="1:6">
      <c r="A2780" s="187">
        <v>31537</v>
      </c>
      <c r="B2780" s="39">
        <v>11.155208614795773</v>
      </c>
      <c r="D2780" s="39"/>
      <c r="E2780" s="39"/>
      <c r="F2780" s="40"/>
    </row>
    <row r="2781" spans="1:6">
      <c r="A2781" s="187">
        <v>31537</v>
      </c>
      <c r="B2781" s="39">
        <v>11.155208614795773</v>
      </c>
      <c r="D2781" s="39"/>
      <c r="E2781" s="39"/>
      <c r="F2781" s="40"/>
    </row>
    <row r="2782" spans="1:6">
      <c r="A2782" s="187">
        <v>31537</v>
      </c>
      <c r="B2782" s="39">
        <v>11.155208614795773</v>
      </c>
      <c r="D2782" s="39"/>
      <c r="E2782" s="39"/>
      <c r="F2782" s="40"/>
    </row>
    <row r="2783" spans="1:6">
      <c r="A2783" s="187">
        <v>31537</v>
      </c>
      <c r="B2783" s="39">
        <v>11.155208614795773</v>
      </c>
      <c r="D2783" s="39"/>
      <c r="E2783" s="39"/>
      <c r="F2783" s="40"/>
    </row>
    <row r="2784" spans="1:6">
      <c r="A2784" s="187">
        <v>31544</v>
      </c>
      <c r="B2784" s="39">
        <v>11.07257743987136</v>
      </c>
      <c r="D2784" s="39"/>
      <c r="E2784" s="39"/>
      <c r="F2784" s="40"/>
    </row>
    <row r="2785" spans="1:6">
      <c r="A2785" s="187">
        <v>31544</v>
      </c>
      <c r="B2785" s="39">
        <v>11.07257743987136</v>
      </c>
      <c r="D2785" s="39"/>
      <c r="E2785" s="39"/>
      <c r="F2785" s="40"/>
    </row>
    <row r="2786" spans="1:6">
      <c r="A2786" s="187">
        <v>31544</v>
      </c>
      <c r="B2786" s="39">
        <v>11.07257743987136</v>
      </c>
      <c r="D2786" s="39"/>
      <c r="E2786" s="39"/>
      <c r="F2786" s="40"/>
    </row>
    <row r="2787" spans="1:6">
      <c r="A2787" s="187">
        <v>31544</v>
      </c>
      <c r="B2787" s="39">
        <v>11.07257743987136</v>
      </c>
      <c r="D2787" s="39"/>
      <c r="E2787" s="39"/>
      <c r="F2787" s="40"/>
    </row>
    <row r="2788" spans="1:6">
      <c r="A2788" s="187">
        <v>31551</v>
      </c>
      <c r="B2788" s="39">
        <v>10.907315090022534</v>
      </c>
      <c r="D2788" s="39"/>
      <c r="E2788" s="39"/>
      <c r="F2788" s="40"/>
    </row>
    <row r="2789" spans="1:6">
      <c r="A2789" s="187">
        <v>31551</v>
      </c>
      <c r="B2789" s="39">
        <v>10.907315090022534</v>
      </c>
      <c r="D2789" s="39"/>
      <c r="E2789" s="39"/>
      <c r="F2789" s="40"/>
    </row>
    <row r="2790" spans="1:6">
      <c r="A2790" s="187">
        <v>31551</v>
      </c>
      <c r="B2790" s="39">
        <v>10.907315090022534</v>
      </c>
      <c r="D2790" s="39"/>
      <c r="E2790" s="39"/>
      <c r="F2790" s="40"/>
    </row>
    <row r="2791" spans="1:6">
      <c r="A2791" s="187">
        <v>31551</v>
      </c>
      <c r="B2791" s="39">
        <v>10.907315090022534</v>
      </c>
      <c r="D2791" s="39"/>
      <c r="E2791" s="39"/>
      <c r="F2791" s="40"/>
    </row>
    <row r="2792" spans="1:6">
      <c r="A2792" s="187">
        <v>31558</v>
      </c>
      <c r="B2792" s="39">
        <v>10.576790390324881</v>
      </c>
      <c r="D2792" s="39"/>
      <c r="E2792" s="39"/>
      <c r="F2792" s="40"/>
    </row>
    <row r="2793" spans="1:6">
      <c r="A2793" s="187">
        <v>31558</v>
      </c>
      <c r="B2793" s="39">
        <v>10.576790390324881</v>
      </c>
      <c r="D2793" s="39"/>
      <c r="E2793" s="39"/>
      <c r="F2793" s="40"/>
    </row>
    <row r="2794" spans="1:6">
      <c r="A2794" s="187">
        <v>31558</v>
      </c>
      <c r="B2794" s="39">
        <v>10.576790390324881</v>
      </c>
      <c r="D2794" s="39"/>
      <c r="E2794" s="39"/>
      <c r="F2794" s="40"/>
    </row>
    <row r="2795" spans="1:6">
      <c r="A2795" s="187">
        <v>31558</v>
      </c>
      <c r="B2795" s="39">
        <v>10.576790390324881</v>
      </c>
      <c r="D2795" s="39"/>
      <c r="E2795" s="39"/>
      <c r="F2795" s="40"/>
    </row>
    <row r="2796" spans="1:6">
      <c r="A2796" s="187">
        <v>31565</v>
      </c>
      <c r="B2796" s="39">
        <v>10.328896865551641</v>
      </c>
      <c r="D2796" s="39"/>
      <c r="E2796" s="39"/>
      <c r="F2796" s="40"/>
    </row>
    <row r="2797" spans="1:6">
      <c r="A2797" s="187">
        <v>31565</v>
      </c>
      <c r="B2797" s="39">
        <v>10.328896865551641</v>
      </c>
      <c r="D2797" s="39"/>
      <c r="E2797" s="39"/>
      <c r="F2797" s="40"/>
    </row>
    <row r="2798" spans="1:6">
      <c r="A2798" s="187">
        <v>31565</v>
      </c>
      <c r="B2798" s="39">
        <v>10.328896865551641</v>
      </c>
      <c r="D2798" s="39"/>
      <c r="E2798" s="39"/>
      <c r="F2798" s="40"/>
    </row>
    <row r="2799" spans="1:6">
      <c r="A2799" s="187">
        <v>31565</v>
      </c>
      <c r="B2799" s="39">
        <v>10.328896865551641</v>
      </c>
      <c r="D2799" s="39"/>
      <c r="E2799" s="39"/>
      <c r="F2799" s="40"/>
    </row>
    <row r="2800" spans="1:6">
      <c r="A2800" s="187">
        <v>31572</v>
      </c>
      <c r="B2800" s="39">
        <v>9.8331098160051624</v>
      </c>
      <c r="D2800" s="39"/>
      <c r="E2800" s="39"/>
      <c r="F2800" s="40"/>
    </row>
    <row r="2801" spans="1:6">
      <c r="A2801" s="187">
        <v>31572</v>
      </c>
      <c r="B2801" s="39">
        <v>9.8331098160051624</v>
      </c>
      <c r="D2801" s="39"/>
      <c r="E2801" s="39"/>
      <c r="F2801" s="40"/>
    </row>
    <row r="2802" spans="1:6">
      <c r="A2802" s="187">
        <v>31572</v>
      </c>
      <c r="B2802" s="39">
        <v>9.8331098160051624</v>
      </c>
      <c r="D2802" s="39"/>
      <c r="E2802" s="39"/>
      <c r="F2802" s="40"/>
    </row>
    <row r="2803" spans="1:6">
      <c r="A2803" s="187">
        <v>31572</v>
      </c>
      <c r="B2803" s="39">
        <v>9.8331098160051624</v>
      </c>
      <c r="D2803" s="39"/>
      <c r="E2803" s="39"/>
      <c r="F2803" s="40"/>
    </row>
    <row r="2804" spans="1:6">
      <c r="A2804" s="187">
        <v>31579</v>
      </c>
      <c r="B2804" s="39">
        <v>8.6762733670633789</v>
      </c>
      <c r="D2804" s="39"/>
      <c r="E2804" s="39"/>
      <c r="F2804" s="40"/>
    </row>
    <row r="2805" spans="1:6">
      <c r="A2805" s="187">
        <v>31579</v>
      </c>
      <c r="B2805" s="39">
        <v>8.6762733670633789</v>
      </c>
      <c r="D2805" s="39"/>
      <c r="E2805" s="39"/>
      <c r="F2805" s="40"/>
    </row>
    <row r="2806" spans="1:6">
      <c r="A2806" s="187">
        <v>31579</v>
      </c>
      <c r="B2806" s="39">
        <v>8.6762733670633789</v>
      </c>
      <c r="D2806" s="39"/>
      <c r="E2806" s="39"/>
      <c r="F2806" s="40"/>
    </row>
    <row r="2807" spans="1:6">
      <c r="A2807" s="187">
        <v>31579</v>
      </c>
      <c r="B2807" s="39">
        <v>8.6762733670633789</v>
      </c>
      <c r="D2807" s="39"/>
      <c r="E2807" s="39"/>
      <c r="F2807" s="40"/>
    </row>
    <row r="2808" spans="1:6">
      <c r="A2808" s="187">
        <v>31586</v>
      </c>
      <c r="B2808" s="39">
        <v>9.3373227664586835</v>
      </c>
      <c r="D2808" s="39"/>
      <c r="E2808" s="39"/>
      <c r="F2808" s="40"/>
    </row>
    <row r="2809" spans="1:6">
      <c r="A2809" s="187">
        <v>31586</v>
      </c>
      <c r="B2809" s="39">
        <v>9.3373227664586835</v>
      </c>
      <c r="D2809" s="39"/>
      <c r="E2809" s="39"/>
      <c r="F2809" s="40"/>
    </row>
    <row r="2810" spans="1:6">
      <c r="A2810" s="187">
        <v>31586</v>
      </c>
      <c r="B2810" s="39">
        <v>9.3373227664586835</v>
      </c>
      <c r="D2810" s="39"/>
      <c r="E2810" s="39"/>
      <c r="F2810" s="40"/>
    </row>
    <row r="2811" spans="1:6">
      <c r="A2811" s="187">
        <v>31586</v>
      </c>
      <c r="B2811" s="39">
        <v>9.3373227664586835</v>
      </c>
      <c r="D2811" s="39"/>
      <c r="E2811" s="39"/>
      <c r="F2811" s="40"/>
    </row>
    <row r="2812" spans="1:6">
      <c r="A2812" s="187">
        <v>31593</v>
      </c>
      <c r="B2812" s="39">
        <v>9.4612695288453033</v>
      </c>
      <c r="D2812" s="39"/>
      <c r="E2812" s="39"/>
      <c r="F2812" s="40"/>
    </row>
    <row r="2813" spans="1:6">
      <c r="A2813" s="187">
        <v>31593</v>
      </c>
      <c r="B2813" s="39">
        <v>9.4612695288453033</v>
      </c>
      <c r="D2813" s="39"/>
      <c r="E2813" s="39"/>
      <c r="F2813" s="40"/>
    </row>
    <row r="2814" spans="1:6">
      <c r="A2814" s="187">
        <v>31593</v>
      </c>
      <c r="B2814" s="39">
        <v>9.4612695288453033</v>
      </c>
      <c r="D2814" s="39"/>
      <c r="E2814" s="39"/>
      <c r="F2814" s="40"/>
    </row>
    <row r="2815" spans="1:6">
      <c r="A2815" s="187">
        <v>31593</v>
      </c>
      <c r="B2815" s="39">
        <v>9.4612695288453033</v>
      </c>
      <c r="D2815" s="39"/>
      <c r="E2815" s="39"/>
      <c r="F2815" s="40"/>
    </row>
    <row r="2816" spans="1:6">
      <c r="A2816" s="187">
        <v>31600</v>
      </c>
      <c r="B2816" s="39">
        <v>9.8744254034673684</v>
      </c>
      <c r="D2816" s="39"/>
      <c r="E2816" s="39"/>
      <c r="F2816" s="40"/>
    </row>
    <row r="2817" spans="1:6">
      <c r="A2817" s="187">
        <v>31600</v>
      </c>
      <c r="B2817" s="39">
        <v>9.8744254034673684</v>
      </c>
      <c r="D2817" s="39"/>
      <c r="E2817" s="39"/>
      <c r="F2817" s="40"/>
    </row>
    <row r="2818" spans="1:6">
      <c r="A2818" s="187">
        <v>31600</v>
      </c>
      <c r="B2818" s="39">
        <v>9.8744254034673684</v>
      </c>
      <c r="D2818" s="39"/>
      <c r="E2818" s="39"/>
      <c r="F2818" s="40"/>
    </row>
    <row r="2819" spans="1:6">
      <c r="A2819" s="187">
        <v>31600</v>
      </c>
      <c r="B2819" s="39">
        <v>9.8744254034673684</v>
      </c>
      <c r="D2819" s="39"/>
      <c r="E2819" s="39"/>
      <c r="F2819" s="40"/>
    </row>
    <row r="2820" spans="1:6">
      <c r="A2820" s="187">
        <v>31607</v>
      </c>
      <c r="B2820" s="39">
        <v>9.8331098160051624</v>
      </c>
      <c r="D2820" s="39"/>
      <c r="E2820" s="39"/>
      <c r="F2820" s="40"/>
    </row>
    <row r="2821" spans="1:6">
      <c r="A2821" s="187">
        <v>31607</v>
      </c>
      <c r="B2821" s="39">
        <v>9.8331098160051624</v>
      </c>
      <c r="D2821" s="39"/>
      <c r="E2821" s="39"/>
      <c r="F2821" s="40"/>
    </row>
    <row r="2822" spans="1:6">
      <c r="A2822" s="187">
        <v>31607</v>
      </c>
      <c r="B2822" s="39">
        <v>9.8331098160051624</v>
      </c>
      <c r="D2822" s="39"/>
      <c r="E2822" s="39"/>
      <c r="F2822" s="40"/>
    </row>
    <row r="2823" spans="1:6">
      <c r="A2823" s="187">
        <v>31607</v>
      </c>
      <c r="B2823" s="39">
        <v>9.8331098160051624</v>
      </c>
      <c r="D2823" s="39"/>
      <c r="E2823" s="39"/>
      <c r="F2823" s="40"/>
    </row>
    <row r="2824" spans="1:6">
      <c r="A2824" s="187">
        <v>31614</v>
      </c>
      <c r="B2824" s="39">
        <v>9.5025851163075092</v>
      </c>
      <c r="D2824" s="39"/>
      <c r="E2824" s="39"/>
      <c r="F2824" s="40"/>
    </row>
    <row r="2825" spans="1:6">
      <c r="A2825" s="187">
        <v>31614</v>
      </c>
      <c r="B2825" s="39">
        <v>9.5025851163075092</v>
      </c>
      <c r="D2825" s="39"/>
      <c r="E2825" s="39"/>
      <c r="F2825" s="40"/>
    </row>
    <row r="2826" spans="1:6">
      <c r="A2826" s="187">
        <v>31614</v>
      </c>
      <c r="B2826" s="39">
        <v>9.5025851163075092</v>
      </c>
      <c r="D2826" s="39"/>
      <c r="E2826" s="39"/>
      <c r="F2826" s="40"/>
    </row>
    <row r="2827" spans="1:6">
      <c r="A2827" s="187">
        <v>31614</v>
      </c>
      <c r="B2827" s="39">
        <v>9.5025851163075092</v>
      </c>
      <c r="D2827" s="39"/>
      <c r="E2827" s="39"/>
      <c r="F2827" s="40"/>
    </row>
    <row r="2828" spans="1:6">
      <c r="A2828" s="187">
        <v>31621</v>
      </c>
      <c r="B2828" s="39">
        <v>9.3992961476519934</v>
      </c>
      <c r="D2828" s="39"/>
      <c r="E2828" s="39"/>
      <c r="F2828" s="40"/>
    </row>
    <row r="2829" spans="1:6">
      <c r="A2829" s="187">
        <v>31621</v>
      </c>
      <c r="B2829" s="39">
        <v>9.3992961476519934</v>
      </c>
      <c r="D2829" s="39"/>
      <c r="E2829" s="39"/>
      <c r="F2829" s="40"/>
    </row>
    <row r="2830" spans="1:6">
      <c r="A2830" s="187">
        <v>31621</v>
      </c>
      <c r="B2830" s="39">
        <v>9.3992961476519934</v>
      </c>
      <c r="D2830" s="39"/>
      <c r="E2830" s="39"/>
      <c r="F2830" s="40"/>
    </row>
    <row r="2831" spans="1:6">
      <c r="A2831" s="187">
        <v>31621</v>
      </c>
      <c r="B2831" s="39">
        <v>9.3992961476519934</v>
      </c>
      <c r="D2831" s="39"/>
      <c r="E2831" s="39"/>
      <c r="F2831" s="40"/>
    </row>
    <row r="2832" spans="1:6">
      <c r="A2832" s="187">
        <v>31628</v>
      </c>
      <c r="B2832" s="39">
        <v>9.2340337978031677</v>
      </c>
      <c r="D2832" s="39"/>
      <c r="E2832" s="39"/>
      <c r="F2832" s="40"/>
    </row>
    <row r="2833" spans="1:6">
      <c r="A2833" s="187">
        <v>31628</v>
      </c>
      <c r="B2833" s="39">
        <v>9.2340337978031677</v>
      </c>
      <c r="D2833" s="39"/>
      <c r="E2833" s="39"/>
      <c r="F2833" s="40"/>
    </row>
    <row r="2834" spans="1:6">
      <c r="A2834" s="187">
        <v>31628</v>
      </c>
      <c r="B2834" s="39">
        <v>9.2340337978031677</v>
      </c>
      <c r="D2834" s="39"/>
      <c r="E2834" s="39"/>
      <c r="F2834" s="40"/>
    </row>
    <row r="2835" spans="1:6">
      <c r="A2835" s="187">
        <v>31628</v>
      </c>
      <c r="B2835" s="39">
        <v>9.2340337978031677</v>
      </c>
      <c r="D2835" s="39"/>
      <c r="E2835" s="39"/>
      <c r="F2835" s="40"/>
    </row>
    <row r="2836" spans="1:6">
      <c r="A2836" s="187">
        <v>31635</v>
      </c>
      <c r="B2836" s="39">
        <v>9.7504786410807487</v>
      </c>
      <c r="D2836" s="39"/>
      <c r="E2836" s="39"/>
      <c r="F2836" s="40"/>
    </row>
    <row r="2837" spans="1:6">
      <c r="A2837" s="187">
        <v>31635</v>
      </c>
      <c r="B2837" s="39">
        <v>9.7504786410807487</v>
      </c>
      <c r="D2837" s="39"/>
      <c r="E2837" s="39"/>
      <c r="F2837" s="40"/>
    </row>
    <row r="2838" spans="1:6">
      <c r="A2838" s="187">
        <v>31635</v>
      </c>
      <c r="B2838" s="39">
        <v>9.7504786410807487</v>
      </c>
      <c r="D2838" s="39"/>
      <c r="E2838" s="39"/>
      <c r="F2838" s="40"/>
    </row>
    <row r="2839" spans="1:6">
      <c r="A2839" s="187">
        <v>31635</v>
      </c>
      <c r="B2839" s="39">
        <v>9.7504786410807487</v>
      </c>
      <c r="D2839" s="39"/>
      <c r="E2839" s="39"/>
      <c r="F2839" s="40"/>
    </row>
    <row r="2840" spans="1:6">
      <c r="A2840" s="187">
        <v>31642</v>
      </c>
      <c r="B2840" s="39">
        <v>9.9157409909295762</v>
      </c>
      <c r="D2840" s="39"/>
      <c r="E2840" s="39"/>
      <c r="F2840" s="40"/>
    </row>
    <row r="2841" spans="1:6">
      <c r="A2841" s="187">
        <v>31642</v>
      </c>
      <c r="B2841" s="39">
        <v>9.9157409909295762</v>
      </c>
      <c r="D2841" s="39"/>
      <c r="E2841" s="39"/>
      <c r="F2841" s="40"/>
    </row>
    <row r="2842" spans="1:6">
      <c r="A2842" s="187">
        <v>31642</v>
      </c>
      <c r="B2842" s="39">
        <v>9.9157409909295762</v>
      </c>
      <c r="D2842" s="39"/>
      <c r="E2842" s="39"/>
      <c r="F2842" s="40"/>
    </row>
    <row r="2843" spans="1:6">
      <c r="A2843" s="187">
        <v>31642</v>
      </c>
      <c r="B2843" s="39">
        <v>9.9157409909295762</v>
      </c>
      <c r="D2843" s="39"/>
      <c r="E2843" s="39"/>
      <c r="F2843" s="40"/>
    </row>
    <row r="2844" spans="1:6">
      <c r="A2844" s="187">
        <v>31649</v>
      </c>
      <c r="B2844" s="39">
        <v>9.5232429100386131</v>
      </c>
      <c r="D2844" s="39"/>
      <c r="E2844" s="39"/>
      <c r="F2844" s="40"/>
    </row>
    <row r="2845" spans="1:6">
      <c r="A2845" s="187">
        <v>31649</v>
      </c>
      <c r="B2845" s="39">
        <v>9.5232429100386131</v>
      </c>
      <c r="D2845" s="39"/>
      <c r="E2845" s="39"/>
      <c r="F2845" s="40"/>
    </row>
    <row r="2846" spans="1:6">
      <c r="A2846" s="187">
        <v>31649</v>
      </c>
      <c r="B2846" s="39">
        <v>9.5232429100386131</v>
      </c>
      <c r="D2846" s="39"/>
      <c r="E2846" s="39"/>
      <c r="F2846" s="40"/>
    </row>
    <row r="2847" spans="1:6">
      <c r="A2847" s="187">
        <v>31649</v>
      </c>
      <c r="B2847" s="39">
        <v>9.5232429100386131</v>
      </c>
      <c r="D2847" s="39"/>
      <c r="E2847" s="39"/>
      <c r="F2847" s="40"/>
    </row>
    <row r="2848" spans="1:6">
      <c r="A2848" s="187">
        <v>31656</v>
      </c>
      <c r="B2848" s="39">
        <v>9.3373227664586835</v>
      </c>
      <c r="D2848" s="39"/>
      <c r="E2848" s="39"/>
      <c r="F2848" s="40"/>
    </row>
    <row r="2849" spans="1:6">
      <c r="A2849" s="187">
        <v>31656</v>
      </c>
      <c r="B2849" s="39">
        <v>9.3373227664586835</v>
      </c>
      <c r="D2849" s="39"/>
      <c r="E2849" s="39"/>
      <c r="F2849" s="40"/>
    </row>
    <row r="2850" spans="1:6">
      <c r="A2850" s="187">
        <v>31656</v>
      </c>
      <c r="B2850" s="39">
        <v>9.3373227664586835</v>
      </c>
      <c r="D2850" s="39"/>
      <c r="E2850" s="39"/>
      <c r="F2850" s="40"/>
    </row>
    <row r="2851" spans="1:6">
      <c r="A2851" s="187">
        <v>31656</v>
      </c>
      <c r="B2851" s="39">
        <v>9.3373227664586835</v>
      </c>
      <c r="D2851" s="39"/>
      <c r="E2851" s="39"/>
      <c r="F2851" s="40"/>
    </row>
    <row r="2852" spans="1:6">
      <c r="A2852" s="187">
        <v>31663</v>
      </c>
      <c r="B2852" s="39">
        <v>9.7091630536185427</v>
      </c>
      <c r="D2852" s="39"/>
      <c r="E2852" s="39"/>
      <c r="F2852" s="40"/>
    </row>
    <row r="2853" spans="1:6">
      <c r="A2853" s="187">
        <v>31663</v>
      </c>
      <c r="B2853" s="39">
        <v>9.7091630536185427</v>
      </c>
      <c r="D2853" s="39"/>
      <c r="E2853" s="39"/>
      <c r="F2853" s="40"/>
    </row>
    <row r="2854" spans="1:6">
      <c r="A2854" s="187">
        <v>31663</v>
      </c>
      <c r="B2854" s="39">
        <v>9.7091630536185427</v>
      </c>
      <c r="D2854" s="39"/>
      <c r="E2854" s="39"/>
      <c r="F2854" s="40"/>
    </row>
    <row r="2855" spans="1:6">
      <c r="A2855" s="187">
        <v>31663</v>
      </c>
      <c r="B2855" s="39">
        <v>9.7091630536185427</v>
      </c>
      <c r="D2855" s="39"/>
      <c r="E2855" s="39"/>
      <c r="F2855" s="40"/>
    </row>
    <row r="2856" spans="1:6">
      <c r="A2856" s="187">
        <v>31670</v>
      </c>
      <c r="B2856" s="39">
        <v>9.2546915915342698</v>
      </c>
      <c r="D2856" s="39"/>
      <c r="E2856" s="39"/>
      <c r="F2856" s="40"/>
    </row>
    <row r="2857" spans="1:6">
      <c r="A2857" s="187">
        <v>31670</v>
      </c>
      <c r="B2857" s="39">
        <v>9.2546915915342698</v>
      </c>
      <c r="D2857" s="39"/>
      <c r="E2857" s="39"/>
      <c r="F2857" s="40"/>
    </row>
    <row r="2858" spans="1:6">
      <c r="A2858" s="187">
        <v>31670</v>
      </c>
      <c r="B2858" s="39">
        <v>9.2546915915342698</v>
      </c>
      <c r="D2858" s="39"/>
      <c r="E2858" s="39"/>
      <c r="F2858" s="40"/>
    </row>
    <row r="2859" spans="1:6">
      <c r="A2859" s="187">
        <v>31670</v>
      </c>
      <c r="B2859" s="39">
        <v>9.2546915915342698</v>
      </c>
      <c r="D2859" s="39"/>
      <c r="E2859" s="39"/>
      <c r="F2859" s="40"/>
    </row>
    <row r="2860" spans="1:6">
      <c r="A2860" s="187">
        <v>31677</v>
      </c>
      <c r="B2860" s="39">
        <v>8.8208779231811025</v>
      </c>
      <c r="D2860" s="39"/>
      <c r="E2860" s="39"/>
      <c r="F2860" s="40"/>
    </row>
    <row r="2861" spans="1:6">
      <c r="A2861" s="187">
        <v>31677</v>
      </c>
      <c r="B2861" s="39">
        <v>8.8208779231811025</v>
      </c>
      <c r="D2861" s="39"/>
      <c r="E2861" s="39"/>
      <c r="F2861" s="40"/>
    </row>
    <row r="2862" spans="1:6">
      <c r="A2862" s="187">
        <v>31677</v>
      </c>
      <c r="B2862" s="39">
        <v>8.8208779231811025</v>
      </c>
      <c r="D2862" s="39"/>
      <c r="E2862" s="39"/>
      <c r="F2862" s="40"/>
    </row>
    <row r="2863" spans="1:6">
      <c r="A2863" s="187">
        <v>31677</v>
      </c>
      <c r="B2863" s="39">
        <v>8.8208779231811025</v>
      </c>
      <c r="D2863" s="39"/>
      <c r="E2863" s="39"/>
      <c r="F2863" s="40"/>
    </row>
    <row r="2864" spans="1:6">
      <c r="A2864" s="187">
        <v>31684</v>
      </c>
      <c r="B2864" s="39">
        <v>8.6762733670633789</v>
      </c>
      <c r="D2864" s="39"/>
      <c r="E2864" s="39"/>
      <c r="F2864" s="40"/>
    </row>
    <row r="2865" spans="1:6">
      <c r="A2865" s="187">
        <v>31684</v>
      </c>
      <c r="B2865" s="39">
        <v>8.6762733670633789</v>
      </c>
      <c r="D2865" s="39"/>
      <c r="E2865" s="39"/>
      <c r="F2865" s="40"/>
    </row>
    <row r="2866" spans="1:6">
      <c r="A2866" s="187">
        <v>31684</v>
      </c>
      <c r="B2866" s="39">
        <v>8.6762733670633789</v>
      </c>
      <c r="D2866" s="39"/>
      <c r="E2866" s="39"/>
      <c r="F2866" s="40"/>
    </row>
    <row r="2867" spans="1:6">
      <c r="A2867" s="187">
        <v>31684</v>
      </c>
      <c r="B2867" s="39">
        <v>8.6762733670633789</v>
      </c>
      <c r="D2867" s="39"/>
      <c r="E2867" s="39"/>
      <c r="F2867" s="40"/>
    </row>
    <row r="2868" spans="1:6">
      <c r="A2868" s="187">
        <v>31691</v>
      </c>
      <c r="B2868" s="39">
        <v>8.4696954297523472</v>
      </c>
      <c r="D2868" s="39"/>
      <c r="E2868" s="39"/>
      <c r="F2868" s="40"/>
    </row>
    <row r="2869" spans="1:6">
      <c r="A2869" s="187">
        <v>31691</v>
      </c>
      <c r="B2869" s="39">
        <v>8.4696954297523472</v>
      </c>
      <c r="D2869" s="39"/>
      <c r="E2869" s="39"/>
      <c r="F2869" s="40"/>
    </row>
    <row r="2870" spans="1:6">
      <c r="A2870" s="187">
        <v>31691</v>
      </c>
      <c r="B2870" s="39">
        <v>8.4696954297523472</v>
      </c>
      <c r="D2870" s="39"/>
      <c r="E2870" s="39"/>
      <c r="F2870" s="40"/>
    </row>
    <row r="2871" spans="1:6">
      <c r="A2871" s="187">
        <v>31691</v>
      </c>
      <c r="B2871" s="39">
        <v>8.4696954297523472</v>
      </c>
      <c r="D2871" s="39"/>
      <c r="E2871" s="39"/>
      <c r="F2871" s="40"/>
    </row>
    <row r="2872" spans="1:6">
      <c r="A2872" s="187">
        <v>31698</v>
      </c>
      <c r="B2872" s="39">
        <v>8.5110110172145532</v>
      </c>
      <c r="D2872" s="39"/>
      <c r="E2872" s="39"/>
      <c r="F2872" s="40"/>
    </row>
    <row r="2873" spans="1:6">
      <c r="A2873" s="187">
        <v>31698</v>
      </c>
      <c r="B2873" s="39">
        <v>8.5110110172145532</v>
      </c>
      <c r="D2873" s="39"/>
      <c r="E2873" s="39"/>
      <c r="F2873" s="40"/>
    </row>
    <row r="2874" spans="1:6">
      <c r="A2874" s="187">
        <v>31698</v>
      </c>
      <c r="B2874" s="39">
        <v>8.5110110172145532</v>
      </c>
      <c r="D2874" s="39"/>
      <c r="E2874" s="39"/>
      <c r="F2874" s="40"/>
    </row>
    <row r="2875" spans="1:6">
      <c r="A2875" s="187">
        <v>31698</v>
      </c>
      <c r="B2875" s="39">
        <v>8.5110110172145532</v>
      </c>
      <c r="D2875" s="39"/>
      <c r="E2875" s="39"/>
      <c r="F2875" s="40"/>
    </row>
    <row r="2876" spans="1:6">
      <c r="A2876" s="187">
        <v>31705</v>
      </c>
      <c r="B2876" s="39">
        <v>8.6349577796011712</v>
      </c>
      <c r="D2876" s="39"/>
      <c r="E2876" s="39"/>
      <c r="F2876" s="40"/>
    </row>
    <row r="2877" spans="1:6">
      <c r="A2877" s="187">
        <v>31705</v>
      </c>
      <c r="B2877" s="39">
        <v>8.6349577796011712</v>
      </c>
      <c r="D2877" s="39"/>
      <c r="E2877" s="39"/>
      <c r="F2877" s="40"/>
    </row>
    <row r="2878" spans="1:6">
      <c r="A2878" s="187">
        <v>31705</v>
      </c>
      <c r="B2878" s="39">
        <v>8.6349577796011712</v>
      </c>
      <c r="D2878" s="39"/>
      <c r="E2878" s="39"/>
      <c r="F2878" s="40"/>
    </row>
    <row r="2879" spans="1:6">
      <c r="A2879" s="187">
        <v>31705</v>
      </c>
      <c r="B2879" s="39">
        <v>8.6349577796011712</v>
      </c>
      <c r="D2879" s="39"/>
      <c r="E2879" s="39"/>
      <c r="F2879" s="40"/>
    </row>
    <row r="2880" spans="1:6">
      <c r="A2880" s="187">
        <v>31712</v>
      </c>
      <c r="B2880" s="39">
        <v>8.5110110172145532</v>
      </c>
      <c r="D2880" s="39"/>
      <c r="E2880" s="39"/>
      <c r="F2880" s="40"/>
    </row>
    <row r="2881" spans="1:6">
      <c r="A2881" s="187">
        <v>31712</v>
      </c>
      <c r="B2881" s="39">
        <v>8.5110110172145532</v>
      </c>
      <c r="D2881" s="39"/>
      <c r="E2881" s="39"/>
      <c r="F2881" s="40"/>
    </row>
    <row r="2882" spans="1:6">
      <c r="A2882" s="187">
        <v>31712</v>
      </c>
      <c r="B2882" s="39">
        <v>8.5110110172145532</v>
      </c>
      <c r="D2882" s="39"/>
      <c r="E2882" s="39"/>
      <c r="F2882" s="40"/>
    </row>
    <row r="2883" spans="1:6">
      <c r="A2883" s="187">
        <v>31712</v>
      </c>
      <c r="B2883" s="39">
        <v>8.5110110172145532</v>
      </c>
      <c r="D2883" s="39"/>
      <c r="E2883" s="39"/>
      <c r="F2883" s="40"/>
    </row>
    <row r="2884" spans="1:6">
      <c r="A2884" s="187">
        <v>31719</v>
      </c>
      <c r="B2884" s="39">
        <v>8.6349577796011712</v>
      </c>
      <c r="D2884" s="39"/>
      <c r="E2884" s="39"/>
      <c r="F2884" s="40"/>
    </row>
    <row r="2885" spans="1:6">
      <c r="A2885" s="187">
        <v>31719</v>
      </c>
      <c r="B2885" s="39">
        <v>8.6349577796011712</v>
      </c>
      <c r="D2885" s="39"/>
      <c r="E2885" s="39"/>
      <c r="F2885" s="40"/>
    </row>
    <row r="2886" spans="1:6">
      <c r="A2886" s="187">
        <v>31719</v>
      </c>
      <c r="B2886" s="39">
        <v>8.6349577796011712</v>
      </c>
      <c r="D2886" s="39"/>
      <c r="E2886" s="39"/>
      <c r="F2886" s="40"/>
    </row>
    <row r="2887" spans="1:6">
      <c r="A2887" s="187">
        <v>31719</v>
      </c>
      <c r="B2887" s="39">
        <v>8.6349577796011712</v>
      </c>
      <c r="D2887" s="39"/>
      <c r="E2887" s="39"/>
      <c r="F2887" s="40"/>
    </row>
    <row r="2888" spans="1:6">
      <c r="A2888" s="187">
        <v>31726</v>
      </c>
      <c r="B2888" s="39">
        <v>9.0067980667610303</v>
      </c>
      <c r="D2888" s="39"/>
      <c r="E2888" s="39"/>
      <c r="F2888" s="40"/>
    </row>
    <row r="2889" spans="1:6">
      <c r="A2889" s="187">
        <v>31726</v>
      </c>
      <c r="B2889" s="39">
        <v>9.0067980667610303</v>
      </c>
      <c r="D2889" s="39"/>
      <c r="E2889" s="39"/>
      <c r="F2889" s="40"/>
    </row>
    <row r="2890" spans="1:6">
      <c r="A2890" s="187">
        <v>31726</v>
      </c>
      <c r="B2890" s="39">
        <v>9.0067980667610303</v>
      </c>
      <c r="D2890" s="39"/>
      <c r="E2890" s="39"/>
      <c r="F2890" s="40"/>
    </row>
    <row r="2891" spans="1:6">
      <c r="A2891" s="187">
        <v>31726</v>
      </c>
      <c r="B2891" s="39">
        <v>9.0067980667610303</v>
      </c>
      <c r="D2891" s="39"/>
      <c r="E2891" s="39"/>
      <c r="F2891" s="40"/>
    </row>
    <row r="2892" spans="1:6">
      <c r="A2892" s="187">
        <v>31733</v>
      </c>
      <c r="B2892" s="39">
        <v>9.2960071789964775</v>
      </c>
      <c r="D2892" s="39"/>
      <c r="E2892" s="39"/>
      <c r="F2892" s="40"/>
    </row>
    <row r="2893" spans="1:6">
      <c r="A2893" s="187">
        <v>31733</v>
      </c>
      <c r="B2893" s="39">
        <v>9.2960071789964775</v>
      </c>
      <c r="D2893" s="39"/>
      <c r="E2893" s="39"/>
      <c r="F2893" s="40"/>
    </row>
    <row r="2894" spans="1:6">
      <c r="A2894" s="187">
        <v>31733</v>
      </c>
      <c r="B2894" s="39">
        <v>9.2960071789964775</v>
      </c>
      <c r="D2894" s="39"/>
      <c r="E2894" s="39"/>
      <c r="F2894" s="40"/>
    </row>
    <row r="2895" spans="1:6">
      <c r="A2895" s="187">
        <v>31733</v>
      </c>
      <c r="B2895" s="39">
        <v>9.2960071789964775</v>
      </c>
      <c r="D2895" s="39"/>
      <c r="E2895" s="39"/>
      <c r="F2895" s="40"/>
    </row>
    <row r="2896" spans="1:6">
      <c r="A2896" s="187">
        <v>31740</v>
      </c>
      <c r="B2896" s="39">
        <v>9.2340337978031677</v>
      </c>
      <c r="D2896" s="39"/>
      <c r="E2896" s="39"/>
      <c r="F2896" s="40"/>
    </row>
    <row r="2897" spans="1:6">
      <c r="A2897" s="187">
        <v>31740</v>
      </c>
      <c r="B2897" s="39">
        <v>9.2340337978031677</v>
      </c>
      <c r="D2897" s="39"/>
      <c r="E2897" s="39"/>
      <c r="F2897" s="40"/>
    </row>
    <row r="2898" spans="1:6">
      <c r="A2898" s="187">
        <v>31740</v>
      </c>
      <c r="B2898" s="39">
        <v>9.2340337978031677</v>
      </c>
      <c r="D2898" s="39"/>
      <c r="E2898" s="39"/>
      <c r="F2898" s="40"/>
    </row>
    <row r="2899" spans="1:6">
      <c r="A2899" s="187">
        <v>31740</v>
      </c>
      <c r="B2899" s="39">
        <v>9.2340337978031677</v>
      </c>
      <c r="D2899" s="39"/>
      <c r="E2899" s="39"/>
      <c r="F2899" s="40"/>
    </row>
    <row r="2900" spans="1:6">
      <c r="A2900" s="187">
        <v>31747</v>
      </c>
      <c r="B2900" s="39">
        <v>9.1720604166098578</v>
      </c>
      <c r="D2900" s="39"/>
      <c r="E2900" s="39"/>
      <c r="F2900" s="40"/>
    </row>
    <row r="2901" spans="1:6">
      <c r="A2901" s="187">
        <v>31747</v>
      </c>
      <c r="B2901" s="39">
        <v>9.1720604166098578</v>
      </c>
      <c r="D2901" s="39"/>
      <c r="E2901" s="39"/>
      <c r="F2901" s="40"/>
    </row>
    <row r="2902" spans="1:6">
      <c r="A2902" s="187">
        <v>31747</v>
      </c>
      <c r="B2902" s="39">
        <v>9.1720604166098578</v>
      </c>
      <c r="D2902" s="39"/>
      <c r="E2902" s="39"/>
      <c r="F2902" s="40"/>
    </row>
    <row r="2903" spans="1:6">
      <c r="A2903" s="187">
        <v>31747</v>
      </c>
      <c r="B2903" s="39">
        <v>9.1720604166098578</v>
      </c>
      <c r="D2903" s="39"/>
      <c r="E2903" s="39"/>
      <c r="F2903" s="40"/>
    </row>
    <row r="2904" spans="1:6">
      <c r="A2904" s="187">
        <v>31754</v>
      </c>
      <c r="B2904" s="39">
        <v>9.0894292416854441</v>
      </c>
      <c r="D2904" s="39"/>
      <c r="E2904" s="39"/>
      <c r="F2904" s="40"/>
    </row>
    <row r="2905" spans="1:6">
      <c r="A2905" s="187">
        <v>31754</v>
      </c>
      <c r="B2905" s="39">
        <v>9.0894292416854441</v>
      </c>
      <c r="D2905" s="39"/>
      <c r="E2905" s="39"/>
      <c r="F2905" s="40"/>
    </row>
    <row r="2906" spans="1:6">
      <c r="A2906" s="187">
        <v>31754</v>
      </c>
      <c r="B2906" s="39">
        <v>9.0894292416854441</v>
      </c>
      <c r="D2906" s="39"/>
      <c r="E2906" s="39"/>
      <c r="F2906" s="40"/>
    </row>
    <row r="2907" spans="1:6" ht="13.5" thickBot="1">
      <c r="A2907" s="188">
        <v>31754</v>
      </c>
      <c r="B2907" s="41">
        <v>9.0894292416854441</v>
      </c>
      <c r="C2907" s="134"/>
      <c r="D2907" s="41"/>
      <c r="E2907" s="41"/>
      <c r="F2907" s="40"/>
    </row>
    <row r="2908" spans="1:6">
      <c r="A2908" s="187">
        <v>31782</v>
      </c>
      <c r="B2908" s="39">
        <v>8.7795623357188948</v>
      </c>
      <c r="D2908" s="39"/>
      <c r="E2908" s="39"/>
      <c r="F2908" s="40"/>
    </row>
    <row r="2909" spans="1:6">
      <c r="A2909" s="187">
        <v>31782</v>
      </c>
      <c r="B2909" s="39">
        <v>8.7795623357188948</v>
      </c>
      <c r="D2909" s="39"/>
      <c r="E2909" s="39"/>
      <c r="F2909" s="40"/>
    </row>
    <row r="2910" spans="1:6">
      <c r="A2910" s="187">
        <v>31782</v>
      </c>
      <c r="B2910" s="39">
        <v>8.7795623357188948</v>
      </c>
      <c r="D2910" s="39"/>
      <c r="E2910" s="39"/>
      <c r="F2910" s="40"/>
    </row>
    <row r="2911" spans="1:6">
      <c r="A2911" s="187">
        <v>31782</v>
      </c>
      <c r="B2911" s="39">
        <v>8.7795623357188948</v>
      </c>
      <c r="D2911" s="39"/>
      <c r="E2911" s="39"/>
      <c r="F2911" s="40"/>
    </row>
    <row r="2912" spans="1:6">
      <c r="A2912" s="187">
        <v>31796</v>
      </c>
      <c r="B2912" s="39">
        <v>8.2631174924413138</v>
      </c>
      <c r="D2912" s="39"/>
      <c r="E2912" s="39"/>
      <c r="F2912" s="40"/>
    </row>
    <row r="2913" spans="1:6">
      <c r="A2913" s="187">
        <v>31796</v>
      </c>
      <c r="B2913" s="39">
        <v>8.2631174924413138</v>
      </c>
      <c r="D2913" s="39"/>
      <c r="E2913" s="39"/>
      <c r="F2913" s="40"/>
    </row>
    <row r="2914" spans="1:6">
      <c r="A2914" s="187">
        <v>31796</v>
      </c>
      <c r="B2914" s="39">
        <v>8.2631174924413138</v>
      </c>
      <c r="D2914" s="39"/>
      <c r="E2914" s="39"/>
      <c r="F2914" s="40"/>
    </row>
    <row r="2915" spans="1:6">
      <c r="A2915" s="187">
        <v>31796</v>
      </c>
      <c r="B2915" s="39">
        <v>8.2631174924413138</v>
      </c>
      <c r="D2915" s="39"/>
      <c r="E2915" s="39"/>
      <c r="F2915" s="40"/>
    </row>
    <row r="2916" spans="1:6">
      <c r="A2916" s="187">
        <v>31803</v>
      </c>
      <c r="B2916" s="39">
        <v>8.0565395551302803</v>
      </c>
      <c r="D2916" s="39"/>
      <c r="E2916" s="39"/>
      <c r="F2916" s="40"/>
    </row>
    <row r="2917" spans="1:6">
      <c r="A2917" s="187">
        <v>31803</v>
      </c>
      <c r="B2917" s="39">
        <v>8.0565395551302803</v>
      </c>
      <c r="D2917" s="39"/>
      <c r="E2917" s="39"/>
      <c r="F2917" s="40"/>
    </row>
    <row r="2918" spans="1:6">
      <c r="A2918" s="187">
        <v>31803</v>
      </c>
      <c r="B2918" s="39">
        <v>8.0565395551302803</v>
      </c>
      <c r="D2918" s="39"/>
      <c r="E2918" s="39"/>
      <c r="F2918" s="40"/>
    </row>
    <row r="2919" spans="1:6">
      <c r="A2919" s="187">
        <v>31803</v>
      </c>
      <c r="B2919" s="39">
        <v>8.0565395551302803</v>
      </c>
      <c r="D2919" s="39"/>
      <c r="E2919" s="39"/>
      <c r="F2919" s="40"/>
    </row>
    <row r="2920" spans="1:6">
      <c r="A2920" s="187">
        <v>31810</v>
      </c>
      <c r="B2920" s="39">
        <v>7.5277000356140364</v>
      </c>
      <c r="D2920" s="39"/>
      <c r="E2920" s="39"/>
      <c r="F2920" s="40"/>
    </row>
    <row r="2921" spans="1:6">
      <c r="A2921" s="187">
        <v>31810</v>
      </c>
      <c r="B2921" s="39">
        <v>7.5277000356140364</v>
      </c>
      <c r="D2921" s="39"/>
      <c r="E2921" s="39"/>
      <c r="F2921" s="40"/>
    </row>
    <row r="2922" spans="1:6">
      <c r="A2922" s="187">
        <v>31810</v>
      </c>
      <c r="B2922" s="39">
        <v>7.5277000356140364</v>
      </c>
      <c r="D2922" s="39"/>
      <c r="E2922" s="39"/>
      <c r="F2922" s="40"/>
    </row>
    <row r="2923" spans="1:6">
      <c r="A2923" s="187">
        <v>31810</v>
      </c>
      <c r="B2923" s="39">
        <v>7.5277000356140364</v>
      </c>
      <c r="D2923" s="39"/>
      <c r="E2923" s="39"/>
      <c r="F2923" s="40"/>
    </row>
    <row r="2924" spans="1:6">
      <c r="A2924" s="187">
        <v>31817</v>
      </c>
      <c r="B2924" s="39">
        <v>7.8912772052814546</v>
      </c>
      <c r="D2924" s="39"/>
      <c r="E2924" s="39"/>
      <c r="F2924" s="40"/>
    </row>
    <row r="2925" spans="1:6">
      <c r="A2925" s="187">
        <v>31817</v>
      </c>
      <c r="B2925" s="39">
        <v>7.8912772052814546</v>
      </c>
      <c r="D2925" s="39"/>
      <c r="E2925" s="39"/>
      <c r="F2925" s="40"/>
    </row>
    <row r="2926" spans="1:6">
      <c r="A2926" s="187">
        <v>31817</v>
      </c>
      <c r="B2926" s="39">
        <v>7.8912772052814546</v>
      </c>
      <c r="D2926" s="39"/>
      <c r="E2926" s="39"/>
      <c r="F2926" s="40"/>
    </row>
    <row r="2927" spans="1:6">
      <c r="A2927" s="187">
        <v>31817</v>
      </c>
      <c r="B2927" s="39">
        <v>7.8912772052814546</v>
      </c>
      <c r="D2927" s="39"/>
      <c r="E2927" s="39"/>
      <c r="F2927" s="40"/>
    </row>
    <row r="2928" spans="1:6">
      <c r="A2928" s="187">
        <v>31824</v>
      </c>
      <c r="B2928" s="39">
        <v>7.9491190277285435</v>
      </c>
      <c r="D2928" s="39"/>
      <c r="E2928" s="39"/>
      <c r="F2928" s="40"/>
    </row>
    <row r="2929" spans="1:6">
      <c r="A2929" s="187">
        <v>31824</v>
      </c>
      <c r="B2929" s="39">
        <v>7.9491190277285435</v>
      </c>
      <c r="D2929" s="39"/>
      <c r="E2929" s="39"/>
      <c r="F2929" s="40"/>
    </row>
    <row r="2930" spans="1:6">
      <c r="A2930" s="187">
        <v>31824</v>
      </c>
      <c r="B2930" s="39">
        <v>7.9491190277285435</v>
      </c>
      <c r="D2930" s="39"/>
      <c r="E2930" s="39"/>
      <c r="F2930" s="40"/>
    </row>
    <row r="2931" spans="1:6">
      <c r="A2931" s="187">
        <v>31824</v>
      </c>
      <c r="B2931" s="39">
        <v>7.9491190277285435</v>
      </c>
      <c r="D2931" s="39"/>
      <c r="E2931" s="39"/>
      <c r="F2931" s="40"/>
    </row>
    <row r="2932" spans="1:6">
      <c r="A2932" s="187">
        <v>31831</v>
      </c>
      <c r="B2932" s="39">
        <v>7.8499616178192477</v>
      </c>
      <c r="D2932" s="39"/>
      <c r="E2932" s="39"/>
      <c r="F2932" s="40"/>
    </row>
    <row r="2933" spans="1:6">
      <c r="A2933" s="187">
        <v>31831</v>
      </c>
      <c r="B2933" s="39">
        <v>7.8499616178192477</v>
      </c>
      <c r="D2933" s="39"/>
      <c r="E2933" s="39"/>
      <c r="F2933" s="40"/>
    </row>
    <row r="2934" spans="1:6">
      <c r="A2934" s="187">
        <v>31831</v>
      </c>
      <c r="B2934" s="39">
        <v>7.8499616178192477</v>
      </c>
      <c r="D2934" s="39"/>
      <c r="E2934" s="39"/>
      <c r="F2934" s="40"/>
    </row>
    <row r="2935" spans="1:6">
      <c r="A2935" s="187">
        <v>31831</v>
      </c>
      <c r="B2935" s="39">
        <v>7.8499616178192477</v>
      </c>
      <c r="D2935" s="39"/>
      <c r="E2935" s="39"/>
      <c r="F2935" s="40"/>
    </row>
    <row r="2936" spans="1:6">
      <c r="A2936" s="187">
        <v>31838</v>
      </c>
      <c r="B2936" s="39">
        <v>7.8086460303570417</v>
      </c>
      <c r="D2936" s="39"/>
      <c r="E2936" s="39"/>
      <c r="F2936" s="40"/>
    </row>
    <row r="2937" spans="1:6">
      <c r="A2937" s="187">
        <v>31838</v>
      </c>
      <c r="B2937" s="39">
        <v>7.8086460303570417</v>
      </c>
      <c r="D2937" s="39"/>
      <c r="E2937" s="39"/>
      <c r="F2937" s="40"/>
    </row>
    <row r="2938" spans="1:6">
      <c r="A2938" s="187">
        <v>31838</v>
      </c>
      <c r="B2938" s="39">
        <v>7.8086460303570417</v>
      </c>
      <c r="D2938" s="39"/>
      <c r="E2938" s="39"/>
      <c r="F2938" s="40"/>
    </row>
    <row r="2939" spans="1:6">
      <c r="A2939" s="187">
        <v>31838</v>
      </c>
      <c r="B2939" s="39">
        <v>7.8086460303570417</v>
      </c>
      <c r="D2939" s="39"/>
      <c r="E2939" s="39"/>
      <c r="F2939" s="40"/>
    </row>
    <row r="2940" spans="1:6">
      <c r="A2940" s="187">
        <v>31845</v>
      </c>
      <c r="B2940" s="39">
        <v>9.1720604166098578</v>
      </c>
      <c r="D2940" s="39"/>
      <c r="E2940" s="39"/>
      <c r="F2940" s="40"/>
    </row>
    <row r="2941" spans="1:6">
      <c r="A2941" s="187">
        <v>31845</v>
      </c>
      <c r="B2941" s="39">
        <v>9.1720604166098578</v>
      </c>
      <c r="D2941" s="39"/>
      <c r="E2941" s="39"/>
      <c r="F2941" s="40"/>
    </row>
    <row r="2942" spans="1:6">
      <c r="A2942" s="187">
        <v>31845</v>
      </c>
      <c r="B2942" s="39">
        <v>9.1720604166098578</v>
      </c>
      <c r="D2942" s="39"/>
      <c r="E2942" s="39"/>
      <c r="F2942" s="40"/>
    </row>
    <row r="2943" spans="1:6">
      <c r="A2943" s="187">
        <v>31845</v>
      </c>
      <c r="B2943" s="39">
        <v>9.1720604166098578</v>
      </c>
      <c r="D2943" s="39"/>
      <c r="E2943" s="39"/>
      <c r="F2943" s="40"/>
    </row>
    <row r="2944" spans="1:6">
      <c r="A2944" s="187">
        <v>31852</v>
      </c>
      <c r="B2944" s="39">
        <v>10.328896865551641</v>
      </c>
      <c r="D2944" s="39"/>
      <c r="E2944" s="39"/>
      <c r="F2944" s="40"/>
    </row>
    <row r="2945" spans="1:6">
      <c r="A2945" s="187">
        <v>31852</v>
      </c>
      <c r="B2945" s="39">
        <v>10.328896865551641</v>
      </c>
      <c r="D2945" s="39"/>
      <c r="E2945" s="39"/>
      <c r="F2945" s="40"/>
    </row>
    <row r="2946" spans="1:6">
      <c r="A2946" s="187">
        <v>31852</v>
      </c>
      <c r="B2946" s="39">
        <v>10.328896865551641</v>
      </c>
      <c r="D2946" s="39"/>
      <c r="E2946" s="39"/>
      <c r="F2946" s="40"/>
    </row>
    <row r="2947" spans="1:6">
      <c r="A2947" s="187">
        <v>31852</v>
      </c>
      <c r="B2947" s="39">
        <v>10.328896865551641</v>
      </c>
      <c r="D2947" s="39"/>
      <c r="E2947" s="39"/>
      <c r="F2947" s="40"/>
    </row>
    <row r="2948" spans="1:6">
      <c r="A2948" s="187">
        <v>31859</v>
      </c>
      <c r="B2948" s="39">
        <v>9.8950831971984723</v>
      </c>
      <c r="D2948" s="39"/>
      <c r="E2948" s="39"/>
      <c r="F2948" s="40"/>
    </row>
    <row r="2949" spans="1:6">
      <c r="A2949" s="187">
        <v>31859</v>
      </c>
      <c r="B2949" s="39">
        <v>9.8950831971984723</v>
      </c>
      <c r="D2949" s="39"/>
      <c r="E2949" s="39"/>
      <c r="F2949" s="40"/>
    </row>
    <row r="2950" spans="1:6">
      <c r="A2950" s="187">
        <v>31859</v>
      </c>
      <c r="B2950" s="39">
        <v>9.8950831971984723</v>
      </c>
      <c r="D2950" s="39"/>
      <c r="E2950" s="39"/>
      <c r="F2950" s="40"/>
    </row>
    <row r="2951" spans="1:6">
      <c r="A2951" s="187">
        <v>31859</v>
      </c>
      <c r="B2951" s="39">
        <v>9.8950831971984723</v>
      </c>
      <c r="D2951" s="39"/>
      <c r="E2951" s="39"/>
      <c r="F2951" s="40"/>
    </row>
    <row r="2952" spans="1:6">
      <c r="A2952" s="187">
        <v>31866</v>
      </c>
      <c r="B2952" s="39">
        <v>9.0894292416854441</v>
      </c>
      <c r="D2952" s="39"/>
      <c r="E2952" s="39"/>
      <c r="F2952" s="40"/>
    </row>
    <row r="2953" spans="1:6">
      <c r="A2953" s="187">
        <v>31866</v>
      </c>
      <c r="B2953" s="39">
        <v>9.0894292416854441</v>
      </c>
      <c r="D2953" s="39"/>
      <c r="E2953" s="39"/>
      <c r="F2953" s="40"/>
    </row>
    <row r="2954" spans="1:6">
      <c r="A2954" s="187">
        <v>31866</v>
      </c>
      <c r="B2954" s="39">
        <v>9.0894292416854441</v>
      </c>
      <c r="D2954" s="39"/>
      <c r="E2954" s="39"/>
      <c r="F2954" s="40"/>
    </row>
    <row r="2955" spans="1:6">
      <c r="A2955" s="187">
        <v>31866</v>
      </c>
      <c r="B2955" s="39">
        <v>9.0894292416854441</v>
      </c>
      <c r="D2955" s="39"/>
      <c r="E2955" s="39"/>
      <c r="F2955" s="40"/>
    </row>
    <row r="2956" spans="1:6">
      <c r="A2956" s="187">
        <v>31873</v>
      </c>
      <c r="B2956" s="39">
        <v>9.1720604166098578</v>
      </c>
      <c r="D2956" s="39"/>
      <c r="E2956" s="39"/>
      <c r="F2956" s="40"/>
    </row>
    <row r="2957" spans="1:6">
      <c r="A2957" s="187">
        <v>31873</v>
      </c>
      <c r="B2957" s="39">
        <v>9.1720604166098578</v>
      </c>
      <c r="D2957" s="39"/>
      <c r="E2957" s="39"/>
      <c r="F2957" s="40"/>
    </row>
    <row r="2958" spans="1:6">
      <c r="A2958" s="187">
        <v>31873</v>
      </c>
      <c r="B2958" s="39">
        <v>9.1720604166098578</v>
      </c>
      <c r="D2958" s="39"/>
      <c r="E2958" s="39"/>
      <c r="F2958" s="40"/>
    </row>
    <row r="2959" spans="1:6">
      <c r="A2959" s="187">
        <v>31873</v>
      </c>
      <c r="B2959" s="39">
        <v>9.1720604166098578</v>
      </c>
      <c r="D2959" s="39"/>
      <c r="E2959" s="39"/>
      <c r="F2959" s="40"/>
    </row>
    <row r="2960" spans="1:6">
      <c r="A2960" s="187">
        <v>31880</v>
      </c>
      <c r="B2960" s="39">
        <v>8.9241668918366184</v>
      </c>
      <c r="D2960" s="39"/>
      <c r="E2960" s="39"/>
      <c r="F2960" s="40"/>
    </row>
    <row r="2961" spans="1:6">
      <c r="A2961" s="187">
        <v>31880</v>
      </c>
      <c r="B2961" s="39">
        <v>8.9241668918366184</v>
      </c>
      <c r="D2961" s="39"/>
      <c r="E2961" s="39"/>
      <c r="F2961" s="40"/>
    </row>
    <row r="2962" spans="1:6">
      <c r="A2962" s="187">
        <v>31880</v>
      </c>
      <c r="B2962" s="39">
        <v>8.9241668918366184</v>
      </c>
      <c r="D2962" s="39"/>
      <c r="E2962" s="39"/>
      <c r="F2962" s="40"/>
    </row>
    <row r="2963" spans="1:6">
      <c r="A2963" s="187">
        <v>31880</v>
      </c>
      <c r="B2963" s="39">
        <v>8.9241668918366184</v>
      </c>
      <c r="D2963" s="39"/>
      <c r="E2963" s="39"/>
      <c r="F2963" s="40"/>
    </row>
    <row r="2964" spans="1:6">
      <c r="A2964" s="187">
        <v>31887</v>
      </c>
      <c r="B2964" s="39">
        <v>8.5110110172145532</v>
      </c>
      <c r="D2964" s="39"/>
      <c r="E2964" s="39"/>
      <c r="F2964" s="40"/>
    </row>
    <row r="2965" spans="1:6">
      <c r="A2965" s="187">
        <v>31887</v>
      </c>
      <c r="B2965" s="39">
        <v>8.5110110172145532</v>
      </c>
      <c r="D2965" s="39"/>
      <c r="E2965" s="39"/>
      <c r="F2965" s="40"/>
    </row>
    <row r="2966" spans="1:6">
      <c r="A2966" s="187">
        <v>31887</v>
      </c>
      <c r="B2966" s="39">
        <v>8.5110110172145532</v>
      </c>
      <c r="D2966" s="39"/>
      <c r="E2966" s="39"/>
      <c r="F2966" s="40"/>
    </row>
    <row r="2967" spans="1:6">
      <c r="A2967" s="187">
        <v>31887</v>
      </c>
      <c r="B2967" s="39">
        <v>8.5110110172145532</v>
      </c>
      <c r="D2967" s="39"/>
      <c r="E2967" s="39"/>
      <c r="F2967" s="40"/>
    </row>
    <row r="2968" spans="1:6">
      <c r="A2968" s="187">
        <v>31894</v>
      </c>
      <c r="B2968" s="39">
        <v>8.5110110172145532</v>
      </c>
      <c r="D2968" s="39"/>
      <c r="E2968" s="39"/>
      <c r="F2968" s="40"/>
    </row>
    <row r="2969" spans="1:6">
      <c r="A2969" s="187">
        <v>31894</v>
      </c>
      <c r="B2969" s="39">
        <v>8.5110110172145532</v>
      </c>
      <c r="D2969" s="39"/>
      <c r="E2969" s="39"/>
      <c r="F2969" s="40"/>
    </row>
    <row r="2970" spans="1:6">
      <c r="A2970" s="187">
        <v>31894</v>
      </c>
      <c r="B2970" s="39">
        <v>8.5110110172145532</v>
      </c>
      <c r="D2970" s="39"/>
      <c r="E2970" s="39"/>
      <c r="F2970" s="40"/>
    </row>
    <row r="2971" spans="1:6">
      <c r="A2971" s="187">
        <v>31894</v>
      </c>
      <c r="B2971" s="39">
        <v>8.5110110172145532</v>
      </c>
      <c r="D2971" s="39"/>
      <c r="E2971" s="39"/>
      <c r="F2971" s="40"/>
    </row>
    <row r="2972" spans="1:6">
      <c r="A2972" s="187">
        <v>31901</v>
      </c>
      <c r="B2972" s="39">
        <v>8.5110110172145532</v>
      </c>
      <c r="D2972" s="39"/>
      <c r="E2972" s="39"/>
      <c r="F2972" s="40"/>
    </row>
    <row r="2973" spans="1:6">
      <c r="A2973" s="187">
        <v>31901</v>
      </c>
      <c r="B2973" s="39">
        <v>8.5110110172145532</v>
      </c>
      <c r="D2973" s="39"/>
      <c r="E2973" s="39"/>
      <c r="F2973" s="40"/>
    </row>
    <row r="2974" spans="1:6">
      <c r="A2974" s="187">
        <v>31901</v>
      </c>
      <c r="B2974" s="39">
        <v>8.5110110172145532</v>
      </c>
      <c r="D2974" s="39"/>
      <c r="E2974" s="39"/>
      <c r="F2974" s="40"/>
    </row>
    <row r="2975" spans="1:6">
      <c r="A2975" s="187">
        <v>31901</v>
      </c>
      <c r="B2975" s="39">
        <v>8.5110110172145532</v>
      </c>
      <c r="D2975" s="39"/>
      <c r="E2975" s="39"/>
      <c r="F2975" s="40"/>
    </row>
    <row r="2976" spans="1:6">
      <c r="A2976" s="187">
        <v>31908</v>
      </c>
      <c r="B2976" s="39">
        <v>8.5523266046767592</v>
      </c>
      <c r="D2976" s="39"/>
      <c r="E2976" s="39"/>
      <c r="F2976" s="40"/>
    </row>
    <row r="2977" spans="1:6">
      <c r="A2977" s="187">
        <v>31908</v>
      </c>
      <c r="B2977" s="39">
        <v>8.5523266046767592</v>
      </c>
      <c r="D2977" s="39"/>
      <c r="E2977" s="39"/>
      <c r="F2977" s="40"/>
    </row>
    <row r="2978" spans="1:6">
      <c r="A2978" s="187">
        <v>31908</v>
      </c>
      <c r="B2978" s="39">
        <v>8.5523266046767592</v>
      </c>
      <c r="D2978" s="39"/>
      <c r="E2978" s="39"/>
      <c r="F2978" s="40"/>
    </row>
    <row r="2979" spans="1:6">
      <c r="A2979" s="187">
        <v>31908</v>
      </c>
      <c r="B2979" s="39">
        <v>8.5523266046767592</v>
      </c>
      <c r="D2979" s="39"/>
      <c r="E2979" s="39"/>
      <c r="F2979" s="40"/>
    </row>
    <row r="2980" spans="1:6">
      <c r="A2980" s="187">
        <v>31915</v>
      </c>
      <c r="B2980" s="39">
        <v>8.5523266046767592</v>
      </c>
      <c r="D2980" s="39"/>
      <c r="E2980" s="39"/>
      <c r="F2980" s="40"/>
    </row>
    <row r="2981" spans="1:6">
      <c r="A2981" s="187">
        <v>31915</v>
      </c>
      <c r="B2981" s="39">
        <v>8.5523266046767592</v>
      </c>
      <c r="D2981" s="39"/>
      <c r="E2981" s="39"/>
      <c r="F2981" s="40"/>
    </row>
    <row r="2982" spans="1:6">
      <c r="A2982" s="187">
        <v>31915</v>
      </c>
      <c r="B2982" s="39">
        <v>8.5523266046767592</v>
      </c>
      <c r="D2982" s="39"/>
      <c r="E2982" s="39"/>
      <c r="F2982" s="40"/>
    </row>
    <row r="2983" spans="1:6">
      <c r="A2983" s="187">
        <v>31915</v>
      </c>
      <c r="B2983" s="39">
        <v>8.5523266046767592</v>
      </c>
      <c r="D2983" s="39"/>
      <c r="E2983" s="39"/>
      <c r="F2983" s="40"/>
    </row>
    <row r="2984" spans="1:6">
      <c r="A2984" s="187">
        <v>31922</v>
      </c>
      <c r="B2984" s="39">
        <v>8.593642192138967</v>
      </c>
      <c r="D2984" s="39"/>
      <c r="E2984" s="39"/>
      <c r="F2984" s="40"/>
    </row>
    <row r="2985" spans="1:6">
      <c r="A2985" s="187">
        <v>31922</v>
      </c>
      <c r="B2985" s="39">
        <v>8.593642192138967</v>
      </c>
      <c r="D2985" s="39"/>
      <c r="E2985" s="39"/>
      <c r="F2985" s="40"/>
    </row>
    <row r="2986" spans="1:6">
      <c r="A2986" s="187">
        <v>31922</v>
      </c>
      <c r="B2986" s="39">
        <v>8.593642192138967</v>
      </c>
      <c r="D2986" s="39"/>
      <c r="E2986" s="39"/>
      <c r="F2986" s="40"/>
    </row>
    <row r="2987" spans="1:6">
      <c r="A2987" s="187">
        <v>31922</v>
      </c>
      <c r="B2987" s="39">
        <v>8.593642192138967</v>
      </c>
      <c r="D2987" s="39"/>
      <c r="E2987" s="39"/>
      <c r="F2987" s="40"/>
    </row>
    <row r="2988" spans="1:6">
      <c r="A2988" s="187">
        <v>31929</v>
      </c>
      <c r="B2988" s="39">
        <v>8.5729843984078631</v>
      </c>
      <c r="D2988" s="39"/>
      <c r="E2988" s="39"/>
      <c r="F2988" s="40"/>
    </row>
    <row r="2989" spans="1:6">
      <c r="A2989" s="187">
        <v>31929</v>
      </c>
      <c r="B2989" s="39">
        <v>8.5729843984078631</v>
      </c>
      <c r="D2989" s="39"/>
      <c r="E2989" s="39"/>
      <c r="F2989" s="40"/>
    </row>
    <row r="2990" spans="1:6">
      <c r="A2990" s="187">
        <v>31929</v>
      </c>
      <c r="B2990" s="39">
        <v>8.5729843984078631</v>
      </c>
      <c r="D2990" s="39"/>
      <c r="E2990" s="39"/>
      <c r="F2990" s="40"/>
    </row>
    <row r="2991" spans="1:6">
      <c r="A2991" s="187">
        <v>31929</v>
      </c>
      <c r="B2991" s="39">
        <v>8.5729843984078631</v>
      </c>
      <c r="D2991" s="39"/>
      <c r="E2991" s="39"/>
      <c r="F2991" s="40"/>
    </row>
    <row r="2992" spans="1:6">
      <c r="A2992" s="187">
        <v>31936</v>
      </c>
      <c r="B2992" s="39">
        <v>8.5523266046767592</v>
      </c>
      <c r="D2992" s="39"/>
      <c r="E2992" s="39"/>
      <c r="F2992" s="40"/>
    </row>
    <row r="2993" spans="1:6">
      <c r="A2993" s="187">
        <v>31936</v>
      </c>
      <c r="B2993" s="39">
        <v>8.5523266046767592</v>
      </c>
      <c r="D2993" s="39"/>
      <c r="E2993" s="39"/>
      <c r="F2993" s="40"/>
    </row>
    <row r="2994" spans="1:6">
      <c r="A2994" s="187">
        <v>31936</v>
      </c>
      <c r="B2994" s="39">
        <v>8.5523266046767592</v>
      </c>
      <c r="D2994" s="39"/>
      <c r="E2994" s="39"/>
      <c r="F2994" s="40"/>
    </row>
    <row r="2995" spans="1:6">
      <c r="A2995" s="187">
        <v>31936</v>
      </c>
      <c r="B2995" s="39">
        <v>8.5523266046767592</v>
      </c>
      <c r="D2995" s="39"/>
      <c r="E2995" s="39"/>
      <c r="F2995" s="40"/>
    </row>
    <row r="2996" spans="1:6">
      <c r="A2996" s="187">
        <v>31936</v>
      </c>
      <c r="B2996" s="39">
        <v>8.5523266046767592</v>
      </c>
      <c r="D2996" s="39"/>
      <c r="E2996" s="39"/>
      <c r="F2996" s="40"/>
    </row>
    <row r="2997" spans="1:6">
      <c r="A2997" s="187">
        <v>31936</v>
      </c>
      <c r="B2997" s="39">
        <v>8.5523266046767592</v>
      </c>
      <c r="D2997" s="39"/>
      <c r="E2997" s="39"/>
      <c r="F2997" s="40"/>
    </row>
    <row r="2998" spans="1:6">
      <c r="A2998" s="187">
        <v>31936</v>
      </c>
      <c r="B2998" s="39">
        <v>8.5523266046767592</v>
      </c>
      <c r="D2998" s="39"/>
      <c r="E2998" s="39"/>
      <c r="F2998" s="40"/>
    </row>
    <row r="2999" spans="1:6">
      <c r="A2999" s="187">
        <v>31943</v>
      </c>
      <c r="B2999" s="39">
        <v>8.4283798422901395</v>
      </c>
      <c r="D2999" s="39"/>
      <c r="E2999" s="39"/>
      <c r="F2999" s="40"/>
    </row>
    <row r="3000" spans="1:6">
      <c r="A3000" s="187">
        <v>31950</v>
      </c>
      <c r="B3000" s="39">
        <v>8.6969311607944828</v>
      </c>
      <c r="D3000" s="39"/>
      <c r="E3000" s="39"/>
      <c r="F3000" s="40"/>
    </row>
    <row r="3001" spans="1:6">
      <c r="A3001" s="187">
        <v>31957</v>
      </c>
      <c r="B3001" s="39">
        <v>9.5025851163075092</v>
      </c>
      <c r="D3001" s="39"/>
      <c r="E3001" s="39"/>
      <c r="F3001" s="40"/>
    </row>
    <row r="3002" spans="1:6">
      <c r="A3002" s="187">
        <v>31964</v>
      </c>
      <c r="B3002" s="39">
        <v>9.9157409909295762</v>
      </c>
      <c r="D3002" s="39"/>
      <c r="E3002" s="39"/>
      <c r="F3002" s="40"/>
    </row>
    <row r="3003" spans="1:6">
      <c r="A3003" s="187">
        <v>31943</v>
      </c>
      <c r="B3003" s="39">
        <v>8.4283798422901395</v>
      </c>
      <c r="D3003" s="39"/>
      <c r="E3003" s="39"/>
      <c r="F3003" s="40"/>
    </row>
    <row r="3004" spans="1:6">
      <c r="A3004" s="187">
        <v>31943</v>
      </c>
      <c r="B3004" s="39">
        <v>8.4283798422901395</v>
      </c>
      <c r="D3004" s="39"/>
      <c r="E3004" s="39"/>
      <c r="F3004" s="40"/>
    </row>
    <row r="3005" spans="1:6">
      <c r="A3005" s="187">
        <v>31943</v>
      </c>
      <c r="B3005" s="39">
        <v>8.4283798422901395</v>
      </c>
      <c r="D3005" s="39"/>
      <c r="E3005" s="39"/>
      <c r="F3005" s="40"/>
    </row>
    <row r="3006" spans="1:6">
      <c r="A3006" s="187">
        <v>31971</v>
      </c>
      <c r="B3006" s="39">
        <v>9.9157409909295762</v>
      </c>
      <c r="D3006" s="39"/>
      <c r="E3006" s="39"/>
      <c r="F3006" s="40"/>
    </row>
    <row r="3007" spans="1:6">
      <c r="A3007" s="187">
        <v>31971</v>
      </c>
      <c r="B3007" s="39">
        <v>9.9157409909295762</v>
      </c>
      <c r="D3007" s="39"/>
      <c r="E3007" s="39"/>
      <c r="F3007" s="40"/>
    </row>
    <row r="3008" spans="1:6">
      <c r="A3008" s="187">
        <v>31971</v>
      </c>
      <c r="B3008" s="39">
        <v>9.9157409909295762</v>
      </c>
      <c r="D3008" s="39"/>
      <c r="E3008" s="39"/>
      <c r="F3008" s="40"/>
    </row>
    <row r="3009" spans="1:6">
      <c r="A3009" s="187">
        <v>31971</v>
      </c>
      <c r="B3009" s="39">
        <v>9.9157409909295762</v>
      </c>
      <c r="D3009" s="39"/>
      <c r="E3009" s="39"/>
      <c r="F3009" s="40"/>
    </row>
    <row r="3010" spans="1:6">
      <c r="A3010" s="187">
        <v>31978</v>
      </c>
      <c r="B3010" s="39">
        <v>9.543900703769717</v>
      </c>
      <c r="D3010" s="39"/>
      <c r="E3010" s="39"/>
      <c r="F3010" s="40"/>
    </row>
    <row r="3011" spans="1:6">
      <c r="A3011" s="187">
        <v>31978</v>
      </c>
      <c r="B3011" s="39">
        <v>9.543900703769717</v>
      </c>
      <c r="D3011" s="39"/>
      <c r="E3011" s="39"/>
      <c r="F3011" s="40"/>
    </row>
    <row r="3012" spans="1:6">
      <c r="A3012" s="187">
        <v>31978</v>
      </c>
      <c r="B3012" s="39">
        <v>9.543900703769717</v>
      </c>
      <c r="D3012" s="39"/>
      <c r="E3012" s="39"/>
      <c r="F3012" s="40"/>
    </row>
    <row r="3013" spans="1:6">
      <c r="A3013" s="187">
        <v>31978</v>
      </c>
      <c r="B3013" s="39">
        <v>9.543900703769717</v>
      </c>
      <c r="D3013" s="39"/>
      <c r="E3013" s="39"/>
      <c r="F3013" s="40"/>
    </row>
    <row r="3014" spans="1:6">
      <c r="A3014" s="187">
        <v>31985</v>
      </c>
      <c r="B3014" s="39">
        <v>9.9157409909295762</v>
      </c>
      <c r="D3014" s="39"/>
      <c r="E3014" s="39"/>
      <c r="F3014" s="40"/>
    </row>
    <row r="3015" spans="1:6">
      <c r="A3015" s="187">
        <v>31985</v>
      </c>
      <c r="B3015" s="39">
        <v>9.9157409909295762</v>
      </c>
      <c r="D3015" s="39"/>
      <c r="E3015" s="39"/>
      <c r="F3015" s="40"/>
    </row>
    <row r="3016" spans="1:6">
      <c r="A3016" s="187">
        <v>31985</v>
      </c>
      <c r="B3016" s="39">
        <v>9.9157409909295762</v>
      </c>
      <c r="D3016" s="39"/>
      <c r="E3016" s="39"/>
      <c r="F3016" s="40"/>
    </row>
    <row r="3017" spans="1:6">
      <c r="A3017" s="187">
        <v>31985</v>
      </c>
      <c r="B3017" s="39">
        <v>9.9157409909295762</v>
      </c>
      <c r="D3017" s="39"/>
      <c r="E3017" s="39"/>
      <c r="F3017" s="40"/>
    </row>
    <row r="3018" spans="1:6">
      <c r="A3018" s="187">
        <v>31992</v>
      </c>
      <c r="B3018" s="39">
        <v>10.328896865551641</v>
      </c>
      <c r="D3018" s="39"/>
      <c r="E3018" s="39"/>
      <c r="F3018" s="40"/>
    </row>
    <row r="3019" spans="1:6">
      <c r="A3019" s="187">
        <v>31992</v>
      </c>
      <c r="B3019" s="39">
        <v>10.328896865551641</v>
      </c>
      <c r="D3019" s="39"/>
      <c r="E3019" s="39"/>
      <c r="F3019" s="40"/>
    </row>
    <row r="3020" spans="1:6">
      <c r="A3020" s="187">
        <v>31992</v>
      </c>
      <c r="B3020" s="39">
        <v>10.328896865551641</v>
      </c>
      <c r="D3020" s="39"/>
      <c r="E3020" s="39"/>
      <c r="F3020" s="40"/>
    </row>
    <row r="3021" spans="1:6">
      <c r="A3021" s="187">
        <v>31992</v>
      </c>
      <c r="B3021" s="39">
        <v>10.328896865551641</v>
      </c>
      <c r="D3021" s="39"/>
      <c r="E3021" s="39"/>
      <c r="F3021" s="40"/>
    </row>
    <row r="3022" spans="1:6">
      <c r="A3022" s="187">
        <v>31999</v>
      </c>
      <c r="B3022" s="39">
        <v>10.246265690627228</v>
      </c>
      <c r="D3022" s="39"/>
      <c r="E3022" s="39"/>
      <c r="F3022" s="40"/>
    </row>
    <row r="3023" spans="1:6">
      <c r="A3023" s="187">
        <v>31999</v>
      </c>
      <c r="B3023" s="39">
        <v>10.246265690627228</v>
      </c>
      <c r="D3023" s="39"/>
      <c r="E3023" s="39"/>
      <c r="F3023" s="40"/>
    </row>
    <row r="3024" spans="1:6">
      <c r="A3024" s="187">
        <v>31999</v>
      </c>
      <c r="B3024" s="39">
        <v>10.246265690627228</v>
      </c>
      <c r="D3024" s="39"/>
      <c r="E3024" s="39"/>
      <c r="F3024" s="40"/>
    </row>
    <row r="3025" spans="1:6">
      <c r="A3025" s="187">
        <v>31999</v>
      </c>
      <c r="B3025" s="39">
        <v>10.246265690627228</v>
      </c>
      <c r="D3025" s="39"/>
      <c r="E3025" s="39"/>
      <c r="F3025" s="40"/>
    </row>
    <row r="3026" spans="1:6">
      <c r="A3026" s="187">
        <v>32006</v>
      </c>
      <c r="B3026" s="39">
        <v>10.328896865551641</v>
      </c>
      <c r="D3026" s="39"/>
      <c r="E3026" s="39"/>
      <c r="F3026" s="40"/>
    </row>
    <row r="3027" spans="1:6">
      <c r="A3027" s="187">
        <v>32006</v>
      </c>
      <c r="B3027" s="39">
        <v>10.328896865551641</v>
      </c>
      <c r="D3027" s="39"/>
      <c r="E3027" s="39"/>
      <c r="F3027" s="40"/>
    </row>
    <row r="3028" spans="1:6">
      <c r="A3028" s="187">
        <v>32006</v>
      </c>
      <c r="B3028" s="39">
        <v>10.328896865551641</v>
      </c>
      <c r="D3028" s="39"/>
      <c r="E3028" s="39"/>
      <c r="F3028" s="40"/>
    </row>
    <row r="3029" spans="1:6">
      <c r="A3029" s="187">
        <v>32006</v>
      </c>
      <c r="B3029" s="39">
        <v>10.328896865551641</v>
      </c>
      <c r="D3029" s="39"/>
      <c r="E3029" s="39"/>
      <c r="F3029" s="40"/>
    </row>
    <row r="3030" spans="1:6">
      <c r="A3030" s="187">
        <v>32013</v>
      </c>
      <c r="B3030" s="39">
        <v>10.081003340778402</v>
      </c>
      <c r="D3030" s="39"/>
      <c r="E3030" s="39"/>
      <c r="F3030" s="40"/>
    </row>
    <row r="3031" spans="1:6">
      <c r="A3031" s="187">
        <v>32013</v>
      </c>
      <c r="B3031" s="39">
        <v>10.081003340778402</v>
      </c>
      <c r="D3031" s="39"/>
      <c r="E3031" s="39"/>
      <c r="F3031" s="40"/>
    </row>
    <row r="3032" spans="1:6">
      <c r="A3032" s="187">
        <v>32013</v>
      </c>
      <c r="B3032" s="39">
        <v>10.081003340778402</v>
      </c>
      <c r="D3032" s="39"/>
      <c r="E3032" s="39"/>
      <c r="F3032" s="40"/>
    </row>
    <row r="3033" spans="1:6">
      <c r="A3033" s="187">
        <v>32013</v>
      </c>
      <c r="B3033" s="39">
        <v>10.081003340778402</v>
      </c>
      <c r="D3033" s="39"/>
      <c r="E3033" s="39"/>
      <c r="F3033" s="40"/>
    </row>
    <row r="3034" spans="1:6">
      <c r="A3034" s="187">
        <v>32020</v>
      </c>
      <c r="B3034" s="39">
        <v>10.101661134509506</v>
      </c>
      <c r="D3034" s="39"/>
      <c r="E3034" s="39"/>
      <c r="F3034" s="40"/>
    </row>
    <row r="3035" spans="1:6">
      <c r="A3035" s="187">
        <v>32020</v>
      </c>
      <c r="B3035" s="39">
        <v>10.101661134509506</v>
      </c>
      <c r="D3035" s="39"/>
      <c r="E3035" s="39"/>
      <c r="F3035" s="40"/>
    </row>
    <row r="3036" spans="1:6">
      <c r="A3036" s="187">
        <v>32020</v>
      </c>
      <c r="B3036" s="39">
        <v>10.101661134509506</v>
      </c>
      <c r="D3036" s="39"/>
      <c r="E3036" s="39"/>
      <c r="F3036" s="40"/>
    </row>
    <row r="3037" spans="1:6">
      <c r="A3037" s="187">
        <v>32020</v>
      </c>
      <c r="B3037" s="39">
        <v>10.101661134509506</v>
      </c>
      <c r="D3037" s="39"/>
      <c r="E3037" s="39"/>
      <c r="F3037" s="40"/>
    </row>
    <row r="3038" spans="1:6">
      <c r="A3038" s="187">
        <v>32027</v>
      </c>
      <c r="B3038" s="39">
        <v>9.9570565783917822</v>
      </c>
      <c r="D3038" s="39"/>
      <c r="E3038" s="39"/>
      <c r="F3038" s="40"/>
    </row>
    <row r="3039" spans="1:6">
      <c r="A3039" s="187">
        <v>32027</v>
      </c>
      <c r="B3039" s="39">
        <v>9.9570565783917822</v>
      </c>
      <c r="D3039" s="39"/>
      <c r="E3039" s="39"/>
      <c r="F3039" s="40"/>
    </row>
    <row r="3040" spans="1:6">
      <c r="A3040" s="187">
        <v>32027</v>
      </c>
      <c r="B3040" s="39">
        <v>9.9570565783917822</v>
      </c>
      <c r="D3040" s="39"/>
      <c r="E3040" s="39"/>
      <c r="F3040" s="40"/>
    </row>
    <row r="3041" spans="1:6">
      <c r="A3041" s="187">
        <v>32027</v>
      </c>
      <c r="B3041" s="39">
        <v>9.9570565783917822</v>
      </c>
      <c r="D3041" s="39"/>
      <c r="E3041" s="39"/>
      <c r="F3041" s="40"/>
    </row>
    <row r="3042" spans="1:6">
      <c r="A3042" s="187">
        <v>32034</v>
      </c>
      <c r="B3042" s="39">
        <v>9.6058740849630269</v>
      </c>
      <c r="D3042" s="39"/>
      <c r="E3042" s="39"/>
      <c r="F3042" s="40"/>
    </row>
    <row r="3043" spans="1:6">
      <c r="A3043" s="187">
        <v>32034</v>
      </c>
      <c r="B3043" s="39">
        <v>9.6058740849630269</v>
      </c>
      <c r="D3043" s="39"/>
      <c r="E3043" s="39"/>
      <c r="F3043" s="40"/>
    </row>
    <row r="3044" spans="1:6">
      <c r="A3044" s="187">
        <v>32034</v>
      </c>
      <c r="B3044" s="39">
        <v>9.6058740849630269</v>
      </c>
      <c r="D3044" s="39"/>
      <c r="E3044" s="39"/>
      <c r="F3044" s="40"/>
    </row>
    <row r="3045" spans="1:6">
      <c r="A3045" s="187">
        <v>32034</v>
      </c>
      <c r="B3045" s="39">
        <v>9.6058740849630269</v>
      </c>
      <c r="D3045" s="39"/>
      <c r="E3045" s="39"/>
      <c r="F3045" s="40"/>
    </row>
    <row r="3046" spans="1:6">
      <c r="A3046" s="187">
        <v>32041</v>
      </c>
      <c r="B3046" s="39">
        <v>9.0067980667610303</v>
      </c>
      <c r="D3046" s="39"/>
      <c r="E3046" s="39"/>
      <c r="F3046" s="40"/>
    </row>
    <row r="3047" spans="1:6">
      <c r="A3047" s="187">
        <v>32041</v>
      </c>
      <c r="B3047" s="39">
        <v>9.0067980667610303</v>
      </c>
      <c r="D3047" s="39"/>
      <c r="E3047" s="39"/>
      <c r="F3047" s="40"/>
    </row>
    <row r="3048" spans="1:6">
      <c r="A3048" s="187">
        <v>32041</v>
      </c>
      <c r="B3048" s="39">
        <v>9.0067980667610303</v>
      </c>
      <c r="D3048" s="39"/>
      <c r="E3048" s="39"/>
      <c r="F3048" s="40"/>
    </row>
    <row r="3049" spans="1:6">
      <c r="A3049" s="187">
        <v>32041</v>
      </c>
      <c r="B3049" s="39">
        <v>9.0067980667610303</v>
      </c>
      <c r="D3049" s="39"/>
      <c r="E3049" s="39"/>
      <c r="F3049" s="40"/>
    </row>
    <row r="3050" spans="1:6">
      <c r="A3050" s="187">
        <v>32048</v>
      </c>
      <c r="B3050" s="39">
        <v>8.9241668918366184</v>
      </c>
      <c r="D3050" s="39"/>
      <c r="E3050" s="39"/>
      <c r="F3050" s="40"/>
    </row>
    <row r="3051" spans="1:6">
      <c r="A3051" s="187">
        <v>32048</v>
      </c>
      <c r="B3051" s="39">
        <v>8.9241668918366184</v>
      </c>
      <c r="D3051" s="39"/>
      <c r="E3051" s="39"/>
      <c r="F3051" s="40"/>
    </row>
    <row r="3052" spans="1:6">
      <c r="A3052" s="187">
        <v>32048</v>
      </c>
      <c r="B3052" s="39">
        <v>8.9241668918366184</v>
      </c>
      <c r="D3052" s="39"/>
      <c r="E3052" s="39"/>
      <c r="F3052" s="40"/>
    </row>
    <row r="3053" spans="1:6">
      <c r="A3053" s="187">
        <v>32048</v>
      </c>
      <c r="B3053" s="39">
        <v>8.9241668918366184</v>
      </c>
      <c r="D3053" s="39"/>
      <c r="E3053" s="39"/>
      <c r="F3053" s="40"/>
    </row>
    <row r="3054" spans="1:6">
      <c r="A3054" s="187">
        <v>32055</v>
      </c>
      <c r="B3054" s="39">
        <v>9.068771447954342</v>
      </c>
      <c r="D3054" s="39"/>
      <c r="E3054" s="39"/>
      <c r="F3054" s="40"/>
    </row>
    <row r="3055" spans="1:6">
      <c r="A3055" s="187">
        <v>32055</v>
      </c>
      <c r="B3055" s="39">
        <v>9.068771447954342</v>
      </c>
      <c r="D3055" s="39"/>
      <c r="E3055" s="39"/>
      <c r="F3055" s="40"/>
    </row>
    <row r="3056" spans="1:6">
      <c r="A3056" s="187">
        <v>32055</v>
      </c>
      <c r="B3056" s="39">
        <v>9.068771447954342</v>
      </c>
      <c r="D3056" s="39"/>
      <c r="E3056" s="39"/>
      <c r="F3056" s="40"/>
    </row>
    <row r="3057" spans="1:6">
      <c r="A3057" s="187">
        <v>32055</v>
      </c>
      <c r="B3057" s="39">
        <v>9.068771447954342</v>
      </c>
      <c r="D3057" s="39"/>
      <c r="E3057" s="39"/>
      <c r="F3057" s="40"/>
    </row>
    <row r="3058" spans="1:6">
      <c r="A3058" s="187">
        <v>32083</v>
      </c>
      <c r="B3058" s="39">
        <v>7.0319129860675575</v>
      </c>
      <c r="D3058" s="39"/>
      <c r="E3058" s="39"/>
      <c r="F3058" s="40"/>
    </row>
    <row r="3059" spans="1:6">
      <c r="A3059" s="187">
        <v>32083</v>
      </c>
      <c r="B3059" s="39">
        <v>7.0319129860675575</v>
      </c>
      <c r="D3059" s="39"/>
      <c r="E3059" s="39"/>
      <c r="F3059" s="40"/>
    </row>
    <row r="3060" spans="1:6">
      <c r="A3060" s="187">
        <v>32083</v>
      </c>
      <c r="B3060" s="39">
        <v>7.0319129860675575</v>
      </c>
      <c r="D3060" s="39"/>
      <c r="E3060" s="39"/>
      <c r="F3060" s="40"/>
    </row>
    <row r="3061" spans="1:6">
      <c r="A3061" s="187">
        <v>32083</v>
      </c>
      <c r="B3061" s="39">
        <v>7.0319129860675575</v>
      </c>
      <c r="D3061" s="39"/>
      <c r="E3061" s="39"/>
      <c r="F3061" s="40"/>
    </row>
    <row r="3062" spans="1:6">
      <c r="A3062" s="187">
        <v>32090</v>
      </c>
      <c r="B3062" s="39">
        <v>6.6931251688774642</v>
      </c>
      <c r="D3062" s="39"/>
      <c r="E3062" s="39"/>
      <c r="F3062" s="40"/>
    </row>
    <row r="3063" spans="1:6">
      <c r="A3063" s="187">
        <v>32090</v>
      </c>
      <c r="B3063" s="39">
        <v>6.6931251688774642</v>
      </c>
      <c r="D3063" s="39"/>
      <c r="E3063" s="39"/>
      <c r="F3063" s="40"/>
    </row>
    <row r="3064" spans="1:6">
      <c r="A3064" s="187">
        <v>32090</v>
      </c>
      <c r="B3064" s="39">
        <v>6.6931251688774642</v>
      </c>
      <c r="D3064" s="39"/>
      <c r="E3064" s="39"/>
      <c r="F3064" s="40"/>
    </row>
    <row r="3065" spans="1:6">
      <c r="A3065" s="187">
        <v>32090</v>
      </c>
      <c r="B3065" s="39">
        <v>6.6931251688774642</v>
      </c>
      <c r="D3065" s="39"/>
      <c r="E3065" s="39"/>
      <c r="F3065" s="40"/>
    </row>
    <row r="3066" spans="1:6">
      <c r="A3066" s="187">
        <v>32097</v>
      </c>
      <c r="B3066" s="39">
        <v>6.6104939939530505</v>
      </c>
      <c r="D3066" s="39"/>
      <c r="E3066" s="39"/>
      <c r="F3066" s="40"/>
    </row>
    <row r="3067" spans="1:6">
      <c r="A3067" s="187">
        <v>32097</v>
      </c>
      <c r="B3067" s="39">
        <v>6.6104939939530505</v>
      </c>
      <c r="D3067" s="39"/>
      <c r="E3067" s="39"/>
      <c r="F3067" s="40"/>
    </row>
    <row r="3068" spans="1:6">
      <c r="A3068" s="187">
        <v>32097</v>
      </c>
      <c r="B3068" s="39">
        <v>6.6104939939530505</v>
      </c>
      <c r="D3068" s="39"/>
      <c r="E3068" s="39"/>
      <c r="F3068" s="40"/>
    </row>
    <row r="3069" spans="1:6">
      <c r="A3069" s="187">
        <v>32097</v>
      </c>
      <c r="B3069" s="39">
        <v>6.6104939939530505</v>
      </c>
      <c r="D3069" s="39"/>
      <c r="E3069" s="39"/>
      <c r="F3069" s="40"/>
    </row>
    <row r="3070" spans="1:6">
      <c r="A3070" s="187">
        <v>32104</v>
      </c>
      <c r="B3070" s="39">
        <v>6.4204422916269008</v>
      </c>
      <c r="D3070" s="39"/>
      <c r="E3070" s="39"/>
      <c r="F3070" s="40"/>
    </row>
    <row r="3071" spans="1:6">
      <c r="A3071" s="187">
        <v>32104</v>
      </c>
      <c r="B3071" s="39">
        <v>6.4204422916269008</v>
      </c>
      <c r="D3071" s="39"/>
      <c r="E3071" s="39"/>
      <c r="F3071" s="40"/>
    </row>
    <row r="3072" spans="1:6">
      <c r="A3072" s="187">
        <v>32104</v>
      </c>
      <c r="B3072" s="39">
        <v>6.4204422916269008</v>
      </c>
      <c r="D3072" s="39"/>
      <c r="E3072" s="39"/>
      <c r="F3072" s="40"/>
    </row>
    <row r="3073" spans="1:6">
      <c r="A3073" s="187">
        <v>32104</v>
      </c>
      <c r="B3073" s="39">
        <v>6.4204422916269008</v>
      </c>
      <c r="D3073" s="39"/>
      <c r="E3073" s="39"/>
      <c r="F3073" s="40"/>
    </row>
    <row r="3074" spans="1:6">
      <c r="A3074" s="187">
        <v>32111</v>
      </c>
      <c r="B3074" s="39">
        <v>6.362600469179811</v>
      </c>
      <c r="D3074" s="39"/>
      <c r="E3074" s="39"/>
      <c r="F3074" s="40"/>
    </row>
    <row r="3075" spans="1:6">
      <c r="A3075" s="187">
        <v>32111</v>
      </c>
      <c r="B3075" s="39">
        <v>6.362600469179811</v>
      </c>
      <c r="D3075" s="39"/>
      <c r="E3075" s="39"/>
      <c r="F3075" s="40"/>
    </row>
    <row r="3076" spans="1:6">
      <c r="A3076" s="187">
        <v>32111</v>
      </c>
      <c r="B3076" s="39">
        <v>6.362600469179811</v>
      </c>
      <c r="D3076" s="39"/>
      <c r="E3076" s="39"/>
      <c r="F3076" s="40"/>
    </row>
    <row r="3077" spans="1:6">
      <c r="A3077" s="187">
        <v>32111</v>
      </c>
      <c r="B3077" s="39">
        <v>6.362600469179811</v>
      </c>
      <c r="D3077" s="39"/>
      <c r="E3077" s="39"/>
      <c r="F3077" s="40"/>
    </row>
    <row r="3078" spans="1:6">
      <c r="A3078" s="187">
        <v>32118</v>
      </c>
      <c r="B3078" s="39">
        <v>5.8668134196333321</v>
      </c>
      <c r="D3078" s="39"/>
      <c r="E3078" s="39"/>
      <c r="F3078" s="40"/>
    </row>
    <row r="3079" spans="1:6">
      <c r="A3079" s="187">
        <v>32118</v>
      </c>
      <c r="B3079" s="39">
        <v>5.8668134196333321</v>
      </c>
      <c r="D3079" s="39"/>
      <c r="E3079" s="39"/>
      <c r="F3079" s="40"/>
    </row>
    <row r="3080" spans="1:6">
      <c r="A3080" s="187">
        <v>32118</v>
      </c>
      <c r="B3080" s="39">
        <v>5.8668134196333321</v>
      </c>
      <c r="D3080" s="39"/>
      <c r="E3080" s="39"/>
      <c r="F3080" s="40"/>
    </row>
    <row r="3081" spans="1:6">
      <c r="A3081" s="187">
        <v>32118</v>
      </c>
      <c r="B3081" s="39">
        <v>5.8668134196333321</v>
      </c>
      <c r="D3081" s="39"/>
      <c r="E3081" s="39"/>
      <c r="F3081" s="40"/>
    </row>
    <row r="3082" spans="1:6">
      <c r="A3082" s="187">
        <v>32125</v>
      </c>
      <c r="B3082" s="39">
        <v>5.8254978321711262</v>
      </c>
      <c r="D3082" s="39"/>
      <c r="E3082" s="39"/>
      <c r="F3082" s="40"/>
    </row>
    <row r="3083" spans="1:6">
      <c r="A3083" s="187">
        <v>32125</v>
      </c>
      <c r="B3083" s="39">
        <v>5.8254978321711262</v>
      </c>
      <c r="D3083" s="39"/>
      <c r="E3083" s="39"/>
      <c r="F3083" s="40"/>
    </row>
    <row r="3084" spans="1:6">
      <c r="A3084" s="187">
        <v>32125</v>
      </c>
      <c r="B3084" s="39">
        <v>5.8254978321711262</v>
      </c>
      <c r="D3084" s="39"/>
      <c r="E3084" s="39"/>
      <c r="F3084" s="40"/>
    </row>
    <row r="3085" spans="1:6">
      <c r="A3085" s="187">
        <v>32125</v>
      </c>
      <c r="B3085" s="39">
        <v>5.8254978321711262</v>
      </c>
      <c r="D3085" s="39"/>
      <c r="E3085" s="39"/>
      <c r="F3085" s="40"/>
    </row>
    <row r="3086" spans="1:6">
      <c r="A3086" s="187">
        <v>32132</v>
      </c>
      <c r="B3086" s="39">
        <v>5.5776043073978867</v>
      </c>
      <c r="D3086" s="39"/>
      <c r="E3086" s="39"/>
      <c r="F3086" s="40"/>
    </row>
    <row r="3087" spans="1:6">
      <c r="A3087" s="187">
        <v>32132</v>
      </c>
      <c r="B3087" s="39">
        <v>5.5776043073978867</v>
      </c>
      <c r="D3087" s="39"/>
      <c r="E3087" s="39"/>
      <c r="F3087" s="40"/>
    </row>
    <row r="3088" spans="1:6">
      <c r="A3088" s="187">
        <v>32132</v>
      </c>
      <c r="B3088" s="39">
        <v>5.5776043073978867</v>
      </c>
      <c r="D3088" s="39"/>
      <c r="E3088" s="39"/>
      <c r="F3088" s="40"/>
    </row>
    <row r="3089" spans="1:6">
      <c r="A3089" s="187">
        <v>32132</v>
      </c>
      <c r="B3089" s="39">
        <v>5.5776043073978867</v>
      </c>
      <c r="D3089" s="39"/>
      <c r="E3089" s="39"/>
      <c r="F3089" s="40"/>
    </row>
    <row r="3090" spans="1:6">
      <c r="A3090" s="187">
        <v>32139</v>
      </c>
      <c r="B3090" s="39">
        <v>5.6189198948600927</v>
      </c>
      <c r="D3090" s="39"/>
      <c r="E3090" s="39"/>
      <c r="F3090" s="40"/>
    </row>
    <row r="3091" spans="1:6">
      <c r="A3091" s="187">
        <v>32139</v>
      </c>
      <c r="B3091" s="39">
        <v>5.6189198948600927</v>
      </c>
      <c r="D3091" s="39"/>
      <c r="E3091" s="39"/>
      <c r="F3091" s="40"/>
    </row>
    <row r="3092" spans="1:6" ht="13.5" thickBot="1">
      <c r="A3092" s="188">
        <v>32139</v>
      </c>
      <c r="B3092" s="41">
        <v>5.6189198948600927</v>
      </c>
      <c r="C3092" s="134"/>
      <c r="D3092" s="41"/>
      <c r="E3092" s="41"/>
      <c r="F3092" s="40"/>
    </row>
    <row r="3093" spans="1:6">
      <c r="A3093" s="187">
        <v>32139</v>
      </c>
      <c r="B3093" s="39">
        <v>5.6189198948600927</v>
      </c>
      <c r="D3093" s="39"/>
      <c r="E3093" s="39"/>
      <c r="F3093" s="40"/>
    </row>
    <row r="3094" spans="1:6">
      <c r="A3094" s="187">
        <v>32146</v>
      </c>
      <c r="B3094" s="39">
        <v>5.5362887199356798</v>
      </c>
      <c r="D3094" s="39"/>
      <c r="E3094" s="39"/>
      <c r="F3094" s="40"/>
    </row>
    <row r="3095" spans="1:6">
      <c r="A3095" s="187">
        <v>32146</v>
      </c>
      <c r="B3095" s="39">
        <v>5.5362887199356798</v>
      </c>
      <c r="D3095" s="39"/>
      <c r="E3095" s="39"/>
      <c r="F3095" s="40"/>
    </row>
    <row r="3096" spans="1:6">
      <c r="A3096" s="187">
        <v>32146</v>
      </c>
      <c r="B3096" s="39">
        <v>5.5362887199356798</v>
      </c>
      <c r="D3096" s="39"/>
      <c r="E3096" s="39"/>
      <c r="F3096" s="40"/>
    </row>
    <row r="3097" spans="1:6">
      <c r="A3097" s="187">
        <v>32146</v>
      </c>
      <c r="B3097" s="39">
        <v>5.5362887199356798</v>
      </c>
      <c r="D3097" s="39"/>
      <c r="E3097" s="39"/>
      <c r="F3097" s="40"/>
    </row>
    <row r="3098" spans="1:6">
      <c r="A3098" s="187">
        <v>32153</v>
      </c>
      <c r="B3098" s="39">
        <v>5.6519723648298585</v>
      </c>
      <c r="D3098" s="39"/>
      <c r="E3098" s="39"/>
      <c r="F3098" s="40"/>
    </row>
    <row r="3099" spans="1:6">
      <c r="A3099" s="187">
        <v>32153</v>
      </c>
      <c r="B3099" s="39">
        <v>5.6519723648298585</v>
      </c>
      <c r="D3099" s="39"/>
      <c r="E3099" s="39"/>
      <c r="F3099" s="40"/>
    </row>
    <row r="3100" spans="1:6">
      <c r="A3100" s="187">
        <v>32153</v>
      </c>
      <c r="B3100" s="39">
        <v>5.6519723648298585</v>
      </c>
      <c r="D3100" s="39"/>
      <c r="E3100" s="39"/>
      <c r="F3100" s="40"/>
    </row>
    <row r="3101" spans="1:6">
      <c r="A3101" s="187">
        <v>32153</v>
      </c>
      <c r="B3101" s="39">
        <v>5.6519723648298585</v>
      </c>
      <c r="D3101" s="39"/>
      <c r="E3101" s="39"/>
      <c r="F3101" s="40"/>
    </row>
    <row r="3102" spans="1:6">
      <c r="A3102" s="187">
        <v>32160</v>
      </c>
      <c r="B3102" s="39">
        <v>5.7841822447089193</v>
      </c>
      <c r="D3102" s="39"/>
      <c r="E3102" s="39"/>
      <c r="F3102" s="40"/>
    </row>
    <row r="3103" spans="1:6">
      <c r="A3103" s="187">
        <v>32160</v>
      </c>
      <c r="B3103" s="39">
        <v>5.7841822447089193</v>
      </c>
      <c r="D3103" s="39"/>
      <c r="E3103" s="39"/>
      <c r="F3103" s="40"/>
    </row>
    <row r="3104" spans="1:6">
      <c r="A3104" s="187">
        <v>32160</v>
      </c>
      <c r="B3104" s="39">
        <v>5.7841822447089193</v>
      </c>
      <c r="D3104" s="39"/>
      <c r="E3104" s="39"/>
      <c r="F3104" s="40"/>
    </row>
    <row r="3105" spans="1:6">
      <c r="A3105" s="187">
        <v>32160</v>
      </c>
      <c r="B3105" s="39">
        <v>5.7841822447089193</v>
      </c>
      <c r="D3105" s="39"/>
      <c r="E3105" s="39"/>
      <c r="F3105" s="40"/>
    </row>
    <row r="3106" spans="1:6">
      <c r="A3106" s="187">
        <v>32167</v>
      </c>
      <c r="B3106" s="39">
        <v>5.908129007095539</v>
      </c>
      <c r="D3106" s="39"/>
      <c r="E3106" s="39"/>
      <c r="F3106" s="40"/>
    </row>
    <row r="3107" spans="1:6">
      <c r="A3107" s="187">
        <v>32167</v>
      </c>
      <c r="B3107" s="39">
        <v>5.908129007095539</v>
      </c>
      <c r="D3107" s="39"/>
      <c r="E3107" s="39"/>
      <c r="F3107" s="40"/>
    </row>
    <row r="3108" spans="1:6">
      <c r="A3108" s="187">
        <v>32167</v>
      </c>
      <c r="B3108" s="39">
        <v>5.908129007095539</v>
      </c>
      <c r="D3108" s="39"/>
      <c r="E3108" s="39"/>
      <c r="F3108" s="40"/>
    </row>
    <row r="3109" spans="1:6">
      <c r="A3109" s="187">
        <v>32167</v>
      </c>
      <c r="B3109" s="39">
        <v>5.908129007095539</v>
      </c>
      <c r="D3109" s="39"/>
      <c r="E3109" s="39"/>
      <c r="F3109" s="40"/>
    </row>
    <row r="3110" spans="1:6">
      <c r="A3110" s="187">
        <v>32174</v>
      </c>
      <c r="B3110" s="39">
        <v>6.2717061767629572</v>
      </c>
      <c r="D3110" s="39"/>
      <c r="E3110" s="39"/>
      <c r="F3110" s="40"/>
    </row>
    <row r="3111" spans="1:6">
      <c r="A3111" s="187">
        <v>32174</v>
      </c>
      <c r="B3111" s="39">
        <v>6.2717061767629572</v>
      </c>
      <c r="D3111" s="39"/>
      <c r="E3111" s="39"/>
      <c r="F3111" s="40"/>
    </row>
    <row r="3112" spans="1:6">
      <c r="A3112" s="187">
        <v>32174</v>
      </c>
      <c r="B3112" s="39">
        <v>6.2717061767629572</v>
      </c>
      <c r="D3112" s="39"/>
      <c r="E3112" s="39"/>
      <c r="F3112" s="40"/>
    </row>
    <row r="3113" spans="1:6">
      <c r="A3113" s="187">
        <v>32174</v>
      </c>
      <c r="B3113" s="39">
        <v>6.2717061767629572</v>
      </c>
      <c r="D3113" s="39"/>
      <c r="E3113" s="39"/>
      <c r="F3113" s="40"/>
    </row>
    <row r="3114" spans="1:6">
      <c r="A3114" s="187">
        <v>32181</v>
      </c>
      <c r="B3114" s="39">
        <v>6.6104939939530505</v>
      </c>
      <c r="D3114" s="39"/>
      <c r="E3114" s="39"/>
      <c r="F3114" s="40"/>
    </row>
    <row r="3115" spans="1:6">
      <c r="A3115" s="187">
        <v>32181</v>
      </c>
      <c r="B3115" s="39">
        <v>6.6104939939530505</v>
      </c>
      <c r="D3115" s="39"/>
      <c r="E3115" s="39"/>
      <c r="F3115" s="40"/>
    </row>
    <row r="3116" spans="1:6">
      <c r="A3116" s="187">
        <v>32181</v>
      </c>
      <c r="B3116" s="39">
        <v>6.6104939939530505</v>
      </c>
      <c r="D3116" s="39"/>
      <c r="E3116" s="39"/>
      <c r="F3116" s="40"/>
    </row>
    <row r="3117" spans="1:6">
      <c r="A3117" s="187">
        <v>32181</v>
      </c>
      <c r="B3117" s="39">
        <v>6.6104939939530505</v>
      </c>
      <c r="D3117" s="39"/>
      <c r="E3117" s="39"/>
      <c r="F3117" s="40"/>
    </row>
    <row r="3118" spans="1:6">
      <c r="A3118" s="187">
        <v>32188</v>
      </c>
      <c r="B3118" s="39">
        <v>7.8499616178192477</v>
      </c>
      <c r="D3118" s="39"/>
      <c r="E3118" s="39"/>
      <c r="F3118" s="40"/>
    </row>
    <row r="3119" spans="1:6">
      <c r="A3119" s="187">
        <v>32188</v>
      </c>
      <c r="B3119" s="39">
        <v>7.8499616178192477</v>
      </c>
      <c r="D3119" s="39"/>
      <c r="E3119" s="39"/>
      <c r="F3119" s="40"/>
    </row>
    <row r="3120" spans="1:6">
      <c r="A3120" s="187">
        <v>32188</v>
      </c>
      <c r="B3120" s="39">
        <v>7.8499616178192477</v>
      </c>
      <c r="D3120" s="39"/>
      <c r="E3120" s="39"/>
      <c r="F3120" s="40"/>
    </row>
    <row r="3121" spans="1:6">
      <c r="A3121" s="187">
        <v>32188</v>
      </c>
      <c r="B3121" s="39">
        <v>7.8499616178192477</v>
      </c>
      <c r="D3121" s="39"/>
      <c r="E3121" s="39"/>
      <c r="F3121" s="40"/>
    </row>
    <row r="3122" spans="1:6">
      <c r="A3122" s="187">
        <v>32195</v>
      </c>
      <c r="B3122" s="39">
        <v>7.5194369181215954</v>
      </c>
      <c r="D3122" s="39"/>
      <c r="E3122" s="39"/>
      <c r="F3122" s="40"/>
    </row>
    <row r="3123" spans="1:6">
      <c r="A3123" s="187">
        <v>32195</v>
      </c>
      <c r="B3123" s="39">
        <v>7.5194369181215954</v>
      </c>
      <c r="D3123" s="39"/>
      <c r="E3123" s="39"/>
      <c r="F3123" s="40"/>
    </row>
    <row r="3124" spans="1:6">
      <c r="A3124" s="187">
        <v>32195</v>
      </c>
      <c r="B3124" s="39">
        <v>7.5194369181215954</v>
      </c>
      <c r="D3124" s="39"/>
      <c r="E3124" s="39"/>
      <c r="F3124" s="40"/>
    </row>
    <row r="3125" spans="1:6">
      <c r="A3125" s="187">
        <v>32195</v>
      </c>
      <c r="B3125" s="39">
        <v>7.5194369181215954</v>
      </c>
      <c r="D3125" s="39"/>
      <c r="E3125" s="39"/>
      <c r="F3125" s="40"/>
    </row>
    <row r="3126" spans="1:6">
      <c r="A3126" s="187">
        <v>32202</v>
      </c>
      <c r="B3126" s="39">
        <v>7.3541745682727688</v>
      </c>
      <c r="D3126" s="39"/>
      <c r="E3126" s="39"/>
      <c r="F3126" s="40"/>
    </row>
    <row r="3127" spans="1:6">
      <c r="A3127" s="187">
        <v>32202</v>
      </c>
      <c r="B3127" s="39">
        <v>7.3541745682727688</v>
      </c>
      <c r="D3127" s="39"/>
      <c r="E3127" s="39"/>
      <c r="F3127" s="40"/>
    </row>
    <row r="3128" spans="1:6">
      <c r="A3128" s="187">
        <v>32202</v>
      </c>
      <c r="B3128" s="39">
        <v>7.3541745682727688</v>
      </c>
      <c r="D3128" s="39"/>
      <c r="E3128" s="39"/>
      <c r="F3128" s="40"/>
    </row>
    <row r="3129" spans="1:6">
      <c r="A3129" s="187">
        <v>32202</v>
      </c>
      <c r="B3129" s="39">
        <v>7.3541745682727688</v>
      </c>
      <c r="D3129" s="39"/>
      <c r="E3129" s="39"/>
      <c r="F3129" s="40"/>
    </row>
    <row r="3130" spans="1:6">
      <c r="A3130" s="187">
        <v>32209</v>
      </c>
      <c r="B3130" s="39">
        <v>7.4285426257047407</v>
      </c>
      <c r="D3130" s="39"/>
      <c r="E3130" s="39"/>
      <c r="F3130" s="40"/>
    </row>
    <row r="3131" spans="1:6">
      <c r="A3131" s="187">
        <v>32209</v>
      </c>
      <c r="B3131" s="39">
        <v>7.4285426257047407</v>
      </c>
      <c r="D3131" s="39"/>
      <c r="E3131" s="39"/>
      <c r="F3131" s="40"/>
    </row>
    <row r="3132" spans="1:6">
      <c r="A3132" s="187">
        <v>32209</v>
      </c>
      <c r="B3132" s="39">
        <v>7.4285426257047407</v>
      </c>
      <c r="D3132" s="39"/>
      <c r="E3132" s="39"/>
      <c r="F3132" s="40"/>
    </row>
    <row r="3133" spans="1:6">
      <c r="A3133" s="187">
        <v>32209</v>
      </c>
      <c r="B3133" s="39">
        <v>7.4285426257047407</v>
      </c>
      <c r="D3133" s="39"/>
      <c r="E3133" s="39"/>
      <c r="F3133" s="40"/>
    </row>
    <row r="3134" spans="1:6">
      <c r="A3134" s="187">
        <v>32216</v>
      </c>
      <c r="B3134" s="39">
        <v>7.6433836805082151</v>
      </c>
      <c r="D3134" s="39"/>
      <c r="E3134" s="39"/>
      <c r="F3134" s="40"/>
    </row>
    <row r="3135" spans="1:6">
      <c r="A3135" s="187">
        <v>32216</v>
      </c>
      <c r="B3135" s="39">
        <v>7.6433836805082151</v>
      </c>
      <c r="D3135" s="39"/>
      <c r="E3135" s="39"/>
      <c r="F3135" s="40"/>
    </row>
    <row r="3136" spans="1:6">
      <c r="A3136" s="187">
        <v>32216</v>
      </c>
      <c r="B3136" s="39">
        <v>7.6433836805082151</v>
      </c>
      <c r="D3136" s="39"/>
      <c r="E3136" s="39"/>
      <c r="F3136" s="40"/>
    </row>
    <row r="3137" spans="1:6">
      <c r="A3137" s="187">
        <v>32216</v>
      </c>
      <c r="B3137" s="39">
        <v>7.6433836805082151</v>
      </c>
      <c r="D3137" s="39"/>
      <c r="E3137" s="39"/>
      <c r="F3137" s="40"/>
    </row>
    <row r="3138" spans="1:6">
      <c r="A3138" s="187">
        <v>32223</v>
      </c>
      <c r="B3138" s="39">
        <v>7.7012255029553041</v>
      </c>
      <c r="D3138" s="39"/>
      <c r="E3138" s="39"/>
      <c r="F3138" s="40"/>
    </row>
    <row r="3139" spans="1:6">
      <c r="A3139" s="187">
        <v>32223</v>
      </c>
      <c r="B3139" s="39">
        <v>7.7012255029553041</v>
      </c>
      <c r="D3139" s="39"/>
      <c r="E3139" s="39"/>
      <c r="F3139" s="40"/>
    </row>
    <row r="3140" spans="1:6">
      <c r="A3140" s="187">
        <v>32223</v>
      </c>
      <c r="B3140" s="39">
        <v>7.7012255029553041</v>
      </c>
      <c r="D3140" s="39"/>
      <c r="E3140" s="39"/>
      <c r="F3140" s="40"/>
    </row>
    <row r="3141" spans="1:6">
      <c r="A3141" s="187">
        <v>32223</v>
      </c>
      <c r="B3141" s="39">
        <v>7.7012255029553041</v>
      </c>
      <c r="D3141" s="39"/>
      <c r="E3141" s="39"/>
      <c r="F3141" s="40"/>
    </row>
    <row r="3142" spans="1:6">
      <c r="A3142" s="187">
        <v>32230</v>
      </c>
      <c r="B3142" s="39">
        <v>7.6681730329855391</v>
      </c>
      <c r="D3142" s="39"/>
      <c r="E3142" s="39"/>
      <c r="F3142" s="40"/>
    </row>
    <row r="3143" spans="1:6">
      <c r="A3143" s="187">
        <v>32230</v>
      </c>
      <c r="B3143" s="39">
        <v>7.6681730329855391</v>
      </c>
      <c r="D3143" s="39"/>
      <c r="E3143" s="39"/>
      <c r="F3143" s="40"/>
    </row>
    <row r="3144" spans="1:6">
      <c r="A3144" s="187">
        <v>32230</v>
      </c>
      <c r="B3144" s="39">
        <v>7.6681730329855391</v>
      </c>
      <c r="D3144" s="39"/>
      <c r="E3144" s="39"/>
      <c r="F3144" s="40"/>
    </row>
    <row r="3145" spans="1:6">
      <c r="A3145" s="187">
        <v>32230</v>
      </c>
      <c r="B3145" s="39">
        <v>7.6681730329855391</v>
      </c>
      <c r="D3145" s="39"/>
      <c r="E3145" s="39"/>
      <c r="F3145" s="40"/>
    </row>
    <row r="3146" spans="1:6">
      <c r="A3146" s="187">
        <v>32237</v>
      </c>
      <c r="B3146" s="39">
        <v>7.4863844481518305</v>
      </c>
      <c r="D3146" s="39"/>
      <c r="E3146" s="39"/>
      <c r="F3146" s="40"/>
    </row>
    <row r="3147" spans="1:6">
      <c r="A3147" s="187">
        <v>32237</v>
      </c>
      <c r="B3147" s="39">
        <v>7.4863844481518305</v>
      </c>
      <c r="D3147" s="39"/>
      <c r="E3147" s="39"/>
      <c r="F3147" s="40"/>
    </row>
    <row r="3148" spans="1:6">
      <c r="A3148" s="187">
        <v>32237</v>
      </c>
      <c r="B3148" s="39">
        <v>7.4863844481518305</v>
      </c>
      <c r="D3148" s="39"/>
      <c r="E3148" s="39"/>
      <c r="F3148" s="40"/>
    </row>
    <row r="3149" spans="1:6">
      <c r="A3149" s="187">
        <v>32237</v>
      </c>
      <c r="B3149" s="39">
        <v>7.4863844481518305</v>
      </c>
      <c r="D3149" s="39"/>
      <c r="E3149" s="39"/>
      <c r="F3149" s="40"/>
    </row>
    <row r="3150" spans="1:6">
      <c r="A3150" s="187">
        <v>32244</v>
      </c>
      <c r="B3150" s="39">
        <v>7.6764361504779801</v>
      </c>
      <c r="D3150" s="39"/>
      <c r="E3150" s="39"/>
      <c r="F3150" s="40"/>
    </row>
    <row r="3151" spans="1:6">
      <c r="A3151" s="187">
        <v>32244</v>
      </c>
      <c r="B3151" s="39">
        <v>7.6764361504779801</v>
      </c>
      <c r="D3151" s="39"/>
      <c r="E3151" s="39"/>
      <c r="F3151" s="40"/>
    </row>
    <row r="3152" spans="1:6">
      <c r="A3152" s="187">
        <v>32244</v>
      </c>
      <c r="B3152" s="39">
        <v>7.6764361504779801</v>
      </c>
      <c r="D3152" s="39"/>
      <c r="E3152" s="39"/>
      <c r="F3152" s="40"/>
    </row>
    <row r="3153" spans="1:6">
      <c r="A3153" s="187">
        <v>32244</v>
      </c>
      <c r="B3153" s="39">
        <v>7.6764361504779801</v>
      </c>
      <c r="D3153" s="39"/>
      <c r="E3153" s="39"/>
      <c r="F3153" s="40"/>
    </row>
    <row r="3154" spans="1:6">
      <c r="A3154" s="187">
        <v>32251</v>
      </c>
      <c r="B3154" s="39">
        <v>7.6681730329855391</v>
      </c>
      <c r="D3154" s="39"/>
      <c r="E3154" s="39"/>
      <c r="F3154" s="40"/>
    </row>
    <row r="3155" spans="1:6">
      <c r="A3155" s="187">
        <v>32251</v>
      </c>
      <c r="B3155" s="39">
        <v>7.6681730329855391</v>
      </c>
      <c r="D3155" s="39"/>
      <c r="E3155" s="39"/>
      <c r="F3155" s="40"/>
    </row>
    <row r="3156" spans="1:6">
      <c r="A3156" s="187">
        <v>32251</v>
      </c>
      <c r="B3156" s="39">
        <v>7.6681730329855391</v>
      </c>
      <c r="D3156" s="39"/>
      <c r="E3156" s="39"/>
      <c r="F3156" s="40"/>
    </row>
    <row r="3157" spans="1:6">
      <c r="A3157" s="187">
        <v>32251</v>
      </c>
      <c r="B3157" s="39">
        <v>7.6681730329855391</v>
      </c>
      <c r="D3157" s="39"/>
      <c r="E3157" s="39"/>
      <c r="F3157" s="40"/>
    </row>
    <row r="3158" spans="1:6">
      <c r="A3158" s="187">
        <v>32258</v>
      </c>
      <c r="B3158" s="39">
        <v>7.7673304428948349</v>
      </c>
      <c r="D3158" s="39"/>
      <c r="E3158" s="39"/>
      <c r="F3158" s="40"/>
    </row>
    <row r="3159" spans="1:6">
      <c r="A3159" s="187">
        <v>32265</v>
      </c>
      <c r="B3159" s="39">
        <v>7.684699267970422</v>
      </c>
      <c r="D3159" s="39"/>
      <c r="E3159" s="39"/>
      <c r="F3159" s="40"/>
    </row>
    <row r="3160" spans="1:6">
      <c r="A3160" s="187">
        <v>32272</v>
      </c>
      <c r="B3160" s="39">
        <v>7.8499616178192477</v>
      </c>
      <c r="D3160" s="39"/>
      <c r="E3160" s="39"/>
      <c r="F3160" s="40"/>
    </row>
    <row r="3161" spans="1:6">
      <c r="A3161" s="187">
        <v>32279</v>
      </c>
      <c r="B3161" s="39">
        <v>7.8416985003268067</v>
      </c>
      <c r="D3161" s="39"/>
      <c r="E3161" s="39"/>
      <c r="F3161" s="40"/>
    </row>
    <row r="3162" spans="1:6">
      <c r="A3162" s="187">
        <v>32258</v>
      </c>
      <c r="B3162" s="39">
        <v>7.7673304428948349</v>
      </c>
      <c r="D3162" s="39"/>
      <c r="E3162" s="39"/>
      <c r="F3162" s="40"/>
    </row>
    <row r="3163" spans="1:6">
      <c r="A3163" s="187">
        <v>32258</v>
      </c>
      <c r="B3163" s="39">
        <v>7.7673304428948349</v>
      </c>
      <c r="D3163" s="39"/>
      <c r="E3163" s="39"/>
      <c r="F3163" s="40"/>
    </row>
    <row r="3164" spans="1:6">
      <c r="A3164" s="187">
        <v>32258</v>
      </c>
      <c r="B3164" s="39">
        <v>7.7673304428948349</v>
      </c>
      <c r="D3164" s="39"/>
      <c r="E3164" s="39"/>
      <c r="F3164" s="40"/>
    </row>
    <row r="3165" spans="1:6">
      <c r="A3165" s="187">
        <v>32286</v>
      </c>
      <c r="B3165" s="39">
        <v>7.7755935603872759</v>
      </c>
      <c r="D3165" s="39"/>
      <c r="E3165" s="39"/>
      <c r="F3165" s="40"/>
    </row>
    <row r="3166" spans="1:6">
      <c r="A3166" s="187">
        <v>32286</v>
      </c>
      <c r="B3166" s="39">
        <v>7.7755935603872759</v>
      </c>
      <c r="D3166" s="39"/>
      <c r="E3166" s="39"/>
      <c r="F3166" s="40"/>
    </row>
    <row r="3167" spans="1:6">
      <c r="A3167" s="187">
        <v>32286</v>
      </c>
      <c r="B3167" s="39">
        <v>7.7755935603872759</v>
      </c>
      <c r="D3167" s="39"/>
      <c r="E3167" s="39"/>
      <c r="F3167" s="40"/>
    </row>
    <row r="3168" spans="1:6">
      <c r="A3168" s="187">
        <v>32286</v>
      </c>
      <c r="B3168" s="39">
        <v>7.7755935603872759</v>
      </c>
      <c r="D3168" s="39"/>
      <c r="E3168" s="39"/>
      <c r="F3168" s="40"/>
    </row>
    <row r="3169" spans="1:6">
      <c r="A3169" s="187">
        <v>32293</v>
      </c>
      <c r="B3169" s="39">
        <v>7.9325927927436615</v>
      </c>
      <c r="D3169" s="39"/>
      <c r="E3169" s="39"/>
      <c r="F3169" s="40"/>
    </row>
    <row r="3170" spans="1:6">
      <c r="A3170" s="187">
        <v>32293</v>
      </c>
      <c r="B3170" s="39">
        <v>7.9325927927436615</v>
      </c>
      <c r="D3170" s="39"/>
      <c r="E3170" s="39"/>
      <c r="F3170" s="40"/>
    </row>
    <row r="3171" spans="1:6">
      <c r="A3171" s="187">
        <v>32293</v>
      </c>
      <c r="B3171" s="39">
        <v>7.9325927927436615</v>
      </c>
      <c r="D3171" s="39"/>
      <c r="E3171" s="39"/>
      <c r="F3171" s="40"/>
    </row>
    <row r="3172" spans="1:6">
      <c r="A3172" s="187">
        <v>32293</v>
      </c>
      <c r="B3172" s="39">
        <v>7.9325927927436615</v>
      </c>
      <c r="D3172" s="39"/>
      <c r="E3172" s="39"/>
      <c r="F3172" s="40"/>
    </row>
    <row r="3173" spans="1:6">
      <c r="A3173" s="187">
        <v>32300</v>
      </c>
      <c r="B3173" s="39">
        <v>8.3457486673657275</v>
      </c>
      <c r="D3173" s="39"/>
      <c r="E3173" s="39"/>
      <c r="F3173" s="40"/>
    </row>
    <row r="3174" spans="1:6">
      <c r="A3174" s="187">
        <v>32300</v>
      </c>
      <c r="B3174" s="39">
        <v>8.3457486673657275</v>
      </c>
      <c r="D3174" s="39"/>
      <c r="E3174" s="39"/>
      <c r="F3174" s="40"/>
    </row>
    <row r="3175" spans="1:6">
      <c r="A3175" s="187">
        <v>32300</v>
      </c>
      <c r="B3175" s="39">
        <v>8.3457486673657275</v>
      </c>
      <c r="D3175" s="39"/>
      <c r="E3175" s="39"/>
      <c r="F3175" s="40"/>
    </row>
    <row r="3176" spans="1:6">
      <c r="A3176" s="187">
        <v>32300</v>
      </c>
      <c r="B3176" s="39">
        <v>8.3457486673657275</v>
      </c>
      <c r="D3176" s="39"/>
      <c r="E3176" s="39"/>
      <c r="F3176" s="40"/>
    </row>
    <row r="3177" spans="1:6">
      <c r="A3177" s="187">
        <v>32307</v>
      </c>
      <c r="B3177" s="39">
        <v>8.3044330799035198</v>
      </c>
      <c r="D3177" s="39"/>
      <c r="E3177" s="39"/>
      <c r="F3177" s="40"/>
    </row>
    <row r="3178" spans="1:6">
      <c r="A3178" s="187">
        <v>32307</v>
      </c>
      <c r="B3178" s="39">
        <v>8.3044330799035198</v>
      </c>
      <c r="D3178" s="39"/>
      <c r="E3178" s="39"/>
      <c r="F3178" s="40"/>
    </row>
    <row r="3179" spans="1:6">
      <c r="A3179" s="187">
        <v>32307</v>
      </c>
      <c r="B3179" s="39">
        <v>8.3044330799035198</v>
      </c>
      <c r="D3179" s="39"/>
      <c r="E3179" s="39"/>
      <c r="F3179" s="40"/>
    </row>
    <row r="3180" spans="1:6">
      <c r="A3180" s="187">
        <v>32307</v>
      </c>
      <c r="B3180" s="39">
        <v>8.3044330799035198</v>
      </c>
      <c r="D3180" s="39"/>
      <c r="E3180" s="39"/>
      <c r="F3180" s="40"/>
    </row>
    <row r="3181" spans="1:6">
      <c r="A3181" s="187">
        <v>32314</v>
      </c>
      <c r="B3181" s="39">
        <v>8.3870642548279335</v>
      </c>
      <c r="D3181" s="39"/>
      <c r="E3181" s="39"/>
      <c r="F3181" s="40"/>
    </row>
    <row r="3182" spans="1:6">
      <c r="A3182" s="187">
        <v>32314</v>
      </c>
      <c r="B3182" s="39">
        <v>8.3870642548279335</v>
      </c>
      <c r="D3182" s="39"/>
      <c r="E3182" s="39"/>
      <c r="F3182" s="40"/>
    </row>
    <row r="3183" spans="1:6">
      <c r="A3183" s="187">
        <v>32314</v>
      </c>
      <c r="B3183" s="39">
        <v>8.3870642548279335</v>
      </c>
      <c r="D3183" s="39"/>
      <c r="E3183" s="39"/>
      <c r="F3183" s="40"/>
    </row>
    <row r="3184" spans="1:6">
      <c r="A3184" s="187">
        <v>32314</v>
      </c>
      <c r="B3184" s="39">
        <v>8.3870642548279335</v>
      </c>
      <c r="D3184" s="39"/>
      <c r="E3184" s="39"/>
      <c r="F3184" s="40"/>
    </row>
    <row r="3185" spans="1:6">
      <c r="A3185" s="187">
        <v>32321</v>
      </c>
      <c r="B3185" s="39">
        <v>8.593642192138967</v>
      </c>
      <c r="D3185" s="39"/>
      <c r="E3185" s="39"/>
      <c r="F3185" s="40"/>
    </row>
    <row r="3186" spans="1:6">
      <c r="A3186" s="187">
        <v>32321</v>
      </c>
      <c r="B3186" s="39">
        <v>8.593642192138967</v>
      </c>
      <c r="D3186" s="39"/>
      <c r="E3186" s="39"/>
      <c r="F3186" s="40"/>
    </row>
    <row r="3187" spans="1:6">
      <c r="A3187" s="187">
        <v>32321</v>
      </c>
      <c r="B3187" s="39">
        <v>8.593642192138967</v>
      </c>
      <c r="D3187" s="39"/>
      <c r="E3187" s="39"/>
      <c r="F3187" s="40"/>
    </row>
    <row r="3188" spans="1:6">
      <c r="A3188" s="187">
        <v>32321</v>
      </c>
      <c r="B3188" s="39">
        <v>8.593642192138967</v>
      </c>
      <c r="D3188" s="39"/>
      <c r="E3188" s="39"/>
      <c r="F3188" s="40"/>
    </row>
    <row r="3189" spans="1:6">
      <c r="A3189" s="187">
        <v>32328</v>
      </c>
      <c r="B3189" s="39">
        <v>8.9654824792988244</v>
      </c>
      <c r="D3189" s="39"/>
      <c r="E3189" s="39"/>
      <c r="F3189" s="40"/>
    </row>
    <row r="3190" spans="1:6">
      <c r="A3190" s="187">
        <v>32328</v>
      </c>
      <c r="B3190" s="39">
        <v>8.9654824792988244</v>
      </c>
      <c r="D3190" s="39"/>
      <c r="E3190" s="39"/>
      <c r="F3190" s="40"/>
    </row>
    <row r="3191" spans="1:6">
      <c r="A3191" s="187">
        <v>32328</v>
      </c>
      <c r="B3191" s="39">
        <v>8.9654824792988244</v>
      </c>
      <c r="D3191" s="39"/>
      <c r="E3191" s="39"/>
      <c r="F3191" s="40"/>
    </row>
    <row r="3192" spans="1:6">
      <c r="A3192" s="187">
        <v>32328</v>
      </c>
      <c r="B3192" s="39">
        <v>8.9654824792988244</v>
      </c>
      <c r="D3192" s="39"/>
      <c r="E3192" s="39"/>
      <c r="F3192" s="40"/>
    </row>
    <row r="3193" spans="1:6">
      <c r="A3193" s="187">
        <v>32335</v>
      </c>
      <c r="B3193" s="39">
        <v>8.6762733670633789</v>
      </c>
      <c r="D3193" s="39"/>
      <c r="E3193" s="39"/>
      <c r="F3193" s="40"/>
    </row>
    <row r="3194" spans="1:6">
      <c r="A3194" s="187">
        <v>32335</v>
      </c>
      <c r="B3194" s="39">
        <v>8.6762733670633789</v>
      </c>
      <c r="D3194" s="39"/>
      <c r="E3194" s="39"/>
      <c r="F3194" s="40"/>
    </row>
    <row r="3195" spans="1:6">
      <c r="A3195" s="187">
        <v>32335</v>
      </c>
      <c r="B3195" s="39">
        <v>8.6762733670633789</v>
      </c>
      <c r="D3195" s="39"/>
      <c r="E3195" s="39"/>
      <c r="F3195" s="40"/>
    </row>
    <row r="3196" spans="1:6">
      <c r="A3196" s="187">
        <v>32335</v>
      </c>
      <c r="B3196" s="39">
        <v>8.6762733670633789</v>
      </c>
      <c r="D3196" s="39"/>
      <c r="E3196" s="39"/>
      <c r="F3196" s="40"/>
    </row>
    <row r="3197" spans="1:6">
      <c r="A3197" s="187">
        <v>32342</v>
      </c>
      <c r="B3197" s="39">
        <v>9.0894292416854441</v>
      </c>
      <c r="D3197" s="39"/>
      <c r="E3197" s="39"/>
      <c r="F3197" s="40"/>
    </row>
    <row r="3198" spans="1:6">
      <c r="A3198" s="187">
        <v>32342</v>
      </c>
      <c r="B3198" s="39">
        <v>9.0894292416854441</v>
      </c>
      <c r="D3198" s="39"/>
      <c r="E3198" s="39"/>
      <c r="F3198" s="40"/>
    </row>
    <row r="3199" spans="1:6">
      <c r="A3199" s="187">
        <v>32342</v>
      </c>
      <c r="B3199" s="39">
        <v>9.0894292416854441</v>
      </c>
      <c r="D3199" s="39"/>
      <c r="E3199" s="39"/>
      <c r="F3199" s="40"/>
    </row>
    <row r="3200" spans="1:6">
      <c r="A3200" s="187">
        <v>32342</v>
      </c>
      <c r="B3200" s="39">
        <v>9.0894292416854441</v>
      </c>
      <c r="D3200" s="39"/>
      <c r="E3200" s="39"/>
      <c r="F3200" s="40"/>
    </row>
    <row r="3201" spans="1:6">
      <c r="A3201" s="187">
        <v>32349</v>
      </c>
      <c r="B3201" s="39">
        <v>8.7589045419877909</v>
      </c>
      <c r="D3201" s="39"/>
      <c r="E3201" s="39"/>
      <c r="F3201" s="40"/>
    </row>
    <row r="3202" spans="1:6">
      <c r="A3202" s="187">
        <v>32349</v>
      </c>
      <c r="B3202" s="39">
        <v>8.7589045419877909</v>
      </c>
      <c r="D3202" s="39"/>
      <c r="E3202" s="39"/>
      <c r="F3202" s="40"/>
    </row>
    <row r="3203" spans="1:6">
      <c r="A3203" s="187">
        <v>32349</v>
      </c>
      <c r="B3203" s="39">
        <v>8.7589045419877909</v>
      </c>
      <c r="D3203" s="39"/>
      <c r="E3203" s="39"/>
      <c r="F3203" s="40"/>
    </row>
    <row r="3204" spans="1:6">
      <c r="A3204" s="187">
        <v>32349</v>
      </c>
      <c r="B3204" s="39">
        <v>8.7589045419877909</v>
      </c>
      <c r="D3204" s="39"/>
      <c r="E3204" s="39"/>
      <c r="F3204" s="40"/>
    </row>
    <row r="3205" spans="1:6">
      <c r="A3205" s="187">
        <v>32356</v>
      </c>
      <c r="B3205" s="39">
        <v>9.110087035416548</v>
      </c>
      <c r="D3205" s="39"/>
      <c r="E3205" s="39"/>
      <c r="F3205" s="40"/>
    </row>
    <row r="3206" spans="1:6">
      <c r="A3206" s="187">
        <v>32356</v>
      </c>
      <c r="B3206" s="39">
        <v>9.110087035416548</v>
      </c>
      <c r="D3206" s="39"/>
      <c r="E3206" s="39"/>
      <c r="F3206" s="40"/>
    </row>
    <row r="3207" spans="1:6">
      <c r="A3207" s="187">
        <v>32356</v>
      </c>
      <c r="B3207" s="39">
        <v>9.110087035416548</v>
      </c>
      <c r="D3207" s="39"/>
      <c r="E3207" s="39"/>
      <c r="F3207" s="40"/>
    </row>
    <row r="3208" spans="1:6">
      <c r="A3208" s="187">
        <v>32356</v>
      </c>
      <c r="B3208" s="39">
        <v>9.110087035416548</v>
      </c>
      <c r="D3208" s="39"/>
      <c r="E3208" s="39"/>
      <c r="F3208" s="40"/>
    </row>
    <row r="3209" spans="1:6">
      <c r="A3209" s="187">
        <v>32363</v>
      </c>
      <c r="B3209" s="39">
        <v>9.2546915915342698</v>
      </c>
      <c r="D3209" s="39"/>
      <c r="E3209" s="39"/>
      <c r="F3209" s="40"/>
    </row>
    <row r="3210" spans="1:6">
      <c r="A3210" s="187">
        <v>32363</v>
      </c>
      <c r="B3210" s="39">
        <v>9.2546915915342698</v>
      </c>
      <c r="D3210" s="39"/>
      <c r="E3210" s="39"/>
      <c r="F3210" s="40"/>
    </row>
    <row r="3211" spans="1:6">
      <c r="A3211" s="187">
        <v>32363</v>
      </c>
      <c r="B3211" s="39">
        <v>9.2546915915342698</v>
      </c>
      <c r="D3211" s="39"/>
      <c r="E3211" s="39"/>
      <c r="F3211" s="40"/>
    </row>
    <row r="3212" spans="1:6">
      <c r="A3212" s="187">
        <v>32363</v>
      </c>
      <c r="B3212" s="39">
        <v>9.2546915915342698</v>
      </c>
      <c r="D3212" s="39"/>
      <c r="E3212" s="39"/>
      <c r="F3212" s="40"/>
    </row>
    <row r="3213" spans="1:6">
      <c r="A3213" s="187">
        <v>32370</v>
      </c>
      <c r="B3213" s="39">
        <v>9.3373227664586835</v>
      </c>
      <c r="D3213" s="39"/>
      <c r="E3213" s="39"/>
      <c r="F3213" s="40"/>
    </row>
    <row r="3214" spans="1:6">
      <c r="A3214" s="187">
        <v>32370</v>
      </c>
      <c r="B3214" s="39">
        <v>9.3373227664586835</v>
      </c>
      <c r="D3214" s="39"/>
      <c r="E3214" s="39"/>
      <c r="F3214" s="40"/>
    </row>
    <row r="3215" spans="1:6">
      <c r="A3215" s="187">
        <v>32370</v>
      </c>
      <c r="B3215" s="39">
        <v>9.3373227664586835</v>
      </c>
      <c r="D3215" s="39"/>
      <c r="E3215" s="39"/>
      <c r="F3215" s="40"/>
    </row>
    <row r="3216" spans="1:6">
      <c r="A3216" s="187">
        <v>32370</v>
      </c>
      <c r="B3216" s="39">
        <v>9.3373227664586835</v>
      </c>
      <c r="D3216" s="39"/>
      <c r="E3216" s="39"/>
      <c r="F3216" s="40"/>
    </row>
    <row r="3217" spans="1:6">
      <c r="A3217" s="187">
        <v>32377</v>
      </c>
      <c r="B3217" s="39">
        <v>9.3373227664586835</v>
      </c>
      <c r="D3217" s="39"/>
      <c r="E3217" s="39"/>
      <c r="F3217" s="40"/>
    </row>
    <row r="3218" spans="1:6">
      <c r="A3218" s="187">
        <v>32377</v>
      </c>
      <c r="B3218" s="39">
        <v>9.3373227664586835</v>
      </c>
      <c r="D3218" s="39"/>
      <c r="E3218" s="39"/>
      <c r="F3218" s="40"/>
    </row>
    <row r="3219" spans="1:6">
      <c r="A3219" s="187">
        <v>32377</v>
      </c>
      <c r="B3219" s="39">
        <v>9.3373227664586835</v>
      </c>
      <c r="D3219" s="39"/>
      <c r="E3219" s="39"/>
      <c r="F3219" s="40"/>
    </row>
    <row r="3220" spans="1:6">
      <c r="A3220" s="187">
        <v>32377</v>
      </c>
      <c r="B3220" s="39">
        <v>9.3373227664586835</v>
      </c>
      <c r="D3220" s="39"/>
      <c r="E3220" s="39"/>
      <c r="F3220" s="40"/>
    </row>
    <row r="3221" spans="1:6">
      <c r="A3221" s="187">
        <v>32384</v>
      </c>
      <c r="B3221" s="39">
        <v>9.2546915915342698</v>
      </c>
      <c r="D3221" s="39"/>
      <c r="E3221" s="39"/>
      <c r="F3221" s="40"/>
    </row>
    <row r="3222" spans="1:6">
      <c r="A3222" s="187">
        <v>32384</v>
      </c>
      <c r="B3222" s="39">
        <v>9.2546915915342698</v>
      </c>
      <c r="D3222" s="39"/>
      <c r="E3222" s="39"/>
      <c r="F3222" s="40"/>
    </row>
    <row r="3223" spans="1:6">
      <c r="A3223" s="187">
        <v>32384</v>
      </c>
      <c r="B3223" s="39">
        <v>9.2546915915342698</v>
      </c>
      <c r="D3223" s="39"/>
      <c r="E3223" s="39"/>
      <c r="F3223" s="40"/>
    </row>
    <row r="3224" spans="1:6">
      <c r="A3224" s="187">
        <v>32384</v>
      </c>
      <c r="B3224" s="39">
        <v>9.2546915915342698</v>
      </c>
      <c r="D3224" s="39"/>
      <c r="E3224" s="39"/>
      <c r="F3224" s="40"/>
    </row>
    <row r="3225" spans="1:6">
      <c r="A3225" s="187">
        <v>32391</v>
      </c>
      <c r="B3225" s="39">
        <v>9.3373227664586835</v>
      </c>
      <c r="D3225" s="39"/>
      <c r="E3225" s="39"/>
      <c r="F3225" s="40"/>
    </row>
    <row r="3226" spans="1:6">
      <c r="A3226" s="187">
        <v>32391</v>
      </c>
      <c r="B3226" s="39">
        <v>9.3373227664586835</v>
      </c>
      <c r="D3226" s="39"/>
      <c r="E3226" s="39"/>
      <c r="F3226" s="40"/>
    </row>
    <row r="3227" spans="1:6">
      <c r="A3227" s="187">
        <v>32391</v>
      </c>
      <c r="B3227" s="39">
        <v>9.3373227664586835</v>
      </c>
      <c r="D3227" s="39"/>
      <c r="E3227" s="39"/>
      <c r="F3227" s="40"/>
    </row>
    <row r="3228" spans="1:6">
      <c r="A3228" s="187">
        <v>32391</v>
      </c>
      <c r="B3228" s="39">
        <v>9.3373227664586835</v>
      </c>
      <c r="D3228" s="39"/>
      <c r="E3228" s="39"/>
      <c r="F3228" s="40"/>
    </row>
    <row r="3229" spans="1:6">
      <c r="A3229" s="187">
        <v>32398</v>
      </c>
      <c r="B3229" s="39">
        <v>9.5025851163075092</v>
      </c>
      <c r="D3229" s="39"/>
      <c r="E3229" s="39"/>
      <c r="F3229" s="40"/>
    </row>
    <row r="3230" spans="1:6">
      <c r="A3230" s="187">
        <v>32398</v>
      </c>
      <c r="B3230" s="39">
        <v>9.5025851163075092</v>
      </c>
      <c r="D3230" s="39"/>
      <c r="E3230" s="39"/>
      <c r="F3230" s="40"/>
    </row>
    <row r="3231" spans="1:6">
      <c r="A3231" s="187">
        <v>32398</v>
      </c>
      <c r="B3231" s="39">
        <v>9.5025851163075092</v>
      </c>
      <c r="D3231" s="39"/>
      <c r="E3231" s="39"/>
      <c r="F3231" s="40"/>
    </row>
    <row r="3232" spans="1:6">
      <c r="A3232" s="187">
        <v>32398</v>
      </c>
      <c r="B3232" s="39">
        <v>9.5025851163075092</v>
      </c>
      <c r="D3232" s="39"/>
      <c r="E3232" s="39"/>
      <c r="F3232" s="40"/>
    </row>
    <row r="3233" spans="1:6">
      <c r="A3233" s="187">
        <v>32405</v>
      </c>
      <c r="B3233" s="39">
        <v>9.9157409909295762</v>
      </c>
      <c r="D3233" s="39"/>
      <c r="E3233" s="39"/>
      <c r="F3233" s="40"/>
    </row>
    <row r="3234" spans="1:6">
      <c r="A3234" s="187">
        <v>32405</v>
      </c>
      <c r="B3234" s="39">
        <v>9.9157409909295762</v>
      </c>
      <c r="D3234" s="39"/>
      <c r="E3234" s="39"/>
      <c r="F3234" s="40"/>
    </row>
    <row r="3235" spans="1:6">
      <c r="A3235" s="187">
        <v>32405</v>
      </c>
      <c r="B3235" s="39">
        <v>9.9157409909295762</v>
      </c>
      <c r="D3235" s="39"/>
      <c r="E3235" s="39"/>
      <c r="F3235" s="40"/>
    </row>
    <row r="3236" spans="1:6">
      <c r="A3236" s="187">
        <v>32405</v>
      </c>
      <c r="B3236" s="39">
        <v>9.9157409909295762</v>
      </c>
      <c r="D3236" s="39"/>
      <c r="E3236" s="39"/>
      <c r="F3236" s="40"/>
    </row>
    <row r="3237" spans="1:6">
      <c r="A3237" s="187">
        <v>32412</v>
      </c>
      <c r="B3237" s="39">
        <v>9.9157409909295762</v>
      </c>
      <c r="D3237" s="39"/>
      <c r="E3237" s="39"/>
      <c r="F3237" s="40"/>
    </row>
    <row r="3238" spans="1:6">
      <c r="A3238" s="187">
        <v>32412</v>
      </c>
      <c r="B3238" s="39">
        <v>9.9157409909295762</v>
      </c>
      <c r="D3238" s="39"/>
      <c r="E3238" s="39"/>
      <c r="F3238" s="40"/>
    </row>
    <row r="3239" spans="1:6">
      <c r="A3239" s="187">
        <v>32412</v>
      </c>
      <c r="B3239" s="39">
        <v>9.9157409909295762</v>
      </c>
      <c r="D3239" s="39"/>
      <c r="E3239" s="39"/>
      <c r="F3239" s="40"/>
    </row>
    <row r="3240" spans="1:6">
      <c r="A3240" s="187">
        <v>32412</v>
      </c>
      <c r="B3240" s="39">
        <v>9.9157409909295762</v>
      </c>
      <c r="D3240" s="39"/>
      <c r="E3240" s="39"/>
      <c r="F3240" s="40"/>
    </row>
    <row r="3241" spans="1:6">
      <c r="A3241" s="187">
        <v>32419</v>
      </c>
      <c r="B3241" s="39">
        <v>9.9157409909295762</v>
      </c>
      <c r="D3241" s="39"/>
      <c r="E3241" s="39"/>
      <c r="F3241" s="40"/>
    </row>
    <row r="3242" spans="1:6">
      <c r="A3242" s="187">
        <v>32419</v>
      </c>
      <c r="B3242" s="39">
        <v>9.9157409909295762</v>
      </c>
      <c r="D3242" s="39"/>
      <c r="E3242" s="39"/>
      <c r="F3242" s="40"/>
    </row>
    <row r="3243" spans="1:6">
      <c r="A3243" s="187">
        <v>32419</v>
      </c>
      <c r="B3243" s="39">
        <v>9.9157409909295762</v>
      </c>
      <c r="D3243" s="39"/>
      <c r="E3243" s="39"/>
      <c r="F3243" s="40"/>
    </row>
    <row r="3244" spans="1:6">
      <c r="A3244" s="187">
        <v>32419</v>
      </c>
      <c r="B3244" s="39">
        <v>9.9157409909295762</v>
      </c>
      <c r="D3244" s="39"/>
      <c r="E3244" s="39"/>
      <c r="F3244" s="40"/>
    </row>
    <row r="3245" spans="1:6">
      <c r="A3245" s="187">
        <v>32426</v>
      </c>
      <c r="B3245" s="39">
        <v>10.204950103165022</v>
      </c>
      <c r="D3245" s="39"/>
      <c r="E3245" s="39"/>
      <c r="F3245" s="40"/>
    </row>
    <row r="3246" spans="1:6">
      <c r="A3246" s="187">
        <v>32426</v>
      </c>
      <c r="B3246" s="39">
        <v>10.204950103165022</v>
      </c>
      <c r="D3246" s="39"/>
      <c r="E3246" s="39"/>
      <c r="F3246" s="40"/>
    </row>
    <row r="3247" spans="1:6">
      <c r="A3247" s="187">
        <v>32426</v>
      </c>
      <c r="B3247" s="39">
        <v>10.204950103165022</v>
      </c>
      <c r="D3247" s="39"/>
      <c r="E3247" s="39"/>
      <c r="F3247" s="40"/>
    </row>
    <row r="3248" spans="1:6">
      <c r="A3248" s="187">
        <v>32426</v>
      </c>
      <c r="B3248" s="39">
        <v>10.204950103165022</v>
      </c>
      <c r="D3248" s="39"/>
      <c r="E3248" s="39"/>
      <c r="F3248" s="40"/>
    </row>
    <row r="3249" spans="1:6">
      <c r="A3249" s="187">
        <v>32433</v>
      </c>
      <c r="B3249" s="39">
        <v>10.184292309433919</v>
      </c>
      <c r="D3249" s="39"/>
      <c r="E3249" s="39"/>
      <c r="F3249" s="40"/>
    </row>
    <row r="3250" spans="1:6">
      <c r="A3250" s="187">
        <v>32433</v>
      </c>
      <c r="B3250" s="39">
        <v>10.184292309433919</v>
      </c>
      <c r="D3250" s="39"/>
      <c r="E3250" s="39"/>
      <c r="F3250" s="40"/>
    </row>
    <row r="3251" spans="1:6">
      <c r="A3251" s="187">
        <v>32433</v>
      </c>
      <c r="B3251" s="39">
        <v>10.184292309433919</v>
      </c>
      <c r="D3251" s="39"/>
      <c r="E3251" s="39"/>
      <c r="F3251" s="40"/>
    </row>
    <row r="3252" spans="1:6">
      <c r="A3252" s="187">
        <v>32433</v>
      </c>
      <c r="B3252" s="39">
        <v>10.184292309433919</v>
      </c>
      <c r="D3252" s="39"/>
      <c r="E3252" s="39"/>
      <c r="F3252" s="40"/>
    </row>
    <row r="3253" spans="1:6">
      <c r="A3253" s="187">
        <v>32440</v>
      </c>
      <c r="B3253" s="39">
        <v>10.184292309433919</v>
      </c>
      <c r="D3253" s="39"/>
      <c r="E3253" s="39"/>
      <c r="F3253" s="40"/>
    </row>
    <row r="3254" spans="1:6">
      <c r="A3254" s="187">
        <v>32440</v>
      </c>
      <c r="B3254" s="39">
        <v>10.184292309433919</v>
      </c>
      <c r="D3254" s="39"/>
      <c r="E3254" s="39"/>
      <c r="F3254" s="40"/>
    </row>
    <row r="3255" spans="1:6">
      <c r="A3255" s="187">
        <v>32440</v>
      </c>
      <c r="B3255" s="39">
        <v>10.184292309433919</v>
      </c>
      <c r="D3255" s="39"/>
      <c r="E3255" s="39"/>
      <c r="F3255" s="40"/>
    </row>
    <row r="3256" spans="1:6">
      <c r="A3256" s="187">
        <v>32440</v>
      </c>
      <c r="B3256" s="39">
        <v>10.184292309433919</v>
      </c>
      <c r="D3256" s="39"/>
      <c r="E3256" s="39"/>
      <c r="F3256" s="40"/>
    </row>
    <row r="3257" spans="1:6">
      <c r="A3257" s="187">
        <v>32447</v>
      </c>
      <c r="B3257" s="39">
        <v>10.535474802862675</v>
      </c>
      <c r="D3257" s="39"/>
      <c r="E3257" s="39"/>
      <c r="F3257" s="40"/>
    </row>
    <row r="3258" spans="1:6">
      <c r="A3258" s="187">
        <v>32447</v>
      </c>
      <c r="B3258" s="39">
        <v>10.535474802862675</v>
      </c>
      <c r="D3258" s="39"/>
      <c r="E3258" s="39"/>
      <c r="F3258" s="40"/>
    </row>
    <row r="3259" spans="1:6">
      <c r="A3259" s="187">
        <v>32447</v>
      </c>
      <c r="B3259" s="39">
        <v>10.535474802862675</v>
      </c>
      <c r="D3259" s="39"/>
      <c r="E3259" s="39"/>
      <c r="F3259" s="40"/>
    </row>
    <row r="3260" spans="1:6">
      <c r="A3260" s="187">
        <v>32447</v>
      </c>
      <c r="B3260" s="39">
        <v>10.535474802862675</v>
      </c>
      <c r="D3260" s="39"/>
      <c r="E3260" s="39"/>
      <c r="F3260" s="40"/>
    </row>
    <row r="3261" spans="1:6">
      <c r="A3261" s="187">
        <v>32454</v>
      </c>
      <c r="B3261" s="39">
        <v>11.051919646140256</v>
      </c>
      <c r="D3261" s="39"/>
      <c r="E3261" s="39"/>
      <c r="F3261" s="40"/>
    </row>
    <row r="3262" spans="1:6">
      <c r="A3262" s="187">
        <v>32454</v>
      </c>
      <c r="B3262" s="39">
        <v>11.051919646140256</v>
      </c>
      <c r="D3262" s="39"/>
      <c r="E3262" s="39"/>
      <c r="F3262" s="40"/>
    </row>
    <row r="3263" spans="1:6">
      <c r="A3263" s="187">
        <v>32454</v>
      </c>
      <c r="B3263" s="39">
        <v>11.051919646140256</v>
      </c>
      <c r="D3263" s="39"/>
      <c r="E3263" s="39"/>
      <c r="F3263" s="40"/>
    </row>
    <row r="3264" spans="1:6">
      <c r="A3264" s="187">
        <v>32454</v>
      </c>
      <c r="B3264" s="39">
        <v>11.051919646140256</v>
      </c>
      <c r="D3264" s="39"/>
      <c r="E3264" s="39"/>
      <c r="F3264" s="40"/>
    </row>
    <row r="3265" spans="1:6">
      <c r="A3265" s="187">
        <v>32461</v>
      </c>
      <c r="B3265" s="39">
        <v>11.361786552106807</v>
      </c>
      <c r="D3265" s="39"/>
      <c r="E3265" s="39"/>
      <c r="F3265" s="40"/>
    </row>
    <row r="3266" spans="1:6">
      <c r="A3266" s="187">
        <v>32461</v>
      </c>
      <c r="B3266" s="39">
        <v>11.361786552106807</v>
      </c>
      <c r="D3266" s="39"/>
      <c r="E3266" s="39"/>
      <c r="F3266" s="40"/>
    </row>
    <row r="3267" spans="1:6">
      <c r="A3267" s="187">
        <v>32461</v>
      </c>
      <c r="B3267" s="39">
        <v>11.361786552106807</v>
      </c>
      <c r="D3267" s="39"/>
      <c r="E3267" s="39"/>
      <c r="F3267" s="40"/>
    </row>
    <row r="3268" spans="1:6">
      <c r="A3268" s="187">
        <v>32461</v>
      </c>
      <c r="B3268" s="39">
        <v>11.361786552106807</v>
      </c>
      <c r="D3268" s="39"/>
      <c r="E3268" s="39"/>
      <c r="F3268" s="40"/>
    </row>
    <row r="3269" spans="1:6">
      <c r="A3269" s="187">
        <v>32468</v>
      </c>
      <c r="B3269" s="39">
        <v>11.258497583451289</v>
      </c>
      <c r="D3269" s="39"/>
      <c r="E3269" s="39"/>
      <c r="F3269" s="40"/>
    </row>
    <row r="3270" spans="1:6">
      <c r="A3270" s="187">
        <v>32468</v>
      </c>
      <c r="B3270" s="39">
        <v>11.258497583451289</v>
      </c>
      <c r="D3270" s="39"/>
      <c r="E3270" s="39"/>
      <c r="F3270" s="40"/>
    </row>
    <row r="3271" spans="1:6">
      <c r="A3271" s="187">
        <v>32468</v>
      </c>
      <c r="B3271" s="39">
        <v>11.258497583451289</v>
      </c>
      <c r="D3271" s="39"/>
      <c r="E3271" s="39"/>
      <c r="F3271" s="40"/>
    </row>
    <row r="3272" spans="1:6">
      <c r="A3272" s="187">
        <v>32468</v>
      </c>
      <c r="B3272" s="39">
        <v>11.258497583451289</v>
      </c>
      <c r="D3272" s="39"/>
      <c r="E3272" s="39"/>
      <c r="F3272" s="40"/>
    </row>
    <row r="3273" spans="1:6">
      <c r="A3273" s="187">
        <v>32475</v>
      </c>
      <c r="B3273" s="39">
        <v>11.279155377182393</v>
      </c>
      <c r="D3273" s="39"/>
      <c r="E3273" s="39"/>
      <c r="F3273" s="40"/>
    </row>
    <row r="3274" spans="1:6">
      <c r="A3274" s="187">
        <v>32475</v>
      </c>
      <c r="B3274" s="39">
        <v>11.279155377182393</v>
      </c>
      <c r="D3274" s="39"/>
      <c r="E3274" s="39"/>
      <c r="F3274" s="40"/>
    </row>
    <row r="3275" spans="1:6">
      <c r="A3275" s="187">
        <v>32475</v>
      </c>
      <c r="B3275" s="39">
        <v>11.279155377182393</v>
      </c>
      <c r="D3275" s="39"/>
      <c r="E3275" s="39"/>
      <c r="F3275" s="40"/>
    </row>
    <row r="3276" spans="1:6">
      <c r="A3276" s="187">
        <v>32475</v>
      </c>
      <c r="B3276" s="39">
        <v>11.279155377182393</v>
      </c>
      <c r="D3276" s="39"/>
      <c r="E3276" s="39"/>
      <c r="F3276" s="40"/>
    </row>
    <row r="3277" spans="1:6">
      <c r="A3277" s="187">
        <v>32482</v>
      </c>
      <c r="B3277" s="39">
        <v>10.907315090022534</v>
      </c>
      <c r="D3277" s="39"/>
      <c r="E3277" s="39"/>
      <c r="F3277" s="40"/>
    </row>
    <row r="3278" spans="1:6">
      <c r="A3278" s="187">
        <v>32482</v>
      </c>
      <c r="B3278" s="39">
        <v>10.907315090022534</v>
      </c>
      <c r="D3278" s="39"/>
      <c r="E3278" s="39"/>
      <c r="F3278" s="40"/>
    </row>
    <row r="3279" spans="1:6">
      <c r="A3279" s="187">
        <v>32482</v>
      </c>
      <c r="B3279" s="39">
        <v>10.907315090022534</v>
      </c>
      <c r="D3279" s="39"/>
      <c r="E3279" s="39"/>
      <c r="F3279" s="40"/>
    </row>
    <row r="3280" spans="1:6">
      <c r="A3280" s="187">
        <v>32482</v>
      </c>
      <c r="B3280" s="39">
        <v>10.907315090022534</v>
      </c>
      <c r="D3280" s="39"/>
      <c r="E3280" s="39"/>
      <c r="F3280" s="40"/>
    </row>
    <row r="3281" spans="1:6">
      <c r="A3281" s="187">
        <v>32489</v>
      </c>
      <c r="B3281" s="39">
        <v>11.361786552106807</v>
      </c>
      <c r="D3281" s="39"/>
      <c r="E3281" s="39"/>
      <c r="F3281" s="40"/>
    </row>
    <row r="3282" spans="1:6">
      <c r="A3282" s="187">
        <v>32489</v>
      </c>
      <c r="B3282" s="39">
        <v>11.361786552106807</v>
      </c>
      <c r="D3282" s="39"/>
      <c r="E3282" s="39"/>
      <c r="F3282" s="40"/>
    </row>
    <row r="3283" spans="1:6">
      <c r="A3283" s="187">
        <v>32489</v>
      </c>
      <c r="B3283" s="39">
        <v>11.361786552106807</v>
      </c>
      <c r="D3283" s="39"/>
      <c r="E3283" s="39"/>
      <c r="F3283" s="40"/>
    </row>
    <row r="3284" spans="1:6">
      <c r="A3284" s="187">
        <v>32489</v>
      </c>
      <c r="B3284" s="39">
        <v>11.361786552106807</v>
      </c>
      <c r="D3284" s="39"/>
      <c r="E3284" s="39"/>
      <c r="F3284" s="40"/>
    </row>
    <row r="3285" spans="1:6">
      <c r="A3285" s="187">
        <v>32496</v>
      </c>
      <c r="B3285" s="39">
        <v>11.341128758375703</v>
      </c>
      <c r="D3285" s="39"/>
      <c r="E3285" s="39"/>
      <c r="F3285" s="40"/>
    </row>
    <row r="3286" spans="1:6">
      <c r="A3286" s="187">
        <v>32496</v>
      </c>
      <c r="B3286" s="39">
        <v>11.341128758375703</v>
      </c>
      <c r="D3286" s="39"/>
      <c r="E3286" s="39"/>
      <c r="F3286" s="40"/>
    </row>
    <row r="3287" spans="1:6">
      <c r="A3287" s="187">
        <v>32496</v>
      </c>
      <c r="B3287" s="39">
        <v>11.341128758375703</v>
      </c>
      <c r="D3287" s="39"/>
      <c r="E3287" s="39"/>
      <c r="F3287" s="40"/>
    </row>
    <row r="3288" spans="1:6">
      <c r="A3288" s="187">
        <v>32496</v>
      </c>
      <c r="B3288" s="39">
        <v>11.341128758375703</v>
      </c>
      <c r="D3288" s="39"/>
      <c r="E3288" s="39"/>
      <c r="F3288" s="40"/>
    </row>
    <row r="3289" spans="1:6">
      <c r="A3289" s="187">
        <v>32503</v>
      </c>
      <c r="B3289" s="39">
        <v>11.320470964644599</v>
      </c>
      <c r="D3289" s="39"/>
      <c r="E3289" s="39"/>
      <c r="F3289" s="40"/>
    </row>
    <row r="3290" spans="1:6">
      <c r="A3290" s="187">
        <v>32503</v>
      </c>
      <c r="B3290" s="39">
        <v>11.320470964644599</v>
      </c>
      <c r="D3290" s="39"/>
      <c r="E3290" s="39"/>
      <c r="F3290" s="40"/>
    </row>
    <row r="3291" spans="1:6">
      <c r="A3291" s="187">
        <v>32503</v>
      </c>
      <c r="B3291" s="39">
        <v>11.320470964644599</v>
      </c>
      <c r="D3291" s="39"/>
      <c r="E3291" s="39"/>
      <c r="F3291" s="40"/>
    </row>
    <row r="3292" spans="1:6" ht="13.5" thickBot="1">
      <c r="A3292" s="188">
        <v>32503</v>
      </c>
      <c r="B3292" s="41">
        <v>11.320470964644599</v>
      </c>
      <c r="C3292" s="134"/>
      <c r="D3292" s="41"/>
      <c r="E3292" s="41"/>
      <c r="F3292" s="40"/>
    </row>
    <row r="3293" spans="1:6">
      <c r="A3293" s="187">
        <v>32510</v>
      </c>
      <c r="B3293" s="39">
        <v>11.423759933300117</v>
      </c>
      <c r="D3293" s="39"/>
      <c r="E3293" s="39"/>
      <c r="F3293" s="40"/>
    </row>
    <row r="3294" spans="1:6">
      <c r="A3294" s="187">
        <v>32510</v>
      </c>
      <c r="B3294" s="39">
        <v>11.423759933300117</v>
      </c>
      <c r="D3294" s="39"/>
      <c r="E3294" s="39"/>
      <c r="F3294" s="40"/>
    </row>
    <row r="3295" spans="1:6">
      <c r="A3295" s="187">
        <v>32510</v>
      </c>
      <c r="B3295" s="39">
        <v>11.423759933300117</v>
      </c>
      <c r="D3295" s="39"/>
      <c r="E3295" s="39"/>
      <c r="F3295" s="40"/>
    </row>
    <row r="3296" spans="1:6">
      <c r="A3296" s="187">
        <v>32510</v>
      </c>
      <c r="B3296" s="39">
        <v>11.423759933300117</v>
      </c>
      <c r="D3296" s="39"/>
      <c r="E3296" s="39"/>
      <c r="F3296" s="40"/>
    </row>
    <row r="3297" spans="1:6">
      <c r="A3297" s="187">
        <v>32517</v>
      </c>
      <c r="B3297" s="39">
        <v>11.527048901955631</v>
      </c>
      <c r="D3297" s="39"/>
      <c r="E3297" s="39"/>
      <c r="F3297" s="40"/>
    </row>
    <row r="3298" spans="1:6">
      <c r="A3298" s="187">
        <v>32517</v>
      </c>
      <c r="B3298" s="39">
        <v>11.527048901955631</v>
      </c>
      <c r="D3298" s="39"/>
      <c r="E3298" s="39"/>
      <c r="F3298" s="40"/>
    </row>
    <row r="3299" spans="1:6">
      <c r="A3299" s="187">
        <v>32517</v>
      </c>
      <c r="B3299" s="39">
        <v>11.527048901955631</v>
      </c>
      <c r="D3299" s="39"/>
      <c r="E3299" s="39"/>
      <c r="F3299" s="40"/>
    </row>
    <row r="3300" spans="1:6">
      <c r="A3300" s="187">
        <v>32517</v>
      </c>
      <c r="B3300" s="39">
        <v>11.527048901955631</v>
      </c>
      <c r="D3300" s="39"/>
      <c r="E3300" s="39"/>
      <c r="F3300" s="40"/>
    </row>
    <row r="3301" spans="1:6">
      <c r="A3301" s="187">
        <v>32524</v>
      </c>
      <c r="B3301" s="39">
        <v>11.527048901955631</v>
      </c>
      <c r="D3301" s="39"/>
      <c r="E3301" s="39"/>
      <c r="F3301" s="40"/>
    </row>
    <row r="3302" spans="1:6">
      <c r="A3302" s="187">
        <v>32524</v>
      </c>
      <c r="B3302" s="39">
        <v>11.527048901955631</v>
      </c>
      <c r="D3302" s="39"/>
      <c r="E3302" s="39"/>
      <c r="F3302" s="40"/>
    </row>
    <row r="3303" spans="1:6">
      <c r="A3303" s="187">
        <v>32524</v>
      </c>
      <c r="B3303" s="39">
        <v>11.527048901955631</v>
      </c>
      <c r="D3303" s="39"/>
      <c r="E3303" s="39"/>
      <c r="F3303" s="40"/>
    </row>
    <row r="3304" spans="1:6">
      <c r="A3304" s="187">
        <v>32524</v>
      </c>
      <c r="B3304" s="39">
        <v>11.527048901955631</v>
      </c>
      <c r="D3304" s="39"/>
      <c r="E3304" s="39"/>
      <c r="F3304" s="40"/>
    </row>
    <row r="3305" spans="1:6">
      <c r="A3305" s="187">
        <v>32531</v>
      </c>
      <c r="B3305" s="39">
        <v>11.609680076880045</v>
      </c>
      <c r="D3305" s="39"/>
      <c r="E3305" s="39"/>
      <c r="F3305" s="40"/>
    </row>
    <row r="3306" spans="1:6">
      <c r="A3306" s="187">
        <v>32531</v>
      </c>
      <c r="B3306" s="39">
        <v>11.609680076880045</v>
      </c>
      <c r="D3306" s="39"/>
      <c r="E3306" s="39"/>
      <c r="F3306" s="40"/>
    </row>
    <row r="3307" spans="1:6">
      <c r="A3307" s="187">
        <v>32531</v>
      </c>
      <c r="B3307" s="39">
        <v>11.609680076880045</v>
      </c>
      <c r="D3307" s="39"/>
      <c r="E3307" s="39"/>
      <c r="F3307" s="40"/>
    </row>
    <row r="3308" spans="1:6">
      <c r="A3308" s="187">
        <v>32531</v>
      </c>
      <c r="B3308" s="39">
        <v>11.609680076880045</v>
      </c>
      <c r="D3308" s="39"/>
      <c r="E3308" s="39"/>
      <c r="F3308" s="40"/>
    </row>
    <row r="3309" spans="1:6">
      <c r="A3309" s="187">
        <v>32538</v>
      </c>
      <c r="B3309" s="39">
        <v>12.188098301350935</v>
      </c>
      <c r="D3309" s="39"/>
      <c r="E3309" s="39"/>
      <c r="F3309" s="40"/>
    </row>
    <row r="3310" spans="1:6">
      <c r="A3310" s="187">
        <v>32538</v>
      </c>
      <c r="B3310" s="39">
        <v>12.188098301350935</v>
      </c>
      <c r="D3310" s="39"/>
      <c r="E3310" s="39"/>
      <c r="F3310" s="40"/>
    </row>
    <row r="3311" spans="1:6">
      <c r="A3311" s="187">
        <v>32538</v>
      </c>
      <c r="B3311" s="39">
        <v>12.188098301350935</v>
      </c>
      <c r="D3311" s="39"/>
      <c r="E3311" s="39"/>
      <c r="F3311" s="40"/>
    </row>
    <row r="3312" spans="1:6">
      <c r="A3312" s="187">
        <v>32538</v>
      </c>
      <c r="B3312" s="39">
        <v>12.188098301350935</v>
      </c>
      <c r="D3312" s="39"/>
      <c r="E3312" s="39"/>
      <c r="F3312" s="40"/>
    </row>
    <row r="3313" spans="1:6">
      <c r="A3313" s="187">
        <v>32545</v>
      </c>
      <c r="B3313" s="39">
        <v>12.559938588510796</v>
      </c>
      <c r="D3313" s="39"/>
      <c r="E3313" s="39"/>
      <c r="F3313" s="40"/>
    </row>
    <row r="3314" spans="1:6">
      <c r="A3314" s="187">
        <v>32545</v>
      </c>
      <c r="B3314" s="39">
        <v>12.559938588510796</v>
      </c>
      <c r="D3314" s="39"/>
      <c r="E3314" s="39"/>
      <c r="F3314" s="40"/>
    </row>
    <row r="3315" spans="1:6">
      <c r="A3315" s="187">
        <v>32545</v>
      </c>
      <c r="B3315" s="39">
        <v>12.559938588510796</v>
      </c>
      <c r="D3315" s="39"/>
      <c r="E3315" s="39"/>
      <c r="F3315" s="40"/>
    </row>
    <row r="3316" spans="1:6">
      <c r="A3316" s="187">
        <v>32545</v>
      </c>
      <c r="B3316" s="39">
        <v>12.559938588510796</v>
      </c>
      <c r="D3316" s="39"/>
      <c r="E3316" s="39"/>
      <c r="F3316" s="40"/>
    </row>
    <row r="3317" spans="1:6">
      <c r="A3317" s="187">
        <v>32552</v>
      </c>
      <c r="B3317" s="39">
        <v>13.055725638057275</v>
      </c>
      <c r="D3317" s="39"/>
      <c r="E3317" s="39"/>
      <c r="F3317" s="40"/>
    </row>
    <row r="3318" spans="1:6">
      <c r="A3318" s="187">
        <v>32552</v>
      </c>
      <c r="B3318" s="39">
        <v>13.055725638057275</v>
      </c>
      <c r="D3318" s="39"/>
      <c r="E3318" s="39"/>
      <c r="F3318" s="40"/>
    </row>
    <row r="3319" spans="1:6">
      <c r="A3319" s="187">
        <v>32552</v>
      </c>
      <c r="B3319" s="39">
        <v>13.055725638057275</v>
      </c>
      <c r="D3319" s="39"/>
      <c r="E3319" s="39"/>
      <c r="F3319" s="40"/>
    </row>
    <row r="3320" spans="1:6">
      <c r="A3320" s="187">
        <v>32552</v>
      </c>
      <c r="B3320" s="39">
        <v>13.055725638057275</v>
      </c>
      <c r="D3320" s="39"/>
      <c r="E3320" s="39"/>
      <c r="F3320" s="40"/>
    </row>
    <row r="3321" spans="1:6">
      <c r="A3321" s="187">
        <v>32559</v>
      </c>
      <c r="B3321" s="39">
        <v>12.601254175973002</v>
      </c>
      <c r="D3321" s="39"/>
      <c r="E3321" s="39"/>
      <c r="F3321" s="40"/>
    </row>
    <row r="3322" spans="1:6">
      <c r="A3322" s="187">
        <v>32559</v>
      </c>
      <c r="B3322" s="39">
        <v>12.601254175973002</v>
      </c>
      <c r="D3322" s="39"/>
      <c r="E3322" s="39"/>
      <c r="F3322" s="40"/>
    </row>
    <row r="3323" spans="1:6">
      <c r="A3323" s="187">
        <v>32559</v>
      </c>
      <c r="B3323" s="39">
        <v>12.601254175973002</v>
      </c>
      <c r="D3323" s="39"/>
      <c r="E3323" s="39"/>
      <c r="F3323" s="40"/>
    </row>
    <row r="3324" spans="1:6">
      <c r="A3324" s="187">
        <v>32559</v>
      </c>
      <c r="B3324" s="39">
        <v>12.601254175973002</v>
      </c>
      <c r="D3324" s="39"/>
      <c r="E3324" s="39"/>
      <c r="F3324" s="40"/>
    </row>
    <row r="3325" spans="1:6">
      <c r="A3325" s="187">
        <v>32566</v>
      </c>
      <c r="B3325" s="39">
        <v>12.312045063737557</v>
      </c>
      <c r="D3325" s="39"/>
      <c r="E3325" s="39"/>
      <c r="F3325" s="40"/>
    </row>
    <row r="3326" spans="1:6">
      <c r="A3326" s="187">
        <v>32566</v>
      </c>
      <c r="B3326" s="39">
        <v>12.312045063737557</v>
      </c>
      <c r="D3326" s="39"/>
      <c r="E3326" s="39"/>
      <c r="F3326" s="40"/>
    </row>
    <row r="3327" spans="1:6">
      <c r="A3327" s="187">
        <v>32566</v>
      </c>
      <c r="B3327" s="39">
        <v>12.312045063737557</v>
      </c>
      <c r="D3327" s="39"/>
      <c r="E3327" s="39"/>
      <c r="F3327" s="40"/>
    </row>
    <row r="3328" spans="1:6">
      <c r="A3328" s="187">
        <v>32566</v>
      </c>
      <c r="B3328" s="39">
        <v>12.312045063737557</v>
      </c>
      <c r="D3328" s="39"/>
      <c r="E3328" s="39"/>
      <c r="F3328" s="40"/>
    </row>
    <row r="3329" spans="1:6">
      <c r="A3329" s="187">
        <v>32573</v>
      </c>
      <c r="B3329" s="39">
        <v>12.415334032393075</v>
      </c>
      <c r="D3329" s="39"/>
      <c r="E3329" s="39"/>
      <c r="F3329" s="40"/>
    </row>
    <row r="3330" spans="1:6">
      <c r="A3330" s="187">
        <v>32573</v>
      </c>
      <c r="B3330" s="39">
        <v>12.415334032393075</v>
      </c>
      <c r="D3330" s="39"/>
      <c r="E3330" s="39"/>
      <c r="F3330" s="40"/>
    </row>
    <row r="3331" spans="1:6">
      <c r="A3331" s="187">
        <v>32573</v>
      </c>
      <c r="B3331" s="39">
        <v>12.415334032393075</v>
      </c>
      <c r="D3331" s="39"/>
      <c r="E3331" s="39"/>
      <c r="F3331" s="40"/>
    </row>
    <row r="3332" spans="1:6">
      <c r="A3332" s="187">
        <v>32573</v>
      </c>
      <c r="B3332" s="39">
        <v>12.415334032393075</v>
      </c>
      <c r="D3332" s="39"/>
      <c r="E3332" s="39"/>
      <c r="F3332" s="40"/>
    </row>
    <row r="3333" spans="1:6">
      <c r="A3333" s="187">
        <v>32580</v>
      </c>
      <c r="B3333" s="39">
        <v>12.601254175973002</v>
      </c>
      <c r="D3333" s="39"/>
      <c r="E3333" s="39"/>
      <c r="F3333" s="40"/>
    </row>
    <row r="3334" spans="1:6">
      <c r="A3334" s="187">
        <v>32580</v>
      </c>
      <c r="B3334" s="39">
        <v>12.601254175973002</v>
      </c>
      <c r="D3334" s="39"/>
      <c r="E3334" s="39"/>
      <c r="F3334" s="40"/>
    </row>
    <row r="3335" spans="1:6">
      <c r="A3335" s="187">
        <v>32580</v>
      </c>
      <c r="B3335" s="39">
        <v>12.601254175973002</v>
      </c>
      <c r="D3335" s="39"/>
      <c r="E3335" s="39"/>
      <c r="F3335" s="40"/>
    </row>
    <row r="3336" spans="1:6">
      <c r="A3336" s="187">
        <v>32580</v>
      </c>
      <c r="B3336" s="39">
        <v>12.601254175973002</v>
      </c>
      <c r="D3336" s="39"/>
      <c r="E3336" s="39"/>
      <c r="F3336" s="40"/>
    </row>
    <row r="3337" spans="1:6">
      <c r="A3337" s="187">
        <v>32587</v>
      </c>
      <c r="B3337" s="39">
        <v>12.394676238661971</v>
      </c>
      <c r="D3337" s="39"/>
      <c r="E3337" s="39"/>
      <c r="F3337" s="40"/>
    </row>
    <row r="3338" spans="1:6">
      <c r="A3338" s="187">
        <v>32587</v>
      </c>
      <c r="B3338" s="39">
        <v>12.394676238661971</v>
      </c>
      <c r="D3338" s="39"/>
      <c r="E3338" s="39"/>
      <c r="F3338" s="40"/>
    </row>
    <row r="3339" spans="1:6">
      <c r="A3339" s="187">
        <v>32587</v>
      </c>
      <c r="B3339" s="39">
        <v>12.394676238661971</v>
      </c>
      <c r="D3339" s="39"/>
      <c r="E3339" s="39"/>
      <c r="F3339" s="40"/>
    </row>
    <row r="3340" spans="1:6">
      <c r="A3340" s="187">
        <v>32587</v>
      </c>
      <c r="B3340" s="39">
        <v>12.394676238661971</v>
      </c>
      <c r="D3340" s="39"/>
      <c r="E3340" s="39"/>
      <c r="F3340" s="40"/>
    </row>
    <row r="3341" spans="1:6">
      <c r="A3341" s="187">
        <v>32594</v>
      </c>
      <c r="B3341" s="39">
        <v>12.064151538964317</v>
      </c>
      <c r="D3341" s="39"/>
      <c r="E3341" s="39"/>
      <c r="F3341" s="40"/>
    </row>
    <row r="3342" spans="1:6">
      <c r="A3342" s="187">
        <v>32594</v>
      </c>
      <c r="B3342" s="39">
        <v>12.064151538964317</v>
      </c>
      <c r="D3342" s="39"/>
      <c r="E3342" s="39"/>
      <c r="F3342" s="40"/>
    </row>
    <row r="3343" spans="1:6">
      <c r="A3343" s="187">
        <v>32594</v>
      </c>
      <c r="B3343" s="39">
        <v>12.064151538964317</v>
      </c>
      <c r="D3343" s="39"/>
      <c r="E3343" s="39"/>
      <c r="F3343" s="40"/>
    </row>
    <row r="3344" spans="1:6">
      <c r="A3344" s="187">
        <v>32594</v>
      </c>
      <c r="B3344" s="39">
        <v>12.064151538964317</v>
      </c>
      <c r="D3344" s="39"/>
      <c r="E3344" s="39"/>
      <c r="F3344" s="40"/>
    </row>
    <row r="3345" spans="1:6">
      <c r="A3345" s="187">
        <v>32601</v>
      </c>
      <c r="B3345" s="39">
        <v>12.394676238661971</v>
      </c>
      <c r="D3345" s="39"/>
      <c r="E3345" s="39"/>
      <c r="F3345" s="40"/>
    </row>
    <row r="3346" spans="1:6">
      <c r="A3346" s="187">
        <v>32601</v>
      </c>
      <c r="B3346" s="39">
        <v>12.394676238661971</v>
      </c>
      <c r="D3346" s="39"/>
      <c r="E3346" s="39"/>
      <c r="F3346" s="40"/>
    </row>
    <row r="3347" spans="1:6">
      <c r="A3347" s="187">
        <v>32601</v>
      </c>
      <c r="B3347" s="39">
        <v>12.394676238661971</v>
      </c>
      <c r="D3347" s="39"/>
      <c r="E3347" s="39"/>
      <c r="F3347" s="40"/>
    </row>
    <row r="3348" spans="1:6">
      <c r="A3348" s="187">
        <v>32601</v>
      </c>
      <c r="B3348" s="39">
        <v>12.394676238661971</v>
      </c>
      <c r="D3348" s="39"/>
      <c r="E3348" s="39"/>
      <c r="F3348" s="40"/>
    </row>
    <row r="3349" spans="1:6">
      <c r="A3349" s="187">
        <v>32608</v>
      </c>
      <c r="B3349" s="39">
        <v>12.250071682544247</v>
      </c>
      <c r="D3349" s="39"/>
      <c r="E3349" s="39"/>
      <c r="F3349" s="40"/>
    </row>
    <row r="3350" spans="1:6">
      <c r="A3350" s="187">
        <v>32608</v>
      </c>
      <c r="B3350" s="39">
        <v>12.250071682544247</v>
      </c>
      <c r="D3350" s="39"/>
      <c r="E3350" s="39"/>
      <c r="F3350" s="40"/>
    </row>
    <row r="3351" spans="1:6">
      <c r="A3351" s="187">
        <v>32608</v>
      </c>
      <c r="B3351" s="39">
        <v>12.250071682544247</v>
      </c>
      <c r="D3351" s="39"/>
      <c r="E3351" s="39"/>
      <c r="F3351" s="40"/>
    </row>
    <row r="3352" spans="1:6">
      <c r="A3352" s="187">
        <v>32608</v>
      </c>
      <c r="B3352" s="39">
        <v>12.250071682544247</v>
      </c>
      <c r="D3352" s="39"/>
      <c r="E3352" s="39"/>
      <c r="F3352" s="40"/>
    </row>
    <row r="3353" spans="1:6">
      <c r="A3353" s="187">
        <v>32615</v>
      </c>
      <c r="B3353" s="39">
        <v>12.188098301350935</v>
      </c>
      <c r="D3353" s="39"/>
      <c r="E3353" s="39"/>
      <c r="F3353" s="40"/>
    </row>
    <row r="3354" spans="1:6">
      <c r="A3354" s="187">
        <v>32615</v>
      </c>
      <c r="B3354" s="39">
        <v>12.188098301350935</v>
      </c>
      <c r="D3354" s="39"/>
      <c r="E3354" s="39"/>
      <c r="F3354" s="40"/>
    </row>
    <row r="3355" spans="1:6">
      <c r="A3355" s="187">
        <v>32615</v>
      </c>
      <c r="B3355" s="39">
        <v>12.188098301350935</v>
      </c>
      <c r="D3355" s="39"/>
      <c r="E3355" s="39"/>
      <c r="F3355" s="40"/>
    </row>
    <row r="3356" spans="1:6">
      <c r="A3356" s="187">
        <v>32615</v>
      </c>
      <c r="B3356" s="39">
        <v>12.188098301350935</v>
      </c>
      <c r="D3356" s="39"/>
      <c r="E3356" s="39"/>
      <c r="F3356" s="40"/>
    </row>
    <row r="3357" spans="1:6">
      <c r="A3357" s="187">
        <v>32622</v>
      </c>
      <c r="B3357" s="39">
        <v>12.188098301350935</v>
      </c>
      <c r="D3357" s="39"/>
      <c r="E3357" s="39"/>
      <c r="F3357" s="40"/>
    </row>
    <row r="3358" spans="1:6">
      <c r="A3358" s="187">
        <v>32622</v>
      </c>
      <c r="B3358" s="39">
        <v>12.188098301350935</v>
      </c>
      <c r="D3358" s="39"/>
      <c r="E3358" s="39"/>
      <c r="F3358" s="40"/>
    </row>
    <row r="3359" spans="1:6">
      <c r="A3359" s="187">
        <v>32622</v>
      </c>
      <c r="B3359" s="39">
        <v>12.188098301350935</v>
      </c>
      <c r="D3359" s="39"/>
      <c r="E3359" s="39"/>
      <c r="F3359" s="40"/>
    </row>
    <row r="3360" spans="1:6">
      <c r="A3360" s="187">
        <v>32622</v>
      </c>
      <c r="B3360" s="39">
        <v>12.188098301350935</v>
      </c>
      <c r="D3360" s="39"/>
      <c r="E3360" s="39"/>
      <c r="F3360" s="40"/>
    </row>
    <row r="3361" spans="1:6">
      <c r="A3361" s="187">
        <v>32629</v>
      </c>
      <c r="B3361" s="39">
        <v>12.188098301350935</v>
      </c>
      <c r="D3361" s="39"/>
      <c r="E3361" s="39"/>
      <c r="F3361" s="40"/>
    </row>
    <row r="3362" spans="1:6">
      <c r="A3362" s="187">
        <v>32629</v>
      </c>
      <c r="B3362" s="39">
        <v>12.188098301350935</v>
      </c>
      <c r="D3362" s="39"/>
      <c r="E3362" s="39"/>
      <c r="F3362" s="40"/>
    </row>
    <row r="3363" spans="1:6">
      <c r="A3363" s="187">
        <v>32629</v>
      </c>
      <c r="B3363" s="39">
        <v>12.188098301350935</v>
      </c>
      <c r="D3363" s="39"/>
      <c r="E3363" s="39"/>
      <c r="F3363" s="40"/>
    </row>
    <row r="3364" spans="1:6">
      <c r="A3364" s="187">
        <v>32629</v>
      </c>
      <c r="B3364" s="39">
        <v>12.188098301350935</v>
      </c>
      <c r="D3364" s="39"/>
      <c r="E3364" s="39"/>
      <c r="F3364" s="40"/>
    </row>
    <row r="3365" spans="1:6">
      <c r="A3365" s="187">
        <v>32636</v>
      </c>
      <c r="B3365" s="39">
        <v>12.332702857468661</v>
      </c>
      <c r="D3365" s="39"/>
      <c r="E3365" s="39"/>
      <c r="F3365" s="40"/>
    </row>
    <row r="3366" spans="1:6">
      <c r="A3366" s="187">
        <v>32636</v>
      </c>
      <c r="B3366" s="39">
        <v>12.332702857468661</v>
      </c>
      <c r="D3366" s="39"/>
      <c r="E3366" s="39"/>
      <c r="F3366" s="40"/>
    </row>
    <row r="3367" spans="1:6">
      <c r="A3367" s="187">
        <v>32636</v>
      </c>
      <c r="B3367" s="39">
        <v>12.332702857468661</v>
      </c>
      <c r="D3367" s="39"/>
      <c r="E3367" s="39"/>
      <c r="F3367" s="40"/>
    </row>
    <row r="3368" spans="1:6">
      <c r="A3368" s="187">
        <v>32636</v>
      </c>
      <c r="B3368" s="39">
        <v>12.332702857468661</v>
      </c>
      <c r="D3368" s="39"/>
      <c r="E3368" s="39"/>
      <c r="F3368" s="40"/>
    </row>
    <row r="3369" spans="1:6">
      <c r="A3369" s="187">
        <v>32643</v>
      </c>
      <c r="B3369" s="39">
        <v>12.270729476275349</v>
      </c>
      <c r="D3369" s="39"/>
      <c r="E3369" s="39"/>
      <c r="F3369" s="40"/>
    </row>
    <row r="3370" spans="1:6">
      <c r="A3370" s="187">
        <v>32643</v>
      </c>
      <c r="B3370" s="39">
        <v>12.270729476275349</v>
      </c>
      <c r="D3370" s="39"/>
      <c r="E3370" s="39"/>
      <c r="F3370" s="40"/>
    </row>
    <row r="3371" spans="1:6">
      <c r="A3371" s="187">
        <v>32643</v>
      </c>
      <c r="B3371" s="39">
        <v>12.270729476275349</v>
      </c>
      <c r="D3371" s="39"/>
      <c r="E3371" s="39"/>
      <c r="F3371" s="40"/>
    </row>
    <row r="3372" spans="1:6">
      <c r="A3372" s="187">
        <v>32643</v>
      </c>
      <c r="B3372" s="39">
        <v>12.270729476275349</v>
      </c>
      <c r="D3372" s="39"/>
      <c r="E3372" s="39"/>
      <c r="F3372" s="40"/>
    </row>
    <row r="3373" spans="1:6">
      <c r="A3373" s="187">
        <v>32650</v>
      </c>
      <c r="B3373" s="39">
        <v>12.188098301350935</v>
      </c>
      <c r="D3373" s="39"/>
      <c r="E3373" s="39"/>
      <c r="F3373" s="40"/>
    </row>
    <row r="3374" spans="1:6">
      <c r="A3374" s="187">
        <v>32650</v>
      </c>
      <c r="B3374" s="39">
        <v>12.188098301350935</v>
      </c>
      <c r="D3374" s="39"/>
      <c r="E3374" s="39"/>
      <c r="F3374" s="40"/>
    </row>
    <row r="3375" spans="1:6">
      <c r="A3375" s="187">
        <v>32650</v>
      </c>
      <c r="B3375" s="39">
        <v>12.188098301350935</v>
      </c>
      <c r="D3375" s="39"/>
      <c r="E3375" s="39"/>
      <c r="F3375" s="40"/>
    </row>
    <row r="3376" spans="1:6">
      <c r="A3376" s="187">
        <v>32650</v>
      </c>
      <c r="B3376" s="39">
        <v>12.188098301350935</v>
      </c>
      <c r="D3376" s="39"/>
      <c r="E3376" s="39"/>
      <c r="F3376" s="40"/>
    </row>
    <row r="3377" spans="1:6">
      <c r="A3377" s="187">
        <v>32657</v>
      </c>
      <c r="B3377" s="39">
        <v>12.250071682544247</v>
      </c>
      <c r="D3377" s="39"/>
      <c r="E3377" s="39"/>
      <c r="F3377" s="40"/>
    </row>
    <row r="3378" spans="1:6">
      <c r="A3378" s="187">
        <v>32657</v>
      </c>
      <c r="B3378" s="39">
        <v>12.250071682544247</v>
      </c>
      <c r="D3378" s="39"/>
      <c r="E3378" s="39"/>
      <c r="F3378" s="40"/>
    </row>
    <row r="3379" spans="1:6">
      <c r="A3379" s="187">
        <v>32657</v>
      </c>
      <c r="B3379" s="39">
        <v>12.250071682544247</v>
      </c>
      <c r="D3379" s="39"/>
      <c r="E3379" s="39"/>
      <c r="F3379" s="40"/>
    </row>
    <row r="3380" spans="1:6">
      <c r="A3380" s="187">
        <v>32657</v>
      </c>
      <c r="B3380" s="39">
        <v>12.250071682544247</v>
      </c>
      <c r="D3380" s="39"/>
      <c r="E3380" s="39"/>
      <c r="F3380" s="40"/>
    </row>
    <row r="3381" spans="1:6">
      <c r="A3381" s="187">
        <v>32664</v>
      </c>
      <c r="B3381" s="39">
        <v>12.105467126426523</v>
      </c>
      <c r="D3381" s="39"/>
      <c r="E3381" s="39"/>
      <c r="F3381" s="40"/>
    </row>
    <row r="3382" spans="1:6">
      <c r="A3382" s="187">
        <v>32664</v>
      </c>
      <c r="B3382" s="39">
        <v>12.105467126426523</v>
      </c>
      <c r="D3382" s="39"/>
      <c r="E3382" s="39"/>
      <c r="F3382" s="40"/>
    </row>
    <row r="3383" spans="1:6">
      <c r="A3383" s="187">
        <v>32664</v>
      </c>
      <c r="B3383" s="39">
        <v>12.105467126426523</v>
      </c>
      <c r="D3383" s="39"/>
      <c r="E3383" s="39"/>
      <c r="F3383" s="40"/>
    </row>
    <row r="3384" spans="1:6">
      <c r="A3384" s="187">
        <v>32664</v>
      </c>
      <c r="B3384" s="39">
        <v>12.105467126426523</v>
      </c>
      <c r="D3384" s="39"/>
      <c r="E3384" s="39"/>
      <c r="F3384" s="40"/>
    </row>
    <row r="3385" spans="1:6">
      <c r="A3385" s="187">
        <v>32671</v>
      </c>
      <c r="B3385" s="39">
        <v>11.981520364039904</v>
      </c>
      <c r="D3385" s="39"/>
      <c r="E3385" s="39"/>
      <c r="F3385" s="40"/>
    </row>
    <row r="3386" spans="1:6">
      <c r="A3386" s="187">
        <v>32671</v>
      </c>
      <c r="B3386" s="39">
        <v>11.981520364039904</v>
      </c>
      <c r="D3386" s="39"/>
      <c r="E3386" s="39"/>
      <c r="F3386" s="40"/>
    </row>
    <row r="3387" spans="1:6">
      <c r="A3387" s="187">
        <v>32671</v>
      </c>
      <c r="B3387" s="39">
        <v>11.981520364039904</v>
      </c>
      <c r="D3387" s="39"/>
      <c r="E3387" s="39"/>
      <c r="F3387" s="40"/>
    </row>
    <row r="3388" spans="1:6">
      <c r="A3388" s="187">
        <v>32671</v>
      </c>
      <c r="B3388" s="39">
        <v>11.981520364039904</v>
      </c>
      <c r="D3388" s="39"/>
      <c r="E3388" s="39"/>
      <c r="F3388" s="40"/>
    </row>
    <row r="3389" spans="1:6">
      <c r="A3389" s="187">
        <v>32678</v>
      </c>
      <c r="B3389" s="39">
        <v>12.126124920157627</v>
      </c>
      <c r="D3389" s="39"/>
      <c r="E3389" s="39"/>
      <c r="F3389" s="40"/>
    </row>
    <row r="3390" spans="1:6">
      <c r="A3390" s="187">
        <v>32678</v>
      </c>
      <c r="B3390" s="39">
        <v>12.126124920157627</v>
      </c>
      <c r="D3390" s="39"/>
      <c r="E3390" s="39"/>
      <c r="F3390" s="40"/>
    </row>
    <row r="3391" spans="1:6">
      <c r="A3391" s="187">
        <v>32678</v>
      </c>
      <c r="B3391" s="39">
        <v>12.126124920157627</v>
      </c>
      <c r="D3391" s="39"/>
      <c r="E3391" s="39"/>
      <c r="F3391" s="40"/>
    </row>
    <row r="3392" spans="1:6">
      <c r="A3392" s="187">
        <v>32678</v>
      </c>
      <c r="B3392" s="39">
        <v>12.126124920157627</v>
      </c>
      <c r="D3392" s="39"/>
      <c r="E3392" s="39"/>
      <c r="F3392" s="40"/>
    </row>
    <row r="3393" spans="1:6">
      <c r="A3393" s="187">
        <v>32685</v>
      </c>
      <c r="B3393" s="39">
        <v>11.981520364039904</v>
      </c>
      <c r="D3393" s="39"/>
      <c r="E3393" s="39"/>
      <c r="F3393" s="40"/>
    </row>
    <row r="3394" spans="1:6">
      <c r="A3394" s="187">
        <v>32685</v>
      </c>
      <c r="B3394" s="39">
        <v>11.981520364039904</v>
      </c>
      <c r="D3394" s="39"/>
      <c r="E3394" s="39"/>
      <c r="F3394" s="40"/>
    </row>
    <row r="3395" spans="1:6">
      <c r="A3395" s="187">
        <v>32685</v>
      </c>
      <c r="B3395" s="39">
        <v>11.981520364039904</v>
      </c>
      <c r="D3395" s="39"/>
      <c r="E3395" s="39"/>
      <c r="F3395" s="40"/>
    </row>
    <row r="3396" spans="1:6">
      <c r="A3396" s="187">
        <v>32685</v>
      </c>
      <c r="B3396" s="39">
        <v>11.981520364039904</v>
      </c>
      <c r="D3396" s="39"/>
      <c r="E3396" s="39"/>
      <c r="F3396" s="40"/>
    </row>
    <row r="3397" spans="1:6">
      <c r="A3397" s="187">
        <v>32692</v>
      </c>
      <c r="B3397" s="39">
        <v>11.77494242672887</v>
      </c>
      <c r="D3397" s="39"/>
      <c r="E3397" s="39"/>
      <c r="F3397" s="40"/>
    </row>
    <row r="3398" spans="1:6">
      <c r="A3398" s="187">
        <v>32692</v>
      </c>
      <c r="B3398" s="39">
        <v>11.77494242672887</v>
      </c>
      <c r="D3398" s="39"/>
      <c r="E3398" s="39"/>
      <c r="F3398" s="40"/>
    </row>
    <row r="3399" spans="1:6">
      <c r="A3399" s="187">
        <v>32692</v>
      </c>
      <c r="B3399" s="39">
        <v>11.77494242672887</v>
      </c>
      <c r="D3399" s="39"/>
      <c r="E3399" s="39"/>
      <c r="F3399" s="40"/>
    </row>
    <row r="3400" spans="1:6">
      <c r="A3400" s="187">
        <v>32692</v>
      </c>
      <c r="B3400" s="39">
        <v>11.77494242672887</v>
      </c>
      <c r="D3400" s="39"/>
      <c r="E3400" s="39"/>
      <c r="F3400" s="40"/>
    </row>
    <row r="3401" spans="1:6">
      <c r="A3401" s="187">
        <v>32699</v>
      </c>
      <c r="B3401" s="39">
        <v>11.465075520762321</v>
      </c>
      <c r="D3401" s="39"/>
      <c r="E3401" s="39"/>
      <c r="F3401" s="40"/>
    </row>
    <row r="3402" spans="1:6">
      <c r="A3402" s="187">
        <v>32699</v>
      </c>
      <c r="B3402" s="39">
        <v>11.465075520762321</v>
      </c>
      <c r="D3402" s="39"/>
      <c r="E3402" s="39"/>
      <c r="F3402" s="40"/>
    </row>
    <row r="3403" spans="1:6">
      <c r="A3403" s="187">
        <v>32699</v>
      </c>
      <c r="B3403" s="39">
        <v>11.465075520762321</v>
      </c>
      <c r="D3403" s="39"/>
      <c r="E3403" s="39"/>
      <c r="F3403" s="40"/>
    </row>
    <row r="3404" spans="1:6">
      <c r="A3404" s="187">
        <v>32699</v>
      </c>
      <c r="B3404" s="39">
        <v>11.465075520762321</v>
      </c>
      <c r="D3404" s="39"/>
      <c r="E3404" s="39"/>
      <c r="F3404" s="40"/>
    </row>
    <row r="3405" spans="1:6">
      <c r="A3405" s="187">
        <v>32706</v>
      </c>
      <c r="B3405" s="39">
        <v>11.568364489417839</v>
      </c>
      <c r="D3405" s="39"/>
      <c r="E3405" s="39"/>
      <c r="F3405" s="40"/>
    </row>
    <row r="3406" spans="1:6">
      <c r="A3406" s="187">
        <v>32706</v>
      </c>
      <c r="B3406" s="39">
        <v>11.568364489417839</v>
      </c>
      <c r="D3406" s="39"/>
      <c r="E3406" s="39"/>
      <c r="F3406" s="40"/>
    </row>
    <row r="3407" spans="1:6">
      <c r="A3407" s="187">
        <v>32706</v>
      </c>
      <c r="B3407" s="39">
        <v>11.568364489417839</v>
      </c>
      <c r="D3407" s="39"/>
      <c r="E3407" s="39"/>
      <c r="F3407" s="40"/>
    </row>
    <row r="3408" spans="1:6">
      <c r="A3408" s="187">
        <v>32706</v>
      </c>
      <c r="B3408" s="39">
        <v>11.568364489417839</v>
      </c>
      <c r="D3408" s="39"/>
      <c r="E3408" s="39"/>
      <c r="F3408" s="40"/>
    </row>
    <row r="3409" spans="1:6">
      <c r="A3409" s="187">
        <v>32713</v>
      </c>
      <c r="B3409" s="39">
        <v>11.465075520762321</v>
      </c>
      <c r="D3409" s="39"/>
      <c r="E3409" s="39"/>
      <c r="F3409" s="40"/>
    </row>
    <row r="3410" spans="1:6">
      <c r="A3410" s="187">
        <v>32713</v>
      </c>
      <c r="B3410" s="39">
        <v>11.465075520762321</v>
      </c>
      <c r="D3410" s="39"/>
      <c r="E3410" s="39"/>
      <c r="F3410" s="40"/>
    </row>
    <row r="3411" spans="1:6">
      <c r="A3411" s="187">
        <v>32713</v>
      </c>
      <c r="B3411" s="39">
        <v>11.465075520762321</v>
      </c>
      <c r="D3411" s="39"/>
      <c r="E3411" s="39"/>
      <c r="F3411" s="40"/>
    </row>
    <row r="3412" spans="1:6">
      <c r="A3412" s="187">
        <v>32713</v>
      </c>
      <c r="B3412" s="39">
        <v>11.465075520762321</v>
      </c>
      <c r="D3412" s="39"/>
      <c r="E3412" s="39"/>
      <c r="F3412" s="40"/>
    </row>
    <row r="3413" spans="1:6">
      <c r="A3413" s="187">
        <v>32720</v>
      </c>
      <c r="B3413" s="39">
        <v>11.258497583451289</v>
      </c>
      <c r="D3413" s="39"/>
      <c r="E3413" s="39"/>
      <c r="F3413" s="40"/>
    </row>
    <row r="3414" spans="1:6">
      <c r="A3414" s="187">
        <v>32720</v>
      </c>
      <c r="B3414" s="39">
        <v>11.258497583451289</v>
      </c>
      <c r="D3414" s="39"/>
      <c r="E3414" s="39"/>
      <c r="F3414" s="40"/>
    </row>
    <row r="3415" spans="1:6">
      <c r="A3415" s="187">
        <v>32720</v>
      </c>
      <c r="B3415" s="39">
        <v>11.258497583451289</v>
      </c>
      <c r="D3415" s="39"/>
      <c r="E3415" s="39"/>
      <c r="F3415" s="40"/>
    </row>
    <row r="3416" spans="1:6">
      <c r="A3416" s="187">
        <v>32720</v>
      </c>
      <c r="B3416" s="39">
        <v>11.258497583451289</v>
      </c>
      <c r="D3416" s="39"/>
      <c r="E3416" s="39"/>
      <c r="F3416" s="40"/>
    </row>
    <row r="3417" spans="1:6">
      <c r="A3417" s="187">
        <v>32727</v>
      </c>
      <c r="B3417" s="39">
        <v>11.320470964644599</v>
      </c>
      <c r="D3417" s="39"/>
      <c r="E3417" s="39"/>
      <c r="F3417" s="40"/>
    </row>
    <row r="3418" spans="1:6">
      <c r="A3418" s="187">
        <v>32727</v>
      </c>
      <c r="B3418" s="39">
        <v>11.320470964644599</v>
      </c>
      <c r="D3418" s="39"/>
      <c r="E3418" s="39"/>
      <c r="F3418" s="40"/>
    </row>
    <row r="3419" spans="1:6">
      <c r="A3419" s="187">
        <v>32727</v>
      </c>
      <c r="B3419" s="39">
        <v>11.320470964644599</v>
      </c>
      <c r="D3419" s="39"/>
      <c r="E3419" s="39"/>
      <c r="F3419" s="40"/>
    </row>
    <row r="3420" spans="1:6">
      <c r="A3420" s="187">
        <v>32727</v>
      </c>
      <c r="B3420" s="39">
        <v>11.320470964644599</v>
      </c>
      <c r="D3420" s="39"/>
      <c r="E3420" s="39"/>
      <c r="F3420" s="40"/>
    </row>
    <row r="3421" spans="1:6">
      <c r="A3421" s="187">
        <v>32734</v>
      </c>
      <c r="B3421" s="39">
        <v>12.064151538964317</v>
      </c>
      <c r="D3421" s="39"/>
      <c r="E3421" s="39"/>
      <c r="F3421" s="40"/>
    </row>
    <row r="3422" spans="1:6">
      <c r="A3422" s="187">
        <v>32734</v>
      </c>
      <c r="B3422" s="39">
        <v>12.064151538964317</v>
      </c>
      <c r="D3422" s="39"/>
      <c r="E3422" s="39"/>
      <c r="F3422" s="40"/>
    </row>
    <row r="3423" spans="1:6">
      <c r="A3423" s="187">
        <v>32734</v>
      </c>
      <c r="B3423" s="39">
        <v>12.064151538964317</v>
      </c>
      <c r="D3423" s="39"/>
      <c r="E3423" s="39"/>
      <c r="F3423" s="40"/>
    </row>
    <row r="3424" spans="1:6">
      <c r="A3424" s="187">
        <v>32734</v>
      </c>
      <c r="B3424" s="39">
        <v>12.064151538964317</v>
      </c>
      <c r="D3424" s="39"/>
      <c r="E3424" s="39"/>
      <c r="F3424" s="40"/>
    </row>
    <row r="3425" spans="1:6">
      <c r="A3425" s="187">
        <v>32741</v>
      </c>
      <c r="B3425" s="39">
        <v>12.064151538964317</v>
      </c>
      <c r="D3425" s="39"/>
      <c r="E3425" s="39"/>
      <c r="F3425" s="40"/>
    </row>
    <row r="3426" spans="1:6">
      <c r="A3426" s="187">
        <v>32741</v>
      </c>
      <c r="B3426" s="39">
        <v>12.064151538964317</v>
      </c>
      <c r="D3426" s="39"/>
      <c r="E3426" s="39"/>
      <c r="F3426" s="40"/>
    </row>
    <row r="3427" spans="1:6">
      <c r="A3427" s="187">
        <v>32741</v>
      </c>
      <c r="B3427" s="39">
        <v>12.064151538964317</v>
      </c>
      <c r="D3427" s="39"/>
      <c r="E3427" s="39"/>
      <c r="F3427" s="40"/>
    </row>
    <row r="3428" spans="1:6">
      <c r="A3428" s="187">
        <v>32741</v>
      </c>
      <c r="B3428" s="39">
        <v>12.064151538964317</v>
      </c>
      <c r="D3428" s="39"/>
      <c r="E3428" s="39"/>
      <c r="F3428" s="40"/>
    </row>
    <row r="3429" spans="1:6">
      <c r="A3429" s="187">
        <v>32748</v>
      </c>
      <c r="B3429" s="39">
        <v>12.02283595150211</v>
      </c>
      <c r="D3429" s="39"/>
      <c r="E3429" s="39"/>
      <c r="F3429" s="40"/>
    </row>
    <row r="3430" spans="1:6">
      <c r="A3430" s="187">
        <v>32748</v>
      </c>
      <c r="B3430" s="39">
        <v>12.02283595150211</v>
      </c>
      <c r="D3430" s="39"/>
      <c r="E3430" s="39"/>
      <c r="F3430" s="40"/>
    </row>
    <row r="3431" spans="1:6">
      <c r="A3431" s="187">
        <v>32748</v>
      </c>
      <c r="B3431" s="39">
        <v>12.02283595150211</v>
      </c>
      <c r="D3431" s="39"/>
      <c r="E3431" s="39"/>
      <c r="F3431" s="40"/>
    </row>
    <row r="3432" spans="1:6">
      <c r="A3432" s="187">
        <v>32748</v>
      </c>
      <c r="B3432" s="39">
        <v>12.02283595150211</v>
      </c>
      <c r="D3432" s="39"/>
      <c r="E3432" s="39"/>
      <c r="F3432" s="40"/>
    </row>
    <row r="3433" spans="1:6">
      <c r="A3433" s="187">
        <v>32755</v>
      </c>
      <c r="B3433" s="39">
        <v>12.559938588510796</v>
      </c>
      <c r="D3433" s="39"/>
      <c r="E3433" s="39"/>
      <c r="F3433" s="40"/>
    </row>
    <row r="3434" spans="1:6">
      <c r="A3434" s="187">
        <v>32755</v>
      </c>
      <c r="B3434" s="39">
        <v>12.559938588510796</v>
      </c>
      <c r="D3434" s="39"/>
      <c r="E3434" s="39"/>
      <c r="F3434" s="40"/>
    </row>
    <row r="3435" spans="1:6">
      <c r="A3435" s="187">
        <v>32755</v>
      </c>
      <c r="B3435" s="39">
        <v>12.559938588510796</v>
      </c>
      <c r="D3435" s="39"/>
      <c r="E3435" s="39"/>
      <c r="F3435" s="40"/>
    </row>
    <row r="3436" spans="1:6">
      <c r="A3436" s="187">
        <v>32755</v>
      </c>
      <c r="B3436" s="39">
        <v>12.559938588510796</v>
      </c>
      <c r="D3436" s="39"/>
      <c r="E3436" s="39"/>
      <c r="F3436" s="40"/>
    </row>
    <row r="3437" spans="1:6">
      <c r="A3437" s="187">
        <v>32762</v>
      </c>
      <c r="B3437" s="39">
        <v>12.993752256863965</v>
      </c>
      <c r="D3437" s="39"/>
      <c r="E3437" s="39"/>
      <c r="F3437" s="40"/>
    </row>
    <row r="3438" spans="1:6">
      <c r="A3438" s="187">
        <v>32762</v>
      </c>
      <c r="B3438" s="39">
        <v>12.993752256863965</v>
      </c>
      <c r="D3438" s="39"/>
      <c r="E3438" s="39"/>
      <c r="F3438" s="40"/>
    </row>
    <row r="3439" spans="1:6">
      <c r="A3439" s="187">
        <v>32762</v>
      </c>
      <c r="B3439" s="39">
        <v>12.993752256863965</v>
      </c>
      <c r="D3439" s="39"/>
      <c r="E3439" s="39"/>
      <c r="F3439" s="40"/>
    </row>
    <row r="3440" spans="1:6">
      <c r="A3440" s="187">
        <v>32762</v>
      </c>
      <c r="B3440" s="39">
        <v>12.993752256863965</v>
      </c>
      <c r="D3440" s="39"/>
      <c r="E3440" s="39"/>
      <c r="F3440" s="40"/>
    </row>
    <row r="3441" spans="1:6">
      <c r="A3441" s="187">
        <v>32769</v>
      </c>
      <c r="B3441" s="39">
        <v>12.787174319552932</v>
      </c>
      <c r="D3441" s="39"/>
      <c r="E3441" s="39"/>
      <c r="F3441" s="40"/>
    </row>
    <row r="3442" spans="1:6">
      <c r="A3442" s="187">
        <v>32769</v>
      </c>
      <c r="B3442" s="39">
        <v>12.787174319552932</v>
      </c>
      <c r="D3442" s="39"/>
      <c r="E3442" s="39"/>
      <c r="F3442" s="40"/>
    </row>
    <row r="3443" spans="1:6">
      <c r="A3443" s="187">
        <v>32769</v>
      </c>
      <c r="B3443" s="39">
        <v>12.787174319552932</v>
      </c>
      <c r="D3443" s="39"/>
      <c r="E3443" s="39"/>
      <c r="F3443" s="40"/>
    </row>
    <row r="3444" spans="1:6">
      <c r="A3444" s="187">
        <v>32769</v>
      </c>
      <c r="B3444" s="39">
        <v>12.787174319552932</v>
      </c>
      <c r="D3444" s="39"/>
      <c r="E3444" s="39"/>
      <c r="F3444" s="40"/>
    </row>
    <row r="3445" spans="1:6">
      <c r="A3445" s="187">
        <v>32776</v>
      </c>
      <c r="B3445" s="39">
        <v>12.683885350897414</v>
      </c>
      <c r="D3445" s="39"/>
      <c r="E3445" s="39"/>
      <c r="F3445" s="40"/>
    </row>
    <row r="3446" spans="1:6">
      <c r="A3446" s="187">
        <v>32776</v>
      </c>
      <c r="B3446" s="39">
        <v>12.683885350897414</v>
      </c>
      <c r="D3446" s="39"/>
      <c r="E3446" s="39"/>
      <c r="F3446" s="40"/>
    </row>
    <row r="3447" spans="1:6">
      <c r="A3447" s="187">
        <v>32776</v>
      </c>
      <c r="B3447" s="39">
        <v>12.683885350897414</v>
      </c>
      <c r="D3447" s="39"/>
      <c r="E3447" s="39"/>
      <c r="F3447" s="40"/>
    </row>
    <row r="3448" spans="1:6">
      <c r="A3448" s="187">
        <v>32776</v>
      </c>
      <c r="B3448" s="39">
        <v>12.683885350897414</v>
      </c>
      <c r="D3448" s="39"/>
      <c r="E3448" s="39"/>
      <c r="F3448" s="40"/>
    </row>
    <row r="3449" spans="1:6">
      <c r="A3449" s="187">
        <v>32783</v>
      </c>
      <c r="B3449" s="39">
        <v>12.332702857468661</v>
      </c>
      <c r="D3449" s="39"/>
      <c r="E3449" s="39"/>
      <c r="F3449" s="40"/>
    </row>
    <row r="3450" spans="1:6">
      <c r="A3450" s="187">
        <v>32783</v>
      </c>
      <c r="B3450" s="39">
        <v>12.332702857468661</v>
      </c>
      <c r="D3450" s="39"/>
      <c r="E3450" s="39"/>
      <c r="F3450" s="40"/>
    </row>
    <row r="3451" spans="1:6">
      <c r="A3451" s="187">
        <v>32783</v>
      </c>
      <c r="B3451" s="39">
        <v>12.332702857468661</v>
      </c>
      <c r="D3451" s="39"/>
      <c r="E3451" s="39"/>
      <c r="F3451" s="40"/>
    </row>
    <row r="3452" spans="1:6">
      <c r="A3452" s="187">
        <v>32783</v>
      </c>
      <c r="B3452" s="39">
        <v>12.332702857468661</v>
      </c>
      <c r="D3452" s="39"/>
      <c r="E3452" s="39"/>
      <c r="F3452" s="40"/>
    </row>
    <row r="3453" spans="1:6">
      <c r="A3453" s="187">
        <v>32790</v>
      </c>
      <c r="B3453" s="39">
        <v>12.477307413586383</v>
      </c>
      <c r="D3453" s="39"/>
      <c r="E3453" s="39"/>
      <c r="F3453" s="40"/>
    </row>
    <row r="3454" spans="1:6">
      <c r="A3454" s="187">
        <v>32790</v>
      </c>
      <c r="B3454" s="39">
        <v>12.477307413586383</v>
      </c>
      <c r="D3454" s="39"/>
      <c r="E3454" s="39"/>
      <c r="F3454" s="40"/>
    </row>
    <row r="3455" spans="1:6">
      <c r="A3455" s="187">
        <v>32790</v>
      </c>
      <c r="B3455" s="39">
        <v>12.477307413586383</v>
      </c>
      <c r="D3455" s="39"/>
      <c r="E3455" s="39"/>
      <c r="F3455" s="40"/>
    </row>
    <row r="3456" spans="1:6">
      <c r="A3456" s="187">
        <v>32790</v>
      </c>
      <c r="B3456" s="39">
        <v>12.477307413586383</v>
      </c>
      <c r="D3456" s="39"/>
      <c r="E3456" s="39"/>
      <c r="F3456" s="40"/>
    </row>
    <row r="3457" spans="1:6">
      <c r="A3457" s="187">
        <v>32797</v>
      </c>
      <c r="B3457" s="39">
        <v>12.374018444930867</v>
      </c>
      <c r="D3457" s="39"/>
      <c r="E3457" s="39"/>
      <c r="F3457" s="40"/>
    </row>
    <row r="3458" spans="1:6">
      <c r="A3458" s="187">
        <v>32797</v>
      </c>
      <c r="B3458" s="39">
        <v>12.374018444930867</v>
      </c>
      <c r="D3458" s="39"/>
      <c r="E3458" s="39"/>
      <c r="F3458" s="40"/>
    </row>
    <row r="3459" spans="1:6">
      <c r="A3459" s="187">
        <v>32797</v>
      </c>
      <c r="B3459" s="39">
        <v>12.374018444930867</v>
      </c>
      <c r="D3459" s="39"/>
      <c r="E3459" s="39"/>
      <c r="F3459" s="40"/>
    </row>
    <row r="3460" spans="1:6">
      <c r="A3460" s="187">
        <v>32797</v>
      </c>
      <c r="B3460" s="39">
        <v>12.374018444930867</v>
      </c>
      <c r="D3460" s="39"/>
      <c r="E3460" s="39"/>
      <c r="F3460" s="40"/>
    </row>
    <row r="3461" spans="1:6">
      <c r="A3461" s="187">
        <v>32804</v>
      </c>
      <c r="B3461" s="39">
        <v>11.506391108224529</v>
      </c>
      <c r="D3461" s="39"/>
      <c r="E3461" s="39"/>
      <c r="F3461" s="40"/>
    </row>
    <row r="3462" spans="1:6">
      <c r="A3462" s="187">
        <v>32804</v>
      </c>
      <c r="B3462" s="39">
        <v>11.506391108224529</v>
      </c>
      <c r="D3462" s="39"/>
      <c r="E3462" s="39"/>
      <c r="F3462" s="40"/>
    </row>
    <row r="3463" spans="1:6">
      <c r="A3463" s="187">
        <v>32804</v>
      </c>
      <c r="B3463" s="39">
        <v>11.506391108224529</v>
      </c>
      <c r="D3463" s="39"/>
      <c r="E3463" s="39"/>
      <c r="F3463" s="40"/>
    </row>
    <row r="3464" spans="1:6">
      <c r="A3464" s="187">
        <v>32804</v>
      </c>
      <c r="B3464" s="39">
        <v>11.506391108224529</v>
      </c>
      <c r="D3464" s="39"/>
      <c r="E3464" s="39"/>
      <c r="F3464" s="40"/>
    </row>
    <row r="3465" spans="1:6">
      <c r="A3465" s="187">
        <v>32811</v>
      </c>
      <c r="B3465" s="39">
        <v>11.196524202257981</v>
      </c>
      <c r="D3465" s="39"/>
      <c r="E3465" s="39"/>
      <c r="F3465" s="40"/>
    </row>
    <row r="3466" spans="1:6">
      <c r="A3466" s="187">
        <v>32811</v>
      </c>
      <c r="B3466" s="39">
        <v>11.196524202257981</v>
      </c>
      <c r="D3466" s="39"/>
      <c r="E3466" s="39"/>
      <c r="F3466" s="40"/>
    </row>
    <row r="3467" spans="1:6">
      <c r="A3467" s="187">
        <v>32811</v>
      </c>
      <c r="B3467" s="39">
        <v>11.196524202257981</v>
      </c>
      <c r="D3467" s="39"/>
      <c r="E3467" s="39"/>
      <c r="F3467" s="40"/>
    </row>
    <row r="3468" spans="1:6">
      <c r="A3468" s="187">
        <v>32811</v>
      </c>
      <c r="B3468" s="39">
        <v>11.196524202257981</v>
      </c>
      <c r="D3468" s="39"/>
      <c r="E3468" s="39"/>
      <c r="F3468" s="40"/>
    </row>
    <row r="3469" spans="1:6">
      <c r="A3469" s="187">
        <v>32818</v>
      </c>
      <c r="B3469" s="39">
        <v>11.279155377182393</v>
      </c>
      <c r="D3469" s="39"/>
      <c r="E3469" s="39"/>
      <c r="F3469" s="40"/>
    </row>
    <row r="3470" spans="1:6">
      <c r="A3470" s="187">
        <v>32818</v>
      </c>
      <c r="B3470" s="39">
        <v>11.279155377182393</v>
      </c>
      <c r="D3470" s="39"/>
      <c r="E3470" s="39"/>
      <c r="F3470" s="40"/>
    </row>
    <row r="3471" spans="1:6">
      <c r="A3471" s="187">
        <v>32818</v>
      </c>
      <c r="B3471" s="39">
        <v>11.279155377182393</v>
      </c>
      <c r="D3471" s="39"/>
      <c r="E3471" s="39"/>
      <c r="F3471" s="40"/>
    </row>
    <row r="3472" spans="1:6">
      <c r="A3472" s="187">
        <v>32818</v>
      </c>
      <c r="B3472" s="39">
        <v>11.279155377182393</v>
      </c>
      <c r="D3472" s="39"/>
      <c r="E3472" s="39"/>
      <c r="F3472" s="40"/>
    </row>
    <row r="3473" spans="1:6">
      <c r="A3473" s="187">
        <v>32825</v>
      </c>
      <c r="B3473" s="39">
        <v>11.857573601653284</v>
      </c>
      <c r="D3473" s="39"/>
      <c r="E3473" s="39"/>
      <c r="F3473" s="40"/>
    </row>
    <row r="3474" spans="1:6">
      <c r="A3474" s="187">
        <v>32825</v>
      </c>
      <c r="B3474" s="39">
        <v>11.857573601653284</v>
      </c>
      <c r="D3474" s="39"/>
      <c r="E3474" s="39"/>
      <c r="F3474" s="40"/>
    </row>
    <row r="3475" spans="1:6">
      <c r="A3475" s="187">
        <v>32825</v>
      </c>
      <c r="B3475" s="39">
        <v>11.857573601653284</v>
      </c>
      <c r="D3475" s="39"/>
      <c r="E3475" s="39"/>
      <c r="F3475" s="40"/>
    </row>
    <row r="3476" spans="1:6">
      <c r="A3476" s="187">
        <v>32825</v>
      </c>
      <c r="B3476" s="39">
        <v>11.857573601653284</v>
      </c>
      <c r="D3476" s="39"/>
      <c r="E3476" s="39"/>
      <c r="F3476" s="40"/>
    </row>
    <row r="3477" spans="1:6">
      <c r="A3477" s="187">
        <v>32832</v>
      </c>
      <c r="B3477" s="39">
        <v>12.084809332695421</v>
      </c>
      <c r="D3477" s="39"/>
      <c r="E3477" s="39"/>
      <c r="F3477" s="40"/>
    </row>
    <row r="3478" spans="1:6">
      <c r="A3478" s="187">
        <v>32832</v>
      </c>
      <c r="B3478" s="39">
        <v>12.084809332695421</v>
      </c>
      <c r="D3478" s="39"/>
      <c r="E3478" s="39"/>
      <c r="F3478" s="40"/>
    </row>
    <row r="3479" spans="1:6">
      <c r="A3479" s="187">
        <v>32832</v>
      </c>
      <c r="B3479" s="39">
        <v>12.084809332695421</v>
      </c>
      <c r="D3479" s="39"/>
      <c r="E3479" s="39"/>
      <c r="F3479" s="40"/>
    </row>
    <row r="3480" spans="1:6">
      <c r="A3480" s="187">
        <v>32832</v>
      </c>
      <c r="B3480" s="39">
        <v>12.084809332695421</v>
      </c>
      <c r="D3480" s="39"/>
      <c r="E3480" s="39"/>
      <c r="F3480" s="40"/>
    </row>
    <row r="3481" spans="1:6">
      <c r="A3481" s="187">
        <v>32839</v>
      </c>
      <c r="B3481" s="39">
        <v>13.46888151267934</v>
      </c>
      <c r="D3481" s="39"/>
      <c r="E3481" s="39"/>
      <c r="F3481" s="40"/>
    </row>
    <row r="3482" spans="1:6">
      <c r="A3482" s="187">
        <v>32839</v>
      </c>
      <c r="B3482" s="39">
        <v>13.46888151267934</v>
      </c>
      <c r="D3482" s="39"/>
      <c r="E3482" s="39"/>
      <c r="F3482" s="40"/>
    </row>
    <row r="3483" spans="1:6">
      <c r="A3483" s="187">
        <v>32839</v>
      </c>
      <c r="B3483" s="39">
        <v>13.46888151267934</v>
      </c>
      <c r="D3483" s="39"/>
      <c r="E3483" s="39"/>
      <c r="F3483" s="40"/>
    </row>
    <row r="3484" spans="1:6">
      <c r="A3484" s="187">
        <v>32839</v>
      </c>
      <c r="B3484" s="39">
        <v>13.46888151267934</v>
      </c>
      <c r="D3484" s="39"/>
      <c r="E3484" s="39"/>
      <c r="F3484" s="40"/>
    </row>
    <row r="3485" spans="1:6">
      <c r="A3485" s="187">
        <v>32846</v>
      </c>
      <c r="B3485" s="39">
        <v>13.46888151267934</v>
      </c>
      <c r="D3485" s="39"/>
      <c r="E3485" s="39"/>
      <c r="F3485" s="40"/>
    </row>
    <row r="3486" spans="1:6">
      <c r="A3486" s="187">
        <v>32846</v>
      </c>
      <c r="B3486" s="39">
        <v>13.46888151267934</v>
      </c>
      <c r="D3486" s="39"/>
      <c r="E3486" s="39"/>
      <c r="F3486" s="40"/>
    </row>
    <row r="3487" spans="1:6">
      <c r="A3487" s="187">
        <v>32846</v>
      </c>
      <c r="B3487" s="39">
        <v>13.46888151267934</v>
      </c>
      <c r="D3487" s="39"/>
      <c r="E3487" s="39"/>
      <c r="F3487" s="40"/>
    </row>
    <row r="3488" spans="1:6">
      <c r="A3488" s="187">
        <v>32846</v>
      </c>
      <c r="B3488" s="39">
        <v>13.46888151267934</v>
      </c>
      <c r="D3488" s="39"/>
      <c r="E3488" s="39"/>
      <c r="F3488" s="40"/>
    </row>
    <row r="3489" spans="1:6">
      <c r="A3489" s="187">
        <v>32853</v>
      </c>
      <c r="B3489" s="39">
        <v>13.406908131486032</v>
      </c>
      <c r="D3489" s="39"/>
      <c r="E3489" s="39"/>
      <c r="F3489" s="40"/>
    </row>
    <row r="3490" spans="1:6">
      <c r="A3490" s="187">
        <v>32853</v>
      </c>
      <c r="B3490" s="39">
        <v>13.406908131486032</v>
      </c>
      <c r="D3490" s="39"/>
      <c r="E3490" s="39"/>
      <c r="F3490" s="40"/>
    </row>
    <row r="3491" spans="1:6">
      <c r="A3491" s="187">
        <v>32853</v>
      </c>
      <c r="B3491" s="39">
        <v>13.406908131486032</v>
      </c>
      <c r="D3491" s="39"/>
      <c r="E3491" s="39"/>
      <c r="F3491" s="40"/>
    </row>
    <row r="3492" spans="1:6">
      <c r="A3492" s="187">
        <v>32853</v>
      </c>
      <c r="B3492" s="39">
        <v>13.406908131486032</v>
      </c>
      <c r="D3492" s="39"/>
      <c r="E3492" s="39"/>
      <c r="F3492" s="40"/>
    </row>
    <row r="3493" spans="1:6">
      <c r="A3493" s="187">
        <v>32860</v>
      </c>
      <c r="B3493" s="39">
        <v>12.601254175973002</v>
      </c>
      <c r="D3493" s="39"/>
      <c r="E3493" s="39"/>
      <c r="F3493" s="40"/>
    </row>
    <row r="3494" spans="1:6">
      <c r="A3494" s="187">
        <v>32860</v>
      </c>
      <c r="B3494" s="39">
        <v>12.601254175973002</v>
      </c>
      <c r="D3494" s="39"/>
      <c r="E3494" s="39"/>
      <c r="F3494" s="40"/>
    </row>
    <row r="3495" spans="1:6">
      <c r="A3495" s="187">
        <v>32860</v>
      </c>
      <c r="B3495" s="39">
        <v>12.601254175973002</v>
      </c>
      <c r="D3495" s="39"/>
      <c r="E3495" s="39"/>
      <c r="F3495" s="40"/>
    </row>
    <row r="3496" spans="1:6">
      <c r="A3496" s="187">
        <v>32860</v>
      </c>
      <c r="B3496" s="39">
        <v>12.601254175973002</v>
      </c>
      <c r="D3496" s="39"/>
      <c r="E3496" s="39"/>
      <c r="F3496" s="40"/>
    </row>
    <row r="3497" spans="1:6">
      <c r="A3497" s="187">
        <v>32867</v>
      </c>
      <c r="B3497" s="39">
        <v>13.220987987906101</v>
      </c>
      <c r="D3497" s="39"/>
      <c r="E3497" s="39"/>
      <c r="F3497" s="40"/>
    </row>
    <row r="3498" spans="1:6">
      <c r="A3498" s="187">
        <v>32867</v>
      </c>
      <c r="B3498" s="39">
        <v>13.220987987906101</v>
      </c>
      <c r="D3498" s="39"/>
      <c r="E3498" s="39"/>
      <c r="F3498" s="40"/>
    </row>
    <row r="3499" spans="1:6">
      <c r="A3499" s="187">
        <v>32867</v>
      </c>
      <c r="B3499" s="39">
        <v>13.220987987906101</v>
      </c>
      <c r="D3499" s="39"/>
      <c r="E3499" s="39"/>
      <c r="F3499" s="40"/>
    </row>
    <row r="3500" spans="1:6" ht="13.5" thickBot="1">
      <c r="A3500" s="188">
        <v>32867</v>
      </c>
      <c r="B3500" s="41">
        <v>13.220987987906101</v>
      </c>
      <c r="C3500" s="134"/>
      <c r="D3500" s="41"/>
      <c r="E3500" s="41"/>
      <c r="F3500" s="40"/>
    </row>
    <row r="3501" spans="1:6">
      <c r="A3501" s="187">
        <v>32874</v>
      </c>
      <c r="B3501" s="39">
        <v>13.014410050595068</v>
      </c>
      <c r="D3501" s="39"/>
      <c r="E3501" s="39"/>
      <c r="F3501" s="40"/>
    </row>
    <row r="3502" spans="1:6">
      <c r="A3502" s="187">
        <v>32874</v>
      </c>
      <c r="B3502" s="39">
        <v>13.014410050595068</v>
      </c>
      <c r="D3502" s="39"/>
      <c r="E3502" s="39"/>
      <c r="F3502" s="40"/>
    </row>
    <row r="3503" spans="1:6">
      <c r="A3503" s="187">
        <v>32874</v>
      </c>
      <c r="B3503" s="39">
        <v>13.014410050595068</v>
      </c>
      <c r="D3503" s="39"/>
      <c r="E3503" s="39"/>
      <c r="F3503" s="40"/>
    </row>
    <row r="3504" spans="1:6">
      <c r="A3504" s="187">
        <v>32874</v>
      </c>
      <c r="B3504" s="39">
        <v>13.014410050595068</v>
      </c>
      <c r="D3504" s="39"/>
      <c r="E3504" s="39"/>
      <c r="F3504" s="40"/>
    </row>
    <row r="3505" spans="1:6">
      <c r="A3505" s="187">
        <v>32881</v>
      </c>
      <c r="B3505" s="39">
        <v>13.510197100141546</v>
      </c>
      <c r="D3505" s="39"/>
      <c r="E3505" s="39"/>
      <c r="F3505" s="40"/>
    </row>
    <row r="3506" spans="1:6">
      <c r="A3506" s="187">
        <v>32881</v>
      </c>
      <c r="B3506" s="39">
        <v>13.510197100141546</v>
      </c>
      <c r="D3506" s="39"/>
      <c r="E3506" s="39"/>
      <c r="F3506" s="40"/>
    </row>
    <row r="3507" spans="1:6">
      <c r="A3507" s="187">
        <v>32881</v>
      </c>
      <c r="B3507" s="39">
        <v>13.510197100141546</v>
      </c>
      <c r="D3507" s="39"/>
      <c r="E3507" s="39"/>
      <c r="F3507" s="40"/>
    </row>
    <row r="3508" spans="1:6">
      <c r="A3508" s="187">
        <v>32881</v>
      </c>
      <c r="B3508" s="39">
        <v>13.510197100141546</v>
      </c>
      <c r="D3508" s="39"/>
      <c r="E3508" s="39"/>
      <c r="F3508" s="40"/>
    </row>
    <row r="3509" spans="1:6">
      <c r="A3509" s="187">
        <v>32888</v>
      </c>
      <c r="B3509" s="39">
        <v>13.59282827506596</v>
      </c>
      <c r="D3509" s="39"/>
      <c r="E3509" s="39"/>
      <c r="F3509" s="40"/>
    </row>
    <row r="3510" spans="1:6">
      <c r="A3510" s="187">
        <v>32888</v>
      </c>
      <c r="B3510" s="39">
        <v>13.59282827506596</v>
      </c>
      <c r="D3510" s="39"/>
      <c r="E3510" s="39"/>
      <c r="F3510" s="40"/>
    </row>
    <row r="3511" spans="1:6">
      <c r="A3511" s="187">
        <v>32888</v>
      </c>
      <c r="B3511" s="39">
        <v>13.59282827506596</v>
      </c>
      <c r="D3511" s="39"/>
      <c r="E3511" s="39"/>
      <c r="F3511" s="40"/>
    </row>
    <row r="3512" spans="1:6">
      <c r="A3512" s="187">
        <v>32888</v>
      </c>
      <c r="B3512" s="39">
        <v>13.59282827506596</v>
      </c>
      <c r="D3512" s="39"/>
      <c r="E3512" s="39"/>
      <c r="F3512" s="40"/>
    </row>
    <row r="3513" spans="1:6">
      <c r="A3513" s="187">
        <v>32895</v>
      </c>
      <c r="B3513" s="39">
        <v>13.324276956561619</v>
      </c>
      <c r="D3513" s="39"/>
      <c r="E3513" s="39"/>
      <c r="F3513" s="40"/>
    </row>
    <row r="3514" spans="1:6">
      <c r="A3514" s="187">
        <v>32895</v>
      </c>
      <c r="B3514" s="39">
        <v>13.324276956561619</v>
      </c>
      <c r="D3514" s="39"/>
      <c r="E3514" s="39"/>
      <c r="F3514" s="40"/>
    </row>
    <row r="3515" spans="1:6">
      <c r="A3515" s="187">
        <v>32895</v>
      </c>
      <c r="B3515" s="39">
        <v>13.324276956561619</v>
      </c>
      <c r="D3515" s="39"/>
      <c r="E3515" s="39"/>
      <c r="F3515" s="40"/>
    </row>
    <row r="3516" spans="1:6">
      <c r="A3516" s="187">
        <v>32895</v>
      </c>
      <c r="B3516" s="39">
        <v>13.324276956561619</v>
      </c>
      <c r="D3516" s="39"/>
      <c r="E3516" s="39"/>
      <c r="F3516" s="40"/>
    </row>
    <row r="3517" spans="1:6">
      <c r="A3517" s="187">
        <v>32902</v>
      </c>
      <c r="B3517" s="39">
        <v>13.365592544023825</v>
      </c>
      <c r="D3517" s="39"/>
      <c r="E3517" s="39"/>
      <c r="F3517" s="40"/>
    </row>
    <row r="3518" spans="1:6">
      <c r="A3518" s="187">
        <v>32902</v>
      </c>
      <c r="B3518" s="39">
        <v>13.365592544023825</v>
      </c>
      <c r="D3518" s="39"/>
      <c r="E3518" s="39"/>
      <c r="F3518" s="40"/>
    </row>
    <row r="3519" spans="1:6">
      <c r="A3519" s="187">
        <v>32902</v>
      </c>
      <c r="B3519" s="39">
        <v>13.365592544023825</v>
      </c>
      <c r="D3519" s="39"/>
      <c r="E3519" s="39"/>
      <c r="F3519" s="40"/>
    </row>
    <row r="3520" spans="1:6">
      <c r="A3520" s="187">
        <v>32902</v>
      </c>
      <c r="B3520" s="39">
        <v>13.365592544023825</v>
      </c>
      <c r="D3520" s="39"/>
      <c r="E3520" s="39"/>
      <c r="F3520" s="40"/>
    </row>
    <row r="3521" spans="1:6">
      <c r="A3521" s="187">
        <v>32909</v>
      </c>
      <c r="B3521" s="39">
        <v>13.262303575368307</v>
      </c>
      <c r="D3521" s="39"/>
      <c r="E3521" s="39"/>
      <c r="F3521" s="40"/>
    </row>
    <row r="3522" spans="1:6">
      <c r="A3522" s="187">
        <v>32909</v>
      </c>
      <c r="B3522" s="39">
        <v>13.262303575368307</v>
      </c>
      <c r="D3522" s="39"/>
      <c r="E3522" s="39"/>
      <c r="F3522" s="40"/>
    </row>
    <row r="3523" spans="1:6">
      <c r="A3523" s="187">
        <v>32909</v>
      </c>
      <c r="B3523" s="39">
        <v>13.262303575368307</v>
      </c>
      <c r="D3523" s="39"/>
      <c r="E3523" s="39"/>
      <c r="F3523" s="40"/>
    </row>
    <row r="3524" spans="1:6">
      <c r="A3524" s="187">
        <v>32909</v>
      </c>
      <c r="B3524" s="39">
        <v>13.262303575368307</v>
      </c>
      <c r="D3524" s="39"/>
      <c r="E3524" s="39"/>
      <c r="F3524" s="40"/>
    </row>
    <row r="3525" spans="1:6">
      <c r="A3525" s="187">
        <v>32916</v>
      </c>
      <c r="B3525" s="39">
        <v>12.374018444930867</v>
      </c>
      <c r="D3525" s="39"/>
      <c r="E3525" s="39"/>
      <c r="F3525" s="40"/>
    </row>
    <row r="3526" spans="1:6">
      <c r="A3526" s="187">
        <v>32916</v>
      </c>
      <c r="B3526" s="39">
        <v>12.374018444930867</v>
      </c>
      <c r="D3526" s="39"/>
      <c r="E3526" s="39"/>
      <c r="F3526" s="40"/>
    </row>
    <row r="3527" spans="1:6">
      <c r="A3527" s="187">
        <v>32916</v>
      </c>
      <c r="B3527" s="39">
        <v>12.374018444930867</v>
      </c>
      <c r="D3527" s="39"/>
      <c r="E3527" s="39"/>
      <c r="F3527" s="40"/>
    </row>
    <row r="3528" spans="1:6">
      <c r="A3528" s="187">
        <v>32916</v>
      </c>
      <c r="B3528" s="39">
        <v>12.374018444930867</v>
      </c>
      <c r="D3528" s="39"/>
      <c r="E3528" s="39"/>
      <c r="F3528" s="40"/>
    </row>
    <row r="3529" spans="1:6">
      <c r="A3529" s="187">
        <v>32923</v>
      </c>
      <c r="B3529" s="39">
        <v>12.146782713888731</v>
      </c>
      <c r="D3529" s="39"/>
      <c r="E3529" s="39"/>
      <c r="F3529" s="40"/>
    </row>
    <row r="3530" spans="1:6">
      <c r="A3530" s="187">
        <v>32923</v>
      </c>
      <c r="B3530" s="39">
        <v>12.146782713888731</v>
      </c>
      <c r="D3530" s="39"/>
      <c r="E3530" s="39"/>
      <c r="F3530" s="40"/>
    </row>
    <row r="3531" spans="1:6">
      <c r="A3531" s="187">
        <v>32923</v>
      </c>
      <c r="B3531" s="39">
        <v>12.146782713888731</v>
      </c>
      <c r="D3531" s="39"/>
      <c r="E3531" s="39"/>
      <c r="F3531" s="40"/>
    </row>
    <row r="3532" spans="1:6">
      <c r="A3532" s="187">
        <v>32923</v>
      </c>
      <c r="B3532" s="39">
        <v>12.146782713888731</v>
      </c>
      <c r="D3532" s="39"/>
      <c r="E3532" s="39"/>
      <c r="F3532" s="40"/>
    </row>
    <row r="3533" spans="1:6">
      <c r="A3533" s="187">
        <v>32930</v>
      </c>
      <c r="B3533" s="39">
        <v>11.77494242672887</v>
      </c>
      <c r="D3533" s="39"/>
      <c r="E3533" s="39"/>
      <c r="F3533" s="40"/>
    </row>
    <row r="3534" spans="1:6">
      <c r="A3534" s="187">
        <v>32930</v>
      </c>
      <c r="B3534" s="39">
        <v>11.77494242672887</v>
      </c>
      <c r="D3534" s="39"/>
      <c r="E3534" s="39"/>
      <c r="F3534" s="40"/>
    </row>
    <row r="3535" spans="1:6">
      <c r="A3535" s="187">
        <v>32930</v>
      </c>
      <c r="B3535" s="39">
        <v>11.77494242672887</v>
      </c>
      <c r="D3535" s="39"/>
      <c r="E3535" s="39"/>
      <c r="F3535" s="40"/>
    </row>
    <row r="3536" spans="1:6">
      <c r="A3536" s="187">
        <v>32930</v>
      </c>
      <c r="B3536" s="39">
        <v>11.77494242672887</v>
      </c>
      <c r="D3536" s="39"/>
      <c r="E3536" s="39"/>
      <c r="F3536" s="40"/>
    </row>
    <row r="3537" spans="1:6">
      <c r="A3537" s="187">
        <v>32937</v>
      </c>
      <c r="B3537" s="39">
        <v>11.609680076880045</v>
      </c>
      <c r="D3537" s="39"/>
      <c r="E3537" s="39"/>
      <c r="F3537" s="40"/>
    </row>
    <row r="3538" spans="1:6">
      <c r="A3538" s="187">
        <v>32937</v>
      </c>
      <c r="B3538" s="39">
        <v>11.609680076880045</v>
      </c>
      <c r="D3538" s="39"/>
      <c r="E3538" s="39"/>
      <c r="F3538" s="40"/>
    </row>
    <row r="3539" spans="1:6">
      <c r="A3539" s="187">
        <v>32937</v>
      </c>
      <c r="B3539" s="39">
        <v>11.609680076880045</v>
      </c>
      <c r="D3539" s="39"/>
      <c r="E3539" s="39"/>
      <c r="F3539" s="40"/>
    </row>
    <row r="3540" spans="1:6">
      <c r="A3540" s="187">
        <v>32937</v>
      </c>
      <c r="B3540" s="39">
        <v>11.609680076880045</v>
      </c>
      <c r="D3540" s="39"/>
      <c r="E3540" s="39"/>
      <c r="F3540" s="40"/>
    </row>
    <row r="3541" spans="1:6">
      <c r="A3541" s="187">
        <v>32944</v>
      </c>
      <c r="B3541" s="39">
        <v>12.601254175973002</v>
      </c>
      <c r="D3541" s="39"/>
      <c r="E3541" s="39"/>
      <c r="F3541" s="40"/>
    </row>
    <row r="3542" spans="1:6">
      <c r="A3542" s="187">
        <v>32944</v>
      </c>
      <c r="B3542" s="39">
        <v>12.601254175973002</v>
      </c>
      <c r="D3542" s="39"/>
      <c r="E3542" s="39"/>
      <c r="F3542" s="40"/>
    </row>
    <row r="3543" spans="1:6">
      <c r="A3543" s="187">
        <v>32944</v>
      </c>
      <c r="B3543" s="39">
        <v>12.601254175973002</v>
      </c>
      <c r="D3543" s="39"/>
      <c r="E3543" s="39"/>
      <c r="F3543" s="40"/>
    </row>
    <row r="3544" spans="1:6">
      <c r="A3544" s="187">
        <v>32944</v>
      </c>
      <c r="B3544" s="39">
        <v>12.601254175973002</v>
      </c>
      <c r="D3544" s="39"/>
      <c r="E3544" s="39"/>
      <c r="F3544" s="40"/>
    </row>
    <row r="3545" spans="1:6">
      <c r="A3545" s="187">
        <v>32951</v>
      </c>
      <c r="B3545" s="39">
        <v>13.179672400443893</v>
      </c>
      <c r="D3545" s="39"/>
      <c r="E3545" s="39"/>
      <c r="F3545" s="40"/>
    </row>
    <row r="3546" spans="1:6">
      <c r="A3546" s="187">
        <v>32951</v>
      </c>
      <c r="B3546" s="39">
        <v>13.179672400443893</v>
      </c>
      <c r="D3546" s="39"/>
      <c r="E3546" s="39"/>
      <c r="F3546" s="40"/>
    </row>
    <row r="3547" spans="1:6">
      <c r="A3547" s="187">
        <v>32951</v>
      </c>
      <c r="B3547" s="39">
        <v>13.179672400443893</v>
      </c>
      <c r="D3547" s="39"/>
      <c r="E3547" s="39"/>
      <c r="F3547" s="40"/>
    </row>
    <row r="3548" spans="1:6">
      <c r="A3548" s="187">
        <v>32951</v>
      </c>
      <c r="B3548" s="39">
        <v>13.179672400443893</v>
      </c>
      <c r="D3548" s="39"/>
      <c r="E3548" s="39"/>
      <c r="F3548" s="40"/>
    </row>
    <row r="3549" spans="1:6">
      <c r="A3549" s="187">
        <v>32958</v>
      </c>
      <c r="B3549" s="39">
        <v>13.138356812981689</v>
      </c>
      <c r="D3549" s="39"/>
      <c r="E3549" s="39"/>
      <c r="F3549" s="40"/>
    </row>
    <row r="3550" spans="1:6">
      <c r="A3550" s="187">
        <v>32958</v>
      </c>
      <c r="B3550" s="39">
        <v>13.138356812981689</v>
      </c>
      <c r="D3550" s="39"/>
      <c r="E3550" s="39"/>
      <c r="F3550" s="40"/>
    </row>
    <row r="3551" spans="1:6">
      <c r="A3551" s="187">
        <v>32958</v>
      </c>
      <c r="B3551" s="39">
        <v>13.138356812981689</v>
      </c>
      <c r="D3551" s="39"/>
      <c r="E3551" s="39"/>
      <c r="F3551" s="40"/>
    </row>
    <row r="3552" spans="1:6">
      <c r="A3552" s="187">
        <v>32958</v>
      </c>
      <c r="B3552" s="39">
        <v>13.138356812981689</v>
      </c>
      <c r="D3552" s="39"/>
      <c r="E3552" s="39"/>
      <c r="F3552" s="40"/>
    </row>
    <row r="3553" spans="1:6">
      <c r="A3553" s="187">
        <v>32965</v>
      </c>
      <c r="B3553" s="39">
        <v>12.64256976343521</v>
      </c>
      <c r="D3553" s="39"/>
      <c r="E3553" s="39"/>
      <c r="F3553" s="40"/>
    </row>
    <row r="3554" spans="1:6">
      <c r="A3554" s="187">
        <v>32965</v>
      </c>
      <c r="B3554" s="39">
        <v>12.64256976343521</v>
      </c>
      <c r="D3554" s="39"/>
      <c r="E3554" s="39"/>
      <c r="F3554" s="40"/>
    </row>
    <row r="3555" spans="1:6">
      <c r="A3555" s="187">
        <v>32965</v>
      </c>
      <c r="B3555" s="39">
        <v>12.64256976343521</v>
      </c>
      <c r="D3555" s="39"/>
      <c r="E3555" s="39"/>
      <c r="F3555" s="40"/>
    </row>
    <row r="3556" spans="1:6">
      <c r="A3556" s="187">
        <v>32965</v>
      </c>
      <c r="B3556" s="39">
        <v>12.64256976343521</v>
      </c>
      <c r="D3556" s="39"/>
      <c r="E3556" s="39"/>
      <c r="F3556" s="40"/>
    </row>
    <row r="3557" spans="1:6">
      <c r="A3557" s="187">
        <v>32972</v>
      </c>
      <c r="B3557" s="39">
        <v>13.055725638057275</v>
      </c>
      <c r="D3557" s="39"/>
      <c r="E3557" s="39"/>
      <c r="F3557" s="40"/>
    </row>
    <row r="3558" spans="1:6">
      <c r="A3558" s="187">
        <v>32972</v>
      </c>
      <c r="B3558" s="39">
        <v>13.055725638057275</v>
      </c>
      <c r="D3558" s="39"/>
      <c r="E3558" s="39"/>
      <c r="F3558" s="40"/>
    </row>
    <row r="3559" spans="1:6">
      <c r="A3559" s="187">
        <v>32972</v>
      </c>
      <c r="B3559" s="39">
        <v>13.055725638057275</v>
      </c>
      <c r="D3559" s="39"/>
      <c r="E3559" s="39"/>
      <c r="F3559" s="40"/>
    </row>
    <row r="3560" spans="1:6">
      <c r="A3560" s="187">
        <v>32972</v>
      </c>
      <c r="B3560" s="39">
        <v>13.055725638057275</v>
      </c>
      <c r="D3560" s="39"/>
      <c r="E3560" s="39"/>
      <c r="F3560" s="40"/>
    </row>
    <row r="3561" spans="1:6">
      <c r="A3561" s="187">
        <v>32979</v>
      </c>
      <c r="B3561" s="39">
        <v>13.035067844326171</v>
      </c>
      <c r="D3561" s="39"/>
      <c r="E3561" s="39"/>
      <c r="F3561" s="40"/>
    </row>
    <row r="3562" spans="1:6">
      <c r="A3562" s="187">
        <v>32979</v>
      </c>
      <c r="B3562" s="39">
        <v>13.035067844326171</v>
      </c>
      <c r="D3562" s="39"/>
      <c r="E3562" s="39"/>
      <c r="F3562" s="40"/>
    </row>
    <row r="3563" spans="1:6">
      <c r="A3563" s="187">
        <v>32979</v>
      </c>
      <c r="B3563" s="39">
        <v>13.035067844326171</v>
      </c>
      <c r="D3563" s="39"/>
      <c r="E3563" s="39"/>
      <c r="F3563" s="40"/>
    </row>
    <row r="3564" spans="1:6">
      <c r="A3564" s="187">
        <v>32979</v>
      </c>
      <c r="B3564" s="39">
        <v>13.035067844326171</v>
      </c>
      <c r="D3564" s="39"/>
      <c r="E3564" s="39"/>
      <c r="F3564" s="40"/>
    </row>
    <row r="3565" spans="1:6">
      <c r="A3565" s="187">
        <v>32986</v>
      </c>
      <c r="B3565" s="39">
        <v>12.807832113284036</v>
      </c>
      <c r="D3565" s="39"/>
      <c r="E3565" s="39"/>
      <c r="F3565" s="40"/>
    </row>
    <row r="3566" spans="1:6">
      <c r="A3566" s="187">
        <v>32986</v>
      </c>
      <c r="B3566" s="39">
        <v>12.807832113284036</v>
      </c>
      <c r="D3566" s="39"/>
      <c r="E3566" s="39"/>
      <c r="F3566" s="40"/>
    </row>
    <row r="3567" spans="1:6">
      <c r="A3567" s="187">
        <v>32986</v>
      </c>
      <c r="B3567" s="39">
        <v>12.807832113284036</v>
      </c>
      <c r="D3567" s="39"/>
      <c r="E3567" s="39"/>
      <c r="F3567" s="40"/>
    </row>
    <row r="3568" spans="1:6">
      <c r="A3568" s="187">
        <v>32986</v>
      </c>
      <c r="B3568" s="39">
        <v>12.807832113284036</v>
      </c>
      <c r="D3568" s="39"/>
      <c r="E3568" s="39"/>
      <c r="F3568" s="40"/>
    </row>
    <row r="3569" spans="1:6">
      <c r="A3569" s="187">
        <v>32993</v>
      </c>
      <c r="B3569" s="39">
        <v>12.849147700746242</v>
      </c>
      <c r="D3569" s="39"/>
      <c r="E3569" s="39"/>
      <c r="F3569" s="40"/>
    </row>
    <row r="3570" spans="1:6">
      <c r="A3570" s="187">
        <v>32993</v>
      </c>
      <c r="B3570" s="39">
        <v>12.849147700746242</v>
      </c>
      <c r="D3570" s="39"/>
      <c r="E3570" s="39"/>
      <c r="F3570" s="40"/>
    </row>
    <row r="3571" spans="1:6">
      <c r="A3571" s="187">
        <v>32993</v>
      </c>
      <c r="B3571" s="39">
        <v>12.849147700746242</v>
      </c>
      <c r="D3571" s="39"/>
      <c r="E3571" s="39"/>
      <c r="F3571" s="40"/>
    </row>
    <row r="3572" spans="1:6">
      <c r="A3572" s="187">
        <v>32993</v>
      </c>
      <c r="B3572" s="39">
        <v>12.849147700746242</v>
      </c>
      <c r="D3572" s="39"/>
      <c r="E3572" s="39"/>
      <c r="F3572" s="40"/>
    </row>
    <row r="3573" spans="1:6">
      <c r="A3573" s="187">
        <v>33000</v>
      </c>
      <c r="B3573" s="39">
        <v>12.745858732090726</v>
      </c>
      <c r="D3573" s="39"/>
      <c r="E3573" s="39"/>
      <c r="F3573" s="40"/>
    </row>
    <row r="3574" spans="1:6">
      <c r="A3574" s="187">
        <v>33000</v>
      </c>
      <c r="B3574" s="39">
        <v>12.745858732090726</v>
      </c>
      <c r="D3574" s="39"/>
      <c r="E3574" s="39"/>
      <c r="F3574" s="40"/>
    </row>
    <row r="3575" spans="1:6">
      <c r="A3575" s="187">
        <v>33000</v>
      </c>
      <c r="B3575" s="39">
        <v>12.745858732090726</v>
      </c>
      <c r="D3575" s="39"/>
      <c r="E3575" s="39"/>
      <c r="F3575" s="40"/>
    </row>
    <row r="3576" spans="1:6">
      <c r="A3576" s="187">
        <v>33000</v>
      </c>
      <c r="B3576" s="39">
        <v>12.745858732090726</v>
      </c>
      <c r="D3576" s="39"/>
      <c r="E3576" s="39"/>
      <c r="F3576" s="40"/>
    </row>
    <row r="3577" spans="1:6">
      <c r="A3577" s="187">
        <v>33007</v>
      </c>
      <c r="B3577" s="39">
        <v>12.89046328820845</v>
      </c>
      <c r="D3577" s="39"/>
      <c r="E3577" s="39"/>
      <c r="F3577" s="40"/>
    </row>
    <row r="3578" spans="1:6">
      <c r="A3578" s="187">
        <v>33007</v>
      </c>
      <c r="B3578" s="39">
        <v>12.89046328820845</v>
      </c>
      <c r="D3578" s="39"/>
      <c r="E3578" s="39"/>
      <c r="F3578" s="40"/>
    </row>
    <row r="3579" spans="1:6">
      <c r="A3579" s="187">
        <v>33007</v>
      </c>
      <c r="B3579" s="39">
        <v>12.89046328820845</v>
      </c>
      <c r="D3579" s="39"/>
      <c r="E3579" s="39"/>
      <c r="F3579" s="40"/>
    </row>
    <row r="3580" spans="1:6">
      <c r="A3580" s="187">
        <v>33007</v>
      </c>
      <c r="B3580" s="39">
        <v>12.89046328820845</v>
      </c>
      <c r="D3580" s="39"/>
      <c r="E3580" s="39"/>
      <c r="F3580" s="40"/>
    </row>
    <row r="3581" spans="1:6">
      <c r="A3581" s="187">
        <v>33014</v>
      </c>
      <c r="B3581" s="39">
        <v>12.869805494477346</v>
      </c>
      <c r="D3581" s="39"/>
      <c r="E3581" s="39"/>
      <c r="F3581" s="40"/>
    </row>
    <row r="3582" spans="1:6">
      <c r="A3582" s="187">
        <v>33014</v>
      </c>
      <c r="B3582" s="39">
        <v>12.869805494477346</v>
      </c>
      <c r="D3582" s="39"/>
      <c r="E3582" s="39"/>
      <c r="F3582" s="40"/>
    </row>
    <row r="3583" spans="1:6">
      <c r="A3583" s="187">
        <v>33014</v>
      </c>
      <c r="B3583" s="39">
        <v>12.869805494477346</v>
      </c>
      <c r="D3583" s="39"/>
      <c r="E3583" s="39"/>
      <c r="F3583" s="40"/>
    </row>
    <row r="3584" spans="1:6">
      <c r="A3584" s="187">
        <v>33014</v>
      </c>
      <c r="B3584" s="39">
        <v>12.869805494477346</v>
      </c>
      <c r="D3584" s="39"/>
      <c r="E3584" s="39"/>
      <c r="F3584" s="40"/>
    </row>
    <row r="3585" spans="1:6">
      <c r="A3585" s="187">
        <v>33021</v>
      </c>
      <c r="B3585" s="39">
        <v>12.601254175973002</v>
      </c>
      <c r="D3585" s="39"/>
      <c r="E3585" s="39"/>
      <c r="F3585" s="40"/>
    </row>
    <row r="3586" spans="1:6">
      <c r="A3586" s="187">
        <v>33021</v>
      </c>
      <c r="B3586" s="39">
        <v>12.601254175973002</v>
      </c>
      <c r="D3586" s="39"/>
      <c r="E3586" s="39"/>
      <c r="F3586" s="40"/>
    </row>
    <row r="3587" spans="1:6">
      <c r="A3587" s="187">
        <v>33021</v>
      </c>
      <c r="B3587" s="39">
        <v>12.601254175973002</v>
      </c>
      <c r="D3587" s="39"/>
      <c r="E3587" s="39"/>
      <c r="F3587" s="40"/>
    </row>
    <row r="3588" spans="1:6">
      <c r="A3588" s="187">
        <v>33021</v>
      </c>
      <c r="B3588" s="39">
        <v>12.601254175973002</v>
      </c>
      <c r="D3588" s="39"/>
      <c r="E3588" s="39"/>
      <c r="F3588" s="40"/>
    </row>
    <row r="3589" spans="1:6">
      <c r="A3589" s="187">
        <v>33028</v>
      </c>
      <c r="B3589" s="39">
        <v>12.539280794779692</v>
      </c>
      <c r="D3589" s="39"/>
      <c r="E3589" s="39"/>
      <c r="F3589" s="40"/>
    </row>
    <row r="3590" spans="1:6">
      <c r="A3590" s="187">
        <v>33028</v>
      </c>
      <c r="B3590" s="39">
        <v>12.539280794779692</v>
      </c>
      <c r="D3590" s="39"/>
      <c r="E3590" s="39"/>
      <c r="F3590" s="40"/>
    </row>
    <row r="3591" spans="1:6">
      <c r="A3591" s="187">
        <v>33028</v>
      </c>
      <c r="B3591" s="39">
        <v>12.539280794779692</v>
      </c>
      <c r="D3591" s="39"/>
      <c r="E3591" s="39"/>
      <c r="F3591" s="40"/>
    </row>
    <row r="3592" spans="1:6">
      <c r="A3592" s="187">
        <v>33028</v>
      </c>
      <c r="B3592" s="39">
        <v>12.539280794779692</v>
      </c>
      <c r="D3592" s="39"/>
      <c r="E3592" s="39"/>
      <c r="F3592" s="40"/>
    </row>
    <row r="3593" spans="1:6">
      <c r="A3593" s="187">
        <v>33035</v>
      </c>
      <c r="B3593" s="39">
        <v>12.435991826124175</v>
      </c>
      <c r="D3593" s="39"/>
      <c r="E3593" s="39"/>
      <c r="F3593" s="40"/>
    </row>
    <row r="3594" spans="1:6">
      <c r="A3594" s="187">
        <v>33035</v>
      </c>
      <c r="B3594" s="39">
        <v>12.435991826124175</v>
      </c>
      <c r="D3594" s="39"/>
      <c r="E3594" s="39"/>
      <c r="F3594" s="40"/>
    </row>
    <row r="3595" spans="1:6">
      <c r="A3595" s="187">
        <v>33035</v>
      </c>
      <c r="B3595" s="39">
        <v>12.435991826124175</v>
      </c>
      <c r="D3595" s="39"/>
      <c r="E3595" s="39"/>
      <c r="F3595" s="40"/>
    </row>
    <row r="3596" spans="1:6">
      <c r="A3596" s="187">
        <v>33035</v>
      </c>
      <c r="B3596" s="39">
        <v>12.435991826124175</v>
      </c>
      <c r="D3596" s="39"/>
      <c r="E3596" s="39"/>
      <c r="F3596" s="40"/>
    </row>
    <row r="3597" spans="1:6">
      <c r="A3597" s="187">
        <v>33042</v>
      </c>
      <c r="B3597" s="39">
        <v>12.394676238661971</v>
      </c>
      <c r="D3597" s="39"/>
      <c r="E3597" s="39"/>
      <c r="F3597" s="40"/>
    </row>
    <row r="3598" spans="1:6">
      <c r="A3598" s="187">
        <v>33042</v>
      </c>
      <c r="B3598" s="39">
        <v>12.394676238661971</v>
      </c>
      <c r="D3598" s="39"/>
      <c r="E3598" s="39"/>
      <c r="F3598" s="40"/>
    </row>
    <row r="3599" spans="1:6">
      <c r="A3599" s="187">
        <v>33042</v>
      </c>
      <c r="B3599" s="39">
        <v>12.394676238661971</v>
      </c>
      <c r="D3599" s="39"/>
      <c r="E3599" s="39"/>
      <c r="F3599" s="40"/>
    </row>
    <row r="3600" spans="1:6">
      <c r="A3600" s="187">
        <v>33042</v>
      </c>
      <c r="B3600" s="39">
        <v>12.394676238661971</v>
      </c>
      <c r="D3600" s="39"/>
      <c r="E3600" s="39"/>
      <c r="F3600" s="40"/>
    </row>
    <row r="3601" spans="1:6">
      <c r="A3601" s="187">
        <v>33049</v>
      </c>
      <c r="B3601" s="39">
        <v>12.188098301350935</v>
      </c>
      <c r="D3601" s="39"/>
      <c r="E3601" s="39"/>
      <c r="F3601" s="40"/>
    </row>
    <row r="3602" spans="1:6">
      <c r="A3602" s="187">
        <v>33049</v>
      </c>
      <c r="B3602" s="39">
        <v>12.188098301350935</v>
      </c>
      <c r="D3602" s="39"/>
      <c r="E3602" s="39"/>
      <c r="F3602" s="40"/>
    </row>
    <row r="3603" spans="1:6">
      <c r="A3603" s="187">
        <v>33049</v>
      </c>
      <c r="B3603" s="39">
        <v>12.188098301350935</v>
      </c>
      <c r="D3603" s="39"/>
      <c r="E3603" s="39"/>
      <c r="F3603" s="40"/>
    </row>
    <row r="3604" spans="1:6">
      <c r="A3604" s="187">
        <v>33049</v>
      </c>
      <c r="B3604" s="39">
        <v>12.188098301350935</v>
      </c>
      <c r="D3604" s="39"/>
      <c r="E3604" s="39"/>
      <c r="F3604" s="40"/>
    </row>
    <row r="3605" spans="1:6">
      <c r="A3605" s="187">
        <v>33056</v>
      </c>
      <c r="B3605" s="39">
        <v>11.816258014191078</v>
      </c>
      <c r="D3605" s="39"/>
      <c r="E3605" s="39"/>
      <c r="F3605" s="40"/>
    </row>
    <row r="3606" spans="1:6">
      <c r="A3606" s="187">
        <v>33056</v>
      </c>
      <c r="B3606" s="39">
        <v>11.816258014191078</v>
      </c>
      <c r="D3606" s="39"/>
      <c r="E3606" s="39"/>
      <c r="F3606" s="40"/>
    </row>
    <row r="3607" spans="1:6">
      <c r="A3607" s="187">
        <v>33056</v>
      </c>
      <c r="B3607" s="39">
        <v>11.816258014191078</v>
      </c>
      <c r="D3607" s="39"/>
      <c r="E3607" s="39"/>
      <c r="F3607" s="40"/>
    </row>
    <row r="3608" spans="1:6">
      <c r="A3608" s="187">
        <v>33056</v>
      </c>
      <c r="B3608" s="39">
        <v>11.816258014191078</v>
      </c>
      <c r="D3608" s="39"/>
      <c r="E3608" s="39"/>
      <c r="F3608" s="40"/>
    </row>
    <row r="3609" spans="1:6">
      <c r="A3609" s="187">
        <v>33063</v>
      </c>
      <c r="B3609" s="39">
        <v>11.650995664342252</v>
      </c>
      <c r="D3609" s="39"/>
      <c r="E3609" s="39"/>
      <c r="F3609" s="40"/>
    </row>
    <row r="3610" spans="1:6">
      <c r="A3610" s="187">
        <v>33063</v>
      </c>
      <c r="B3610" s="39">
        <v>11.650995664342252</v>
      </c>
      <c r="D3610" s="39"/>
      <c r="E3610" s="39"/>
      <c r="F3610" s="40"/>
    </row>
    <row r="3611" spans="1:6">
      <c r="A3611" s="187">
        <v>33063</v>
      </c>
      <c r="B3611" s="39">
        <v>11.650995664342252</v>
      </c>
      <c r="D3611" s="39"/>
      <c r="E3611" s="39"/>
      <c r="F3611" s="40"/>
    </row>
    <row r="3612" spans="1:6">
      <c r="A3612" s="187">
        <v>33063</v>
      </c>
      <c r="B3612" s="39">
        <v>11.650995664342252</v>
      </c>
      <c r="D3612" s="39"/>
      <c r="E3612" s="39"/>
      <c r="F3612" s="40"/>
    </row>
    <row r="3613" spans="1:6">
      <c r="A3613" s="187">
        <v>33070</v>
      </c>
      <c r="B3613" s="39">
        <v>11.568364489417839</v>
      </c>
      <c r="D3613" s="39"/>
      <c r="E3613" s="39"/>
      <c r="F3613" s="40"/>
    </row>
    <row r="3614" spans="1:6">
      <c r="A3614" s="187">
        <v>33070</v>
      </c>
      <c r="B3614" s="39">
        <v>11.568364489417839</v>
      </c>
      <c r="D3614" s="39"/>
      <c r="E3614" s="39"/>
      <c r="F3614" s="40"/>
    </row>
    <row r="3615" spans="1:6">
      <c r="A3615" s="187">
        <v>33070</v>
      </c>
      <c r="B3615" s="39">
        <v>11.568364489417839</v>
      </c>
      <c r="D3615" s="39"/>
      <c r="E3615" s="39"/>
      <c r="F3615" s="40"/>
    </row>
    <row r="3616" spans="1:6">
      <c r="A3616" s="187">
        <v>33070</v>
      </c>
      <c r="B3616" s="39">
        <v>11.568364489417839</v>
      </c>
      <c r="D3616" s="39"/>
      <c r="E3616" s="39"/>
      <c r="F3616" s="40"/>
    </row>
    <row r="3617" spans="1:6">
      <c r="A3617" s="187">
        <v>33077</v>
      </c>
      <c r="B3617" s="39">
        <v>10.163634515702816</v>
      </c>
      <c r="D3617" s="39"/>
      <c r="E3617" s="39"/>
      <c r="F3617" s="40"/>
    </row>
    <row r="3618" spans="1:6">
      <c r="A3618" s="187">
        <v>33077</v>
      </c>
      <c r="B3618" s="39">
        <v>10.163634515702816</v>
      </c>
      <c r="D3618" s="39"/>
      <c r="E3618" s="39"/>
      <c r="F3618" s="40"/>
    </row>
    <row r="3619" spans="1:6">
      <c r="A3619" s="187">
        <v>33077</v>
      </c>
      <c r="B3619" s="39">
        <v>10.163634515702816</v>
      </c>
      <c r="D3619" s="39"/>
      <c r="E3619" s="39"/>
      <c r="F3619" s="40"/>
    </row>
    <row r="3620" spans="1:6">
      <c r="A3620" s="187">
        <v>33077</v>
      </c>
      <c r="B3620" s="39">
        <v>10.163634515702816</v>
      </c>
      <c r="D3620" s="39"/>
      <c r="E3620" s="39"/>
      <c r="F3620" s="40"/>
    </row>
    <row r="3621" spans="1:6">
      <c r="A3621" s="187">
        <v>33084</v>
      </c>
      <c r="B3621" s="39">
        <v>10.308239071820539</v>
      </c>
      <c r="D3621" s="39"/>
      <c r="E3621" s="39"/>
      <c r="F3621" s="40"/>
    </row>
    <row r="3622" spans="1:6">
      <c r="A3622" s="187">
        <v>33084</v>
      </c>
      <c r="B3622" s="39">
        <v>10.308239071820539</v>
      </c>
      <c r="D3622" s="39"/>
      <c r="E3622" s="39"/>
      <c r="F3622" s="40"/>
    </row>
    <row r="3623" spans="1:6">
      <c r="A3623" s="187">
        <v>33084</v>
      </c>
      <c r="B3623" s="39">
        <v>10.308239071820539</v>
      </c>
      <c r="D3623" s="39"/>
      <c r="E3623" s="39"/>
      <c r="F3623" s="40"/>
    </row>
    <row r="3624" spans="1:6">
      <c r="A3624" s="187">
        <v>33084</v>
      </c>
      <c r="B3624" s="39">
        <v>10.308239071820539</v>
      </c>
      <c r="D3624" s="39"/>
      <c r="E3624" s="39"/>
      <c r="F3624" s="40"/>
    </row>
    <row r="3625" spans="1:6">
      <c r="A3625" s="187">
        <v>33091</v>
      </c>
      <c r="B3625" s="39">
        <v>9.0894292416854441</v>
      </c>
      <c r="D3625" s="39"/>
      <c r="E3625" s="39"/>
      <c r="F3625" s="40"/>
    </row>
    <row r="3626" spans="1:6">
      <c r="A3626" s="187">
        <v>33091</v>
      </c>
      <c r="B3626" s="39">
        <v>9.0894292416854441</v>
      </c>
      <c r="D3626" s="39"/>
      <c r="E3626" s="39"/>
      <c r="F3626" s="40"/>
    </row>
    <row r="3627" spans="1:6">
      <c r="A3627" s="187">
        <v>33091</v>
      </c>
      <c r="B3627" s="39">
        <v>9.0894292416854441</v>
      </c>
      <c r="D3627" s="39"/>
      <c r="E3627" s="39"/>
      <c r="F3627" s="40"/>
    </row>
    <row r="3628" spans="1:6">
      <c r="A3628" s="187">
        <v>33091</v>
      </c>
      <c r="B3628" s="39">
        <v>9.0894292416854441</v>
      </c>
      <c r="D3628" s="39"/>
      <c r="E3628" s="39"/>
      <c r="F3628" s="40"/>
    </row>
    <row r="3629" spans="1:6">
      <c r="A3629" s="187">
        <v>33098</v>
      </c>
      <c r="B3629" s="39">
        <v>9.0894292416854441</v>
      </c>
      <c r="D3629" s="39"/>
      <c r="E3629" s="39"/>
      <c r="F3629" s="40"/>
    </row>
    <row r="3630" spans="1:6">
      <c r="A3630" s="187">
        <v>33098</v>
      </c>
      <c r="B3630" s="39">
        <v>9.0894292416854441</v>
      </c>
      <c r="D3630" s="39"/>
      <c r="E3630" s="39"/>
      <c r="F3630" s="40"/>
    </row>
    <row r="3631" spans="1:6">
      <c r="A3631" s="187">
        <v>33098</v>
      </c>
      <c r="B3631" s="39">
        <v>9.0894292416854441</v>
      </c>
      <c r="D3631" s="39"/>
      <c r="E3631" s="39"/>
      <c r="F3631" s="40"/>
    </row>
    <row r="3632" spans="1:6">
      <c r="A3632" s="187">
        <v>33098</v>
      </c>
      <c r="B3632" s="39">
        <v>9.0894292416854441</v>
      </c>
      <c r="D3632" s="39"/>
      <c r="E3632" s="39"/>
      <c r="F3632" s="40"/>
    </row>
    <row r="3633" spans="1:6">
      <c r="A3633" s="187">
        <v>33105</v>
      </c>
      <c r="B3633" s="39">
        <v>8.8002201294499987</v>
      </c>
      <c r="D3633" s="39"/>
      <c r="E3633" s="39"/>
      <c r="F3633" s="40"/>
    </row>
    <row r="3634" spans="1:6">
      <c r="A3634" s="187">
        <v>33105</v>
      </c>
      <c r="B3634" s="39">
        <v>8.8002201294499987</v>
      </c>
      <c r="D3634" s="39"/>
      <c r="E3634" s="39"/>
      <c r="F3634" s="40"/>
    </row>
    <row r="3635" spans="1:6">
      <c r="A3635" s="187">
        <v>33105</v>
      </c>
      <c r="B3635" s="39">
        <v>8.8002201294499987</v>
      </c>
      <c r="D3635" s="39"/>
      <c r="E3635" s="39"/>
      <c r="F3635" s="40"/>
    </row>
    <row r="3636" spans="1:6">
      <c r="A3636" s="187">
        <v>33105</v>
      </c>
      <c r="B3636" s="39">
        <v>8.8002201294499987</v>
      </c>
      <c r="D3636" s="39"/>
      <c r="E3636" s="39"/>
      <c r="F3636" s="40"/>
    </row>
    <row r="3637" spans="1:6">
      <c r="A3637" s="187">
        <v>33112</v>
      </c>
      <c r="B3637" s="39">
        <v>8.9654824792988244</v>
      </c>
      <c r="D3637" s="39"/>
      <c r="E3637" s="39"/>
      <c r="F3637" s="40"/>
    </row>
    <row r="3638" spans="1:6">
      <c r="A3638" s="187">
        <v>33112</v>
      </c>
      <c r="B3638" s="39">
        <v>8.9654824792988244</v>
      </c>
      <c r="D3638" s="39"/>
      <c r="E3638" s="39"/>
      <c r="F3638" s="40"/>
    </row>
    <row r="3639" spans="1:6">
      <c r="A3639" s="187">
        <v>33112</v>
      </c>
      <c r="B3639" s="39">
        <v>8.9654824792988244</v>
      </c>
      <c r="D3639" s="39"/>
      <c r="E3639" s="39"/>
      <c r="F3639" s="40"/>
    </row>
    <row r="3640" spans="1:6">
      <c r="A3640" s="187">
        <v>33112</v>
      </c>
      <c r="B3640" s="39">
        <v>8.9654824792988244</v>
      </c>
      <c r="D3640" s="39"/>
      <c r="E3640" s="39"/>
      <c r="F3640" s="40"/>
    </row>
    <row r="3641" spans="1:6">
      <c r="A3641" s="187">
        <v>33119</v>
      </c>
      <c r="B3641" s="39">
        <v>8.3044330799035198</v>
      </c>
      <c r="D3641" s="39"/>
      <c r="E3641" s="39"/>
      <c r="F3641" s="40"/>
    </row>
    <row r="3642" spans="1:6">
      <c r="A3642" s="187">
        <v>33119</v>
      </c>
      <c r="B3642" s="39">
        <v>8.3044330799035198</v>
      </c>
      <c r="D3642" s="39"/>
      <c r="E3642" s="39"/>
      <c r="F3642" s="40"/>
    </row>
    <row r="3643" spans="1:6">
      <c r="A3643" s="187">
        <v>33119</v>
      </c>
      <c r="B3643" s="39">
        <v>8.3044330799035198</v>
      </c>
      <c r="D3643" s="39"/>
      <c r="E3643" s="39"/>
      <c r="F3643" s="40"/>
    </row>
    <row r="3644" spans="1:6">
      <c r="A3644" s="187">
        <v>33119</v>
      </c>
      <c r="B3644" s="39">
        <v>8.3044330799035198</v>
      </c>
      <c r="D3644" s="39"/>
      <c r="E3644" s="39"/>
      <c r="F3644" s="40"/>
    </row>
    <row r="3645" spans="1:6">
      <c r="A3645" s="187">
        <v>33126</v>
      </c>
      <c r="B3645" s="39">
        <v>8.0978551425924881</v>
      </c>
      <c r="D3645" s="39"/>
      <c r="E3645" s="39"/>
      <c r="F3645" s="40"/>
    </row>
    <row r="3646" spans="1:6">
      <c r="A3646" s="187">
        <v>33126</v>
      </c>
      <c r="B3646" s="39">
        <v>8.0978551425924881</v>
      </c>
      <c r="D3646" s="39"/>
      <c r="E3646" s="39"/>
      <c r="F3646" s="40"/>
    </row>
    <row r="3647" spans="1:6">
      <c r="A3647" s="187">
        <v>33126</v>
      </c>
      <c r="B3647" s="39">
        <v>8.0978551425924881</v>
      </c>
      <c r="D3647" s="39"/>
      <c r="E3647" s="39"/>
      <c r="F3647" s="40"/>
    </row>
    <row r="3648" spans="1:6">
      <c r="A3648" s="187">
        <v>33126</v>
      </c>
      <c r="B3648" s="39">
        <v>8.0978551425924881</v>
      </c>
      <c r="D3648" s="39"/>
      <c r="E3648" s="39"/>
      <c r="F3648" s="40"/>
    </row>
    <row r="3649" spans="1:6">
      <c r="A3649" s="187">
        <v>33133</v>
      </c>
      <c r="B3649" s="39">
        <v>6.5857046414757265</v>
      </c>
      <c r="D3649" s="39"/>
      <c r="E3649" s="39"/>
      <c r="F3649" s="40"/>
    </row>
    <row r="3650" spans="1:6">
      <c r="A3650" s="187">
        <v>33133</v>
      </c>
      <c r="B3650" s="39">
        <v>6.5857046414757265</v>
      </c>
      <c r="D3650" s="39"/>
      <c r="E3650" s="39"/>
      <c r="F3650" s="40"/>
    </row>
    <row r="3651" spans="1:6">
      <c r="A3651" s="187">
        <v>33133</v>
      </c>
      <c r="B3651" s="39">
        <v>6.5857046414757265</v>
      </c>
      <c r="D3651" s="39"/>
      <c r="E3651" s="39"/>
      <c r="F3651" s="40"/>
    </row>
    <row r="3652" spans="1:6">
      <c r="A3652" s="187">
        <v>33133</v>
      </c>
      <c r="B3652" s="39">
        <v>6.5857046414757265</v>
      </c>
      <c r="D3652" s="39"/>
      <c r="E3652" s="39"/>
      <c r="F3652" s="40"/>
    </row>
    <row r="3653" spans="1:6">
      <c r="A3653" s="187">
        <v>33140</v>
      </c>
      <c r="B3653" s="39">
        <v>6.1973381193309853</v>
      </c>
      <c r="D3653" s="39"/>
      <c r="E3653" s="39"/>
      <c r="F3653" s="40"/>
    </row>
    <row r="3654" spans="1:6">
      <c r="A3654" s="187">
        <v>33140</v>
      </c>
      <c r="B3654" s="39">
        <v>6.1973381193309853</v>
      </c>
      <c r="D3654" s="39"/>
      <c r="E3654" s="39"/>
      <c r="F3654" s="40"/>
    </row>
    <row r="3655" spans="1:6">
      <c r="A3655" s="187">
        <v>33140</v>
      </c>
      <c r="B3655" s="39">
        <v>6.1973381193309853</v>
      </c>
      <c r="D3655" s="39"/>
      <c r="E3655" s="39"/>
      <c r="F3655" s="40"/>
    </row>
    <row r="3656" spans="1:6">
      <c r="A3656" s="187">
        <v>33140</v>
      </c>
      <c r="B3656" s="39">
        <v>6.1973381193309853</v>
      </c>
      <c r="D3656" s="39"/>
      <c r="E3656" s="39"/>
      <c r="F3656" s="40"/>
    </row>
    <row r="3657" spans="1:6">
      <c r="A3657" s="187">
        <v>33147</v>
      </c>
      <c r="B3657" s="39">
        <v>6.4369685266117829</v>
      </c>
      <c r="D3657" s="39"/>
      <c r="E3657" s="39"/>
      <c r="F3657" s="40"/>
    </row>
    <row r="3658" spans="1:6">
      <c r="A3658" s="187">
        <v>33147</v>
      </c>
      <c r="B3658" s="39">
        <v>6.4369685266117829</v>
      </c>
      <c r="D3658" s="39"/>
      <c r="E3658" s="39"/>
      <c r="F3658" s="40"/>
    </row>
    <row r="3659" spans="1:6">
      <c r="A3659" s="187">
        <v>33147</v>
      </c>
      <c r="B3659" s="39">
        <v>6.4369685266117829</v>
      </c>
      <c r="D3659" s="39"/>
      <c r="E3659" s="39"/>
      <c r="F3659" s="40"/>
    </row>
    <row r="3660" spans="1:6">
      <c r="A3660" s="187">
        <v>33147</v>
      </c>
      <c r="B3660" s="39">
        <v>6.4369685266117829</v>
      </c>
      <c r="D3660" s="39"/>
      <c r="E3660" s="39"/>
      <c r="F3660" s="40"/>
    </row>
    <row r="3661" spans="1:6">
      <c r="A3661" s="187">
        <v>33154</v>
      </c>
      <c r="B3661" s="39">
        <v>6.5939677589681684</v>
      </c>
      <c r="D3661" s="39"/>
      <c r="E3661" s="39"/>
      <c r="F3661" s="40"/>
    </row>
    <row r="3662" spans="1:6">
      <c r="A3662" s="187">
        <v>33154</v>
      </c>
      <c r="B3662" s="39">
        <v>6.5939677589681684</v>
      </c>
      <c r="D3662" s="39"/>
      <c r="E3662" s="39"/>
      <c r="F3662" s="40"/>
    </row>
    <row r="3663" spans="1:6">
      <c r="A3663" s="187">
        <v>33154</v>
      </c>
      <c r="B3663" s="39">
        <v>6.5939677589681684</v>
      </c>
      <c r="D3663" s="39"/>
      <c r="E3663" s="39"/>
      <c r="F3663" s="40"/>
    </row>
    <row r="3664" spans="1:6">
      <c r="A3664" s="187">
        <v>33154</v>
      </c>
      <c r="B3664" s="39">
        <v>6.5939677589681684</v>
      </c>
      <c r="D3664" s="39"/>
      <c r="E3664" s="39"/>
      <c r="F3664" s="40"/>
    </row>
    <row r="3665" spans="1:6">
      <c r="A3665" s="187">
        <v>33161</v>
      </c>
      <c r="B3665" s="39">
        <v>6.6104939939530505</v>
      </c>
      <c r="D3665" s="39"/>
      <c r="E3665" s="39"/>
      <c r="F3665" s="40"/>
    </row>
    <row r="3666" spans="1:6">
      <c r="A3666" s="187">
        <v>33161</v>
      </c>
      <c r="B3666" s="39">
        <v>6.6104939939530505</v>
      </c>
      <c r="D3666" s="39"/>
      <c r="E3666" s="39"/>
      <c r="F3666" s="40"/>
    </row>
    <row r="3667" spans="1:6">
      <c r="A3667" s="187">
        <v>33161</v>
      </c>
      <c r="B3667" s="39">
        <v>6.6104939939530505</v>
      </c>
      <c r="D3667" s="39"/>
      <c r="E3667" s="39"/>
      <c r="F3667" s="40"/>
    </row>
    <row r="3668" spans="1:6">
      <c r="A3668" s="187">
        <v>33161</v>
      </c>
      <c r="B3668" s="39">
        <v>6.6104939939530505</v>
      </c>
      <c r="D3668" s="39"/>
      <c r="E3668" s="39"/>
      <c r="F3668" s="40"/>
    </row>
    <row r="3669" spans="1:6">
      <c r="A3669" s="187">
        <v>33168</v>
      </c>
      <c r="B3669" s="39">
        <v>6.5526521715059616</v>
      </c>
      <c r="D3669" s="39"/>
      <c r="E3669" s="39"/>
      <c r="F3669" s="40"/>
    </row>
    <row r="3670" spans="1:6">
      <c r="A3670" s="187">
        <v>33168</v>
      </c>
      <c r="B3670" s="39">
        <v>6.5526521715059616</v>
      </c>
      <c r="D3670" s="39"/>
      <c r="E3670" s="39"/>
      <c r="F3670" s="40"/>
    </row>
    <row r="3671" spans="1:6">
      <c r="A3671" s="187">
        <v>33168</v>
      </c>
      <c r="B3671" s="39">
        <v>6.5526521715059616</v>
      </c>
      <c r="D3671" s="39"/>
      <c r="E3671" s="39"/>
      <c r="F3671" s="40"/>
    </row>
    <row r="3672" spans="1:6">
      <c r="A3672" s="187">
        <v>33168</v>
      </c>
      <c r="B3672" s="39">
        <v>6.5526521715059616</v>
      </c>
      <c r="D3672" s="39"/>
      <c r="E3672" s="39"/>
      <c r="F3672" s="40"/>
    </row>
    <row r="3673" spans="1:6">
      <c r="A3673" s="187">
        <v>33175</v>
      </c>
      <c r="B3673" s="39">
        <v>6.6104939939530505</v>
      </c>
      <c r="D3673" s="39"/>
      <c r="E3673" s="39"/>
      <c r="F3673" s="40"/>
    </row>
    <row r="3674" spans="1:6">
      <c r="A3674" s="187">
        <v>33175</v>
      </c>
      <c r="B3674" s="39">
        <v>6.6104939939530505</v>
      </c>
      <c r="D3674" s="39"/>
      <c r="E3674" s="39"/>
      <c r="F3674" s="40"/>
    </row>
    <row r="3675" spans="1:6">
      <c r="A3675" s="187">
        <v>33175</v>
      </c>
      <c r="B3675" s="39">
        <v>6.6104939939530505</v>
      </c>
      <c r="D3675" s="39"/>
      <c r="E3675" s="39"/>
      <c r="F3675" s="40"/>
    </row>
    <row r="3676" spans="1:6">
      <c r="A3676" s="187">
        <v>33175</v>
      </c>
      <c r="B3676" s="39">
        <v>6.6104939939530505</v>
      </c>
      <c r="D3676" s="39"/>
      <c r="E3676" s="39"/>
      <c r="F3676" s="40"/>
    </row>
    <row r="3677" spans="1:6">
      <c r="A3677" s="187">
        <v>33182</v>
      </c>
      <c r="B3677" s="39">
        <v>6.4865472315664308</v>
      </c>
      <c r="D3677" s="39"/>
      <c r="E3677" s="39"/>
      <c r="F3677" s="40"/>
    </row>
    <row r="3678" spans="1:6">
      <c r="A3678" s="187">
        <v>33182</v>
      </c>
      <c r="B3678" s="39">
        <v>6.4865472315664308</v>
      </c>
      <c r="D3678" s="39"/>
      <c r="E3678" s="39"/>
      <c r="F3678" s="40"/>
    </row>
    <row r="3679" spans="1:6">
      <c r="A3679" s="187">
        <v>33182</v>
      </c>
      <c r="B3679" s="39">
        <v>6.4865472315664308</v>
      </c>
      <c r="D3679" s="39"/>
      <c r="E3679" s="39"/>
      <c r="F3679" s="40"/>
    </row>
    <row r="3680" spans="1:6">
      <c r="A3680" s="187">
        <v>33182</v>
      </c>
      <c r="B3680" s="39">
        <v>6.4865472315664308</v>
      </c>
      <c r="D3680" s="39"/>
      <c r="E3680" s="39"/>
      <c r="F3680" s="40"/>
    </row>
    <row r="3681" spans="1:6">
      <c r="A3681" s="187">
        <v>33189</v>
      </c>
      <c r="B3681" s="39">
        <v>6.5609152889984026</v>
      </c>
      <c r="D3681" s="39"/>
      <c r="E3681" s="39"/>
      <c r="F3681" s="40"/>
    </row>
    <row r="3682" spans="1:6">
      <c r="A3682" s="187">
        <v>33189</v>
      </c>
      <c r="B3682" s="39">
        <v>6.5609152889984026</v>
      </c>
      <c r="D3682" s="39"/>
      <c r="E3682" s="39"/>
      <c r="F3682" s="40"/>
    </row>
    <row r="3683" spans="1:6">
      <c r="A3683" s="187">
        <v>33189</v>
      </c>
      <c r="B3683" s="39">
        <v>6.5609152889984026</v>
      </c>
      <c r="D3683" s="39"/>
      <c r="E3683" s="39"/>
      <c r="F3683" s="40"/>
    </row>
    <row r="3684" spans="1:6">
      <c r="A3684" s="187">
        <v>33189</v>
      </c>
      <c r="B3684" s="39">
        <v>6.5609152889984026</v>
      </c>
      <c r="D3684" s="39"/>
      <c r="E3684" s="39"/>
      <c r="F3684" s="40"/>
    </row>
    <row r="3685" spans="1:6">
      <c r="A3685" s="187">
        <v>33196</v>
      </c>
      <c r="B3685" s="39">
        <v>6.346074234194929</v>
      </c>
      <c r="D3685" s="39"/>
      <c r="E3685" s="39"/>
      <c r="F3685" s="40"/>
    </row>
    <row r="3686" spans="1:6">
      <c r="A3686" s="187">
        <v>33196</v>
      </c>
      <c r="B3686" s="39">
        <v>6.346074234194929</v>
      </c>
      <c r="D3686" s="39"/>
      <c r="E3686" s="39"/>
      <c r="F3686" s="40"/>
    </row>
    <row r="3687" spans="1:6">
      <c r="A3687" s="187">
        <v>33196</v>
      </c>
      <c r="B3687" s="39">
        <v>6.346074234194929</v>
      </c>
      <c r="D3687" s="39"/>
      <c r="E3687" s="39"/>
      <c r="F3687" s="40"/>
    </row>
    <row r="3688" spans="1:6">
      <c r="A3688" s="187">
        <v>33196</v>
      </c>
      <c r="B3688" s="39">
        <v>6.346074234194929</v>
      </c>
      <c r="D3688" s="39"/>
      <c r="E3688" s="39"/>
      <c r="F3688" s="40"/>
    </row>
    <row r="3689" spans="1:6">
      <c r="A3689" s="187">
        <v>33203</v>
      </c>
      <c r="B3689" s="39">
        <v>6.2799692942553982</v>
      </c>
      <c r="D3689" s="39"/>
      <c r="E3689" s="39"/>
      <c r="F3689" s="40"/>
    </row>
    <row r="3690" spans="1:6">
      <c r="A3690" s="187">
        <v>33203</v>
      </c>
      <c r="B3690" s="39">
        <v>6.2799692942553982</v>
      </c>
      <c r="D3690" s="39"/>
      <c r="E3690" s="39"/>
      <c r="F3690" s="40"/>
    </row>
    <row r="3691" spans="1:6">
      <c r="A3691" s="189">
        <v>33203</v>
      </c>
      <c r="B3691" s="42">
        <v>6.2799692942553982</v>
      </c>
      <c r="D3691" s="39"/>
      <c r="E3691" s="39"/>
      <c r="F3691" s="40"/>
    </row>
    <row r="3692" spans="1:6">
      <c r="A3692" s="189">
        <v>33204</v>
      </c>
      <c r="B3692" s="42">
        <v>6.2799692942553982</v>
      </c>
      <c r="D3692" s="39"/>
      <c r="E3692" s="39"/>
      <c r="F3692" s="40"/>
    </row>
    <row r="3693" spans="1:6">
      <c r="A3693" s="189">
        <v>33205</v>
      </c>
      <c r="B3693" s="42">
        <v>6.2799692942553982</v>
      </c>
      <c r="D3693" s="39"/>
      <c r="E3693" s="39"/>
      <c r="F3693" s="40"/>
    </row>
    <row r="3694" spans="1:6">
      <c r="A3694" s="189">
        <v>33206</v>
      </c>
      <c r="B3694" s="42">
        <v>6.2799692942553982</v>
      </c>
      <c r="D3694" s="39"/>
      <c r="E3694" s="39"/>
      <c r="F3694" s="40"/>
    </row>
    <row r="3695" spans="1:6">
      <c r="A3695" s="189">
        <v>33207</v>
      </c>
      <c r="B3695" s="42">
        <v>6.2799692942553982</v>
      </c>
      <c r="D3695" s="39"/>
      <c r="E3695" s="39"/>
      <c r="F3695" s="40"/>
    </row>
    <row r="3696" spans="1:6">
      <c r="A3696" s="189">
        <v>33210</v>
      </c>
      <c r="B3696" s="42">
        <v>6.1890750018385434</v>
      </c>
      <c r="D3696" s="39"/>
      <c r="E3696" s="39"/>
      <c r="F3696" s="40"/>
    </row>
    <row r="3697" spans="1:6">
      <c r="A3697" s="189">
        <v>33211</v>
      </c>
      <c r="B3697" s="42">
        <v>6.1890750018385434</v>
      </c>
      <c r="D3697" s="39"/>
      <c r="E3697" s="39"/>
      <c r="F3697" s="40"/>
    </row>
    <row r="3698" spans="1:6">
      <c r="A3698" s="189">
        <v>33212</v>
      </c>
      <c r="B3698" s="42">
        <v>6.1890750018385434</v>
      </c>
      <c r="D3698" s="39"/>
      <c r="E3698" s="39"/>
      <c r="F3698" s="40"/>
    </row>
    <row r="3699" spans="1:6">
      <c r="A3699" s="189">
        <v>33213</v>
      </c>
      <c r="B3699" s="42">
        <v>6.1890750018385434</v>
      </c>
      <c r="D3699" s="39"/>
      <c r="E3699" s="39"/>
      <c r="F3699" s="40"/>
    </row>
    <row r="3700" spans="1:6">
      <c r="A3700" s="189">
        <v>33214</v>
      </c>
      <c r="B3700" s="42">
        <v>6.1890750018385434</v>
      </c>
      <c r="D3700" s="39"/>
      <c r="E3700" s="39"/>
      <c r="F3700" s="40"/>
    </row>
    <row r="3701" spans="1:6">
      <c r="A3701" s="189">
        <v>33217</v>
      </c>
      <c r="B3701" s="42">
        <v>6.4948103490588727</v>
      </c>
      <c r="D3701" s="39"/>
      <c r="E3701" s="39"/>
      <c r="F3701" s="40"/>
    </row>
    <row r="3702" spans="1:6">
      <c r="A3702" s="189">
        <v>33218</v>
      </c>
      <c r="B3702" s="42">
        <v>6.4948103490588727</v>
      </c>
      <c r="D3702" s="39"/>
      <c r="E3702" s="39"/>
      <c r="F3702" s="40"/>
    </row>
    <row r="3703" spans="1:6">
      <c r="A3703" s="189">
        <v>33219</v>
      </c>
      <c r="B3703" s="42">
        <v>6.4948103490588727</v>
      </c>
      <c r="D3703" s="39"/>
      <c r="E3703" s="39"/>
      <c r="F3703" s="40"/>
    </row>
    <row r="3704" spans="1:6">
      <c r="A3704" s="189">
        <v>33220</v>
      </c>
      <c r="B3704" s="42">
        <v>6.4948103490588727</v>
      </c>
      <c r="D3704" s="39"/>
      <c r="E3704" s="39"/>
      <c r="F3704" s="40"/>
    </row>
    <row r="3705" spans="1:6">
      <c r="A3705" s="189">
        <v>33221</v>
      </c>
      <c r="B3705" s="42">
        <v>6.4948103490588727</v>
      </c>
      <c r="D3705" s="39"/>
      <c r="E3705" s="39"/>
      <c r="F3705" s="40"/>
    </row>
    <row r="3706" spans="1:6">
      <c r="A3706" s="189">
        <v>33224</v>
      </c>
      <c r="B3706" s="42">
        <v>6.362600469179811</v>
      </c>
      <c r="D3706" s="39"/>
      <c r="E3706" s="39"/>
      <c r="F3706" s="40"/>
    </row>
    <row r="3707" spans="1:6">
      <c r="A3707" s="189">
        <v>33225</v>
      </c>
      <c r="B3707" s="42">
        <v>6.362600469179811</v>
      </c>
      <c r="D3707" s="39"/>
      <c r="E3707" s="39"/>
      <c r="F3707" s="40"/>
    </row>
    <row r="3708" spans="1:6">
      <c r="A3708" s="189">
        <v>33226</v>
      </c>
      <c r="B3708" s="42">
        <v>6.362600469179811</v>
      </c>
      <c r="D3708" s="39"/>
      <c r="E3708" s="39"/>
      <c r="F3708" s="40"/>
    </row>
    <row r="3709" spans="1:6">
      <c r="A3709" s="189">
        <v>33227</v>
      </c>
      <c r="B3709" s="42">
        <v>6.362600469179811</v>
      </c>
      <c r="D3709" s="39"/>
      <c r="E3709" s="39"/>
      <c r="F3709" s="40"/>
    </row>
    <row r="3710" spans="1:6">
      <c r="A3710" s="189">
        <v>33228</v>
      </c>
      <c r="B3710" s="42">
        <v>6.362600469179811</v>
      </c>
      <c r="D3710" s="39"/>
      <c r="E3710" s="39"/>
      <c r="F3710" s="40"/>
    </row>
    <row r="3711" spans="1:6">
      <c r="A3711" s="189">
        <v>33231</v>
      </c>
      <c r="B3711" s="42">
        <v>6.0238126519897177</v>
      </c>
      <c r="D3711" s="39"/>
      <c r="E3711" s="39"/>
      <c r="F3711" s="40"/>
    </row>
    <row r="3712" spans="1:6">
      <c r="A3712" s="189">
        <v>33232</v>
      </c>
      <c r="B3712" s="42">
        <v>6.0238126519897177</v>
      </c>
      <c r="D3712" s="39"/>
      <c r="E3712" s="39"/>
      <c r="F3712" s="40"/>
    </row>
    <row r="3713" spans="1:6">
      <c r="A3713" s="189">
        <v>33233</v>
      </c>
      <c r="B3713" s="42">
        <v>6.0238126519897177</v>
      </c>
      <c r="D3713" s="39"/>
      <c r="E3713" s="39"/>
      <c r="F3713" s="40"/>
    </row>
    <row r="3714" spans="1:6">
      <c r="A3714" s="189">
        <v>33234</v>
      </c>
      <c r="B3714" s="42">
        <v>6.0238126519897177</v>
      </c>
      <c r="D3714" s="39"/>
      <c r="E3714" s="39"/>
      <c r="F3714" s="40"/>
    </row>
    <row r="3715" spans="1:6">
      <c r="A3715" s="189">
        <v>33235</v>
      </c>
      <c r="B3715" s="42">
        <v>6.0238126519897177</v>
      </c>
      <c r="D3715" s="39"/>
      <c r="E3715" s="39"/>
      <c r="F3715" s="40"/>
    </row>
    <row r="3716" spans="1:6" ht="13.5" thickBot="1">
      <c r="A3716" s="190">
        <v>33238</v>
      </c>
      <c r="B3716" s="43">
        <v>6.1725487668536614</v>
      </c>
      <c r="C3716" s="134"/>
      <c r="D3716" s="41"/>
      <c r="E3716" s="41"/>
      <c r="F3716" s="40"/>
    </row>
    <row r="3717" spans="1:6">
      <c r="A3717" s="189">
        <v>33239</v>
      </c>
      <c r="B3717" s="42">
        <v>6.1725487668536614</v>
      </c>
      <c r="D3717" s="39"/>
      <c r="E3717" s="39"/>
      <c r="F3717" s="40"/>
    </row>
    <row r="3718" spans="1:6">
      <c r="A3718" s="189">
        <v>33240</v>
      </c>
      <c r="B3718" s="42">
        <v>6.1725487668536614</v>
      </c>
      <c r="D3718" s="39"/>
      <c r="E3718" s="39"/>
      <c r="F3718" s="40"/>
    </row>
    <row r="3719" spans="1:6">
      <c r="A3719" s="189">
        <v>33241</v>
      </c>
      <c r="B3719" s="42">
        <v>6.1725487668536614</v>
      </c>
      <c r="D3719" s="39"/>
      <c r="E3719" s="39"/>
      <c r="F3719" s="40"/>
    </row>
    <row r="3720" spans="1:6">
      <c r="A3720" s="189">
        <v>33242</v>
      </c>
      <c r="B3720" s="42">
        <v>6.1725487668536614</v>
      </c>
      <c r="D3720" s="39"/>
      <c r="E3720" s="39"/>
      <c r="F3720" s="40"/>
    </row>
    <row r="3721" spans="1:6">
      <c r="A3721" s="189">
        <v>33245</v>
      </c>
      <c r="B3721" s="42">
        <v>5.9246552420804219</v>
      </c>
      <c r="D3721" s="39"/>
      <c r="E3721" s="39"/>
      <c r="F3721" s="40"/>
    </row>
    <row r="3722" spans="1:6">
      <c r="A3722" s="189">
        <v>33246</v>
      </c>
      <c r="B3722" s="42">
        <v>5.9246552420804219</v>
      </c>
      <c r="D3722" s="39"/>
      <c r="E3722" s="39"/>
      <c r="F3722" s="40"/>
    </row>
    <row r="3723" spans="1:6">
      <c r="A3723" s="189">
        <v>33247</v>
      </c>
      <c r="B3723" s="42">
        <v>5.9246552420804219</v>
      </c>
      <c r="D3723" s="39"/>
      <c r="E3723" s="39"/>
      <c r="F3723" s="40"/>
    </row>
    <row r="3724" spans="1:6">
      <c r="A3724" s="189">
        <v>33248</v>
      </c>
      <c r="B3724" s="42">
        <v>5.9246552420804219</v>
      </c>
      <c r="D3724" s="39"/>
      <c r="E3724" s="39"/>
      <c r="F3724" s="40"/>
    </row>
    <row r="3725" spans="1:6">
      <c r="A3725" s="189">
        <v>33249</v>
      </c>
      <c r="B3725" s="42">
        <v>5.9246552420804219</v>
      </c>
      <c r="D3725" s="39"/>
      <c r="E3725" s="39"/>
      <c r="F3725" s="40"/>
    </row>
    <row r="3726" spans="1:6">
      <c r="A3726" s="189">
        <v>33252</v>
      </c>
      <c r="B3726" s="42">
        <v>5.6602354823222996</v>
      </c>
      <c r="D3726" s="39"/>
      <c r="E3726" s="39"/>
      <c r="F3726" s="40"/>
    </row>
    <row r="3727" spans="1:6">
      <c r="A3727" s="189">
        <v>33253</v>
      </c>
      <c r="B3727" s="42">
        <v>5.6602354823222996</v>
      </c>
      <c r="D3727" s="39"/>
      <c r="E3727" s="39"/>
      <c r="F3727" s="40"/>
    </row>
    <row r="3728" spans="1:6">
      <c r="A3728" s="189">
        <v>33254</v>
      </c>
      <c r="B3728" s="42">
        <v>5.6602354823222996</v>
      </c>
      <c r="D3728" s="39"/>
      <c r="E3728" s="39"/>
      <c r="F3728" s="40"/>
    </row>
    <row r="3729" spans="1:6">
      <c r="A3729" s="189">
        <v>33255</v>
      </c>
      <c r="B3729" s="42">
        <v>5.6602354823222996</v>
      </c>
      <c r="D3729" s="39"/>
      <c r="E3729" s="39"/>
      <c r="F3729" s="40"/>
    </row>
    <row r="3730" spans="1:6">
      <c r="A3730" s="189">
        <v>33256</v>
      </c>
      <c r="B3730" s="42">
        <v>5.6602354823222996</v>
      </c>
      <c r="D3730" s="39"/>
      <c r="E3730" s="39"/>
      <c r="F3730" s="40"/>
    </row>
    <row r="3731" spans="1:6">
      <c r="A3731" s="189">
        <v>33259</v>
      </c>
      <c r="B3731" s="42">
        <v>5.7676560097240364</v>
      </c>
      <c r="D3731" s="39"/>
      <c r="E3731" s="39"/>
      <c r="F3731" s="40"/>
    </row>
    <row r="3732" spans="1:6">
      <c r="A3732" s="189">
        <v>33260</v>
      </c>
      <c r="B3732" s="42">
        <v>5.7676560097240364</v>
      </c>
      <c r="D3732" s="39"/>
      <c r="E3732" s="39"/>
      <c r="F3732" s="40"/>
    </row>
    <row r="3733" spans="1:6">
      <c r="A3733" s="189">
        <v>33261</v>
      </c>
      <c r="B3733" s="42">
        <v>5.7676560097240364</v>
      </c>
      <c r="D3733" s="39"/>
      <c r="E3733" s="39"/>
      <c r="F3733" s="40"/>
    </row>
    <row r="3734" spans="1:6">
      <c r="A3734" s="189">
        <v>33262</v>
      </c>
      <c r="B3734" s="42">
        <v>5.7676560097240364</v>
      </c>
      <c r="D3734" s="39"/>
      <c r="E3734" s="39"/>
      <c r="F3734" s="40"/>
    </row>
    <row r="3735" spans="1:6">
      <c r="A3735" s="189">
        <v>33263</v>
      </c>
      <c r="B3735" s="42">
        <v>5.7676560097240364</v>
      </c>
      <c r="D3735" s="39"/>
      <c r="E3735" s="39"/>
      <c r="F3735" s="40"/>
    </row>
    <row r="3736" spans="1:6">
      <c r="A3736" s="189">
        <v>33266</v>
      </c>
      <c r="B3736" s="42">
        <v>5.494973132473473</v>
      </c>
      <c r="D3736" s="39"/>
      <c r="E3736" s="39"/>
      <c r="F3736" s="40"/>
    </row>
    <row r="3737" spans="1:6">
      <c r="A3737" s="189">
        <v>33267</v>
      </c>
      <c r="B3737" s="42">
        <v>5.494973132473473</v>
      </c>
      <c r="D3737" s="39"/>
      <c r="E3737" s="39"/>
      <c r="F3737" s="40"/>
    </row>
    <row r="3738" spans="1:6">
      <c r="A3738" s="189">
        <v>33268</v>
      </c>
      <c r="B3738" s="42">
        <v>5.494973132473473</v>
      </c>
      <c r="D3738" s="39"/>
      <c r="E3738" s="39"/>
      <c r="F3738" s="40"/>
    </row>
    <row r="3739" spans="1:6">
      <c r="A3739" s="189">
        <v>33269</v>
      </c>
      <c r="B3739" s="42">
        <v>5.494973132473473</v>
      </c>
      <c r="D3739" s="39"/>
      <c r="E3739" s="39"/>
      <c r="F3739" s="40"/>
    </row>
    <row r="3740" spans="1:6">
      <c r="A3740" s="189">
        <v>33270</v>
      </c>
      <c r="B3740" s="42">
        <v>5.494973132473473</v>
      </c>
      <c r="D3740" s="39"/>
      <c r="E3740" s="39"/>
      <c r="F3740" s="40"/>
    </row>
    <row r="3741" spans="1:6">
      <c r="A3741" s="189">
        <v>33273</v>
      </c>
      <c r="B3741" s="42">
        <v>5.4123419575490601</v>
      </c>
      <c r="D3741" s="39"/>
      <c r="E3741" s="39"/>
      <c r="F3741" s="40"/>
    </row>
    <row r="3742" spans="1:6">
      <c r="A3742" s="189">
        <v>33274</v>
      </c>
      <c r="B3742" s="42">
        <v>5.4123419575490601</v>
      </c>
      <c r="D3742" s="39"/>
      <c r="E3742" s="39"/>
      <c r="F3742" s="40"/>
    </row>
    <row r="3743" spans="1:6">
      <c r="A3743" s="189">
        <v>33275</v>
      </c>
      <c r="B3743" s="42">
        <v>5.4123419575490601</v>
      </c>
      <c r="D3743" s="39"/>
      <c r="E3743" s="39"/>
      <c r="F3743" s="40"/>
    </row>
    <row r="3744" spans="1:6">
      <c r="A3744" s="189">
        <v>33276</v>
      </c>
      <c r="B3744" s="42">
        <v>5.4123419575490601</v>
      </c>
      <c r="D3744" s="39"/>
      <c r="E3744" s="39"/>
      <c r="F3744" s="40"/>
    </row>
    <row r="3745" spans="1:6">
      <c r="A3745" s="189">
        <v>33277</v>
      </c>
      <c r="B3745" s="42">
        <v>5.4123419575490601</v>
      </c>
      <c r="D3745" s="39"/>
      <c r="E3745" s="39"/>
      <c r="F3745" s="40"/>
    </row>
    <row r="3746" spans="1:6">
      <c r="A3746" s="189">
        <v>33280</v>
      </c>
      <c r="B3746" s="42">
        <v>5.9742339470350698</v>
      </c>
      <c r="D3746" s="39"/>
      <c r="E3746" s="39"/>
      <c r="F3746" s="40"/>
    </row>
    <row r="3747" spans="1:6">
      <c r="A3747" s="189">
        <v>33281</v>
      </c>
      <c r="B3747" s="42">
        <v>5.9742339470350698</v>
      </c>
      <c r="D3747" s="39"/>
      <c r="E3747" s="39"/>
      <c r="F3747" s="40"/>
    </row>
    <row r="3748" spans="1:6">
      <c r="A3748" s="189">
        <v>33282</v>
      </c>
      <c r="B3748" s="42">
        <v>5.9742339470350698</v>
      </c>
      <c r="D3748" s="39"/>
      <c r="E3748" s="39"/>
      <c r="F3748" s="40"/>
    </row>
    <row r="3749" spans="1:6">
      <c r="A3749" s="189">
        <v>33283</v>
      </c>
      <c r="B3749" s="42">
        <v>5.9742339470350698</v>
      </c>
      <c r="D3749" s="39"/>
      <c r="E3749" s="39"/>
      <c r="F3749" s="40"/>
    </row>
    <row r="3750" spans="1:6">
      <c r="A3750" s="189">
        <v>33284</v>
      </c>
      <c r="B3750" s="42">
        <v>5.9742339470350698</v>
      </c>
      <c r="D3750" s="39"/>
      <c r="E3750" s="39"/>
      <c r="F3750" s="40"/>
    </row>
    <row r="3751" spans="1:6">
      <c r="A3751" s="189">
        <v>33287</v>
      </c>
      <c r="B3751" s="42">
        <v>6.35433735168737</v>
      </c>
      <c r="D3751" s="39"/>
      <c r="E3751" s="39"/>
      <c r="F3751" s="40"/>
    </row>
    <row r="3752" spans="1:6">
      <c r="A3752" s="189">
        <v>33288</v>
      </c>
      <c r="B3752" s="42">
        <v>6.35433735168737</v>
      </c>
      <c r="D3752" s="39"/>
      <c r="E3752" s="39"/>
      <c r="F3752" s="40"/>
    </row>
    <row r="3753" spans="1:6">
      <c r="A3753" s="189">
        <v>33289</v>
      </c>
      <c r="B3753" s="42">
        <v>6.35433735168737</v>
      </c>
      <c r="D3753" s="39"/>
      <c r="E3753" s="39"/>
      <c r="F3753" s="40"/>
    </row>
    <row r="3754" spans="1:6">
      <c r="A3754" s="189">
        <v>33290</v>
      </c>
      <c r="B3754" s="42">
        <v>6.35433735168737</v>
      </c>
      <c r="D3754" s="39"/>
      <c r="E3754" s="39"/>
      <c r="F3754" s="40"/>
    </row>
    <row r="3755" spans="1:6">
      <c r="A3755" s="189">
        <v>33291</v>
      </c>
      <c r="B3755" s="42">
        <v>6.35433735168737</v>
      </c>
      <c r="D3755" s="39"/>
      <c r="E3755" s="39"/>
      <c r="F3755" s="40"/>
    </row>
    <row r="3756" spans="1:6">
      <c r="A3756" s="189">
        <v>33294</v>
      </c>
      <c r="B3756" s="42">
        <v>6.6104939939530505</v>
      </c>
      <c r="D3756" s="39"/>
      <c r="E3756" s="39"/>
      <c r="F3756" s="40"/>
    </row>
    <row r="3757" spans="1:6">
      <c r="A3757" s="189">
        <v>33295</v>
      </c>
      <c r="B3757" s="42">
        <v>6.6104939939530505</v>
      </c>
      <c r="D3757" s="39"/>
      <c r="E3757" s="39"/>
      <c r="F3757" s="40"/>
    </row>
    <row r="3758" spans="1:6">
      <c r="A3758" s="189">
        <v>33296</v>
      </c>
      <c r="B3758" s="42">
        <v>6.6104939939530505</v>
      </c>
      <c r="D3758" s="39"/>
      <c r="E3758" s="39"/>
      <c r="F3758" s="40"/>
    </row>
    <row r="3759" spans="1:6">
      <c r="A3759" s="189">
        <v>33297</v>
      </c>
      <c r="B3759" s="42">
        <v>6.6104939939530505</v>
      </c>
      <c r="D3759" s="39"/>
      <c r="E3759" s="39"/>
      <c r="F3759" s="40"/>
    </row>
    <row r="3760" spans="1:6">
      <c r="A3760" s="189">
        <v>33298</v>
      </c>
      <c r="B3760" s="42">
        <v>6.6104939939530505</v>
      </c>
      <c r="D3760" s="39"/>
      <c r="E3760" s="39"/>
      <c r="F3760" s="40"/>
    </row>
    <row r="3761" spans="1:6">
      <c r="A3761" s="189">
        <v>33301</v>
      </c>
      <c r="B3761" s="42">
        <v>7.2880696283332389</v>
      </c>
      <c r="D3761" s="39"/>
      <c r="E3761" s="39"/>
      <c r="F3761" s="40"/>
    </row>
    <row r="3762" spans="1:6">
      <c r="A3762" s="189">
        <v>33302</v>
      </c>
      <c r="B3762" s="42">
        <v>7.2880696283332389</v>
      </c>
      <c r="D3762" s="39"/>
      <c r="E3762" s="39"/>
      <c r="F3762" s="40"/>
    </row>
    <row r="3763" spans="1:6">
      <c r="A3763" s="189">
        <v>33303</v>
      </c>
      <c r="B3763" s="42">
        <v>7.2880696283332389</v>
      </c>
      <c r="D3763" s="39"/>
      <c r="E3763" s="39"/>
      <c r="F3763" s="40"/>
    </row>
    <row r="3764" spans="1:6">
      <c r="A3764" s="189">
        <v>33304</v>
      </c>
      <c r="B3764" s="42">
        <v>7.2880696283332389</v>
      </c>
      <c r="D3764" s="39"/>
      <c r="E3764" s="39"/>
      <c r="F3764" s="40"/>
    </row>
    <row r="3765" spans="1:6">
      <c r="A3765" s="189">
        <v>33305</v>
      </c>
      <c r="B3765" s="42">
        <v>7.2880696283332389</v>
      </c>
      <c r="D3765" s="39"/>
      <c r="E3765" s="39"/>
      <c r="F3765" s="40"/>
    </row>
    <row r="3766" spans="1:6">
      <c r="A3766" s="189">
        <v>33308</v>
      </c>
      <c r="B3766" s="42">
        <v>7.4120163907198586</v>
      </c>
      <c r="D3766" s="39"/>
      <c r="E3766" s="39"/>
      <c r="F3766" s="40"/>
    </row>
    <row r="3767" spans="1:6">
      <c r="A3767" s="189">
        <v>33309</v>
      </c>
      <c r="B3767" s="42">
        <v>7.4120163907198586</v>
      </c>
      <c r="D3767" s="39"/>
      <c r="E3767" s="39"/>
      <c r="F3767" s="40"/>
    </row>
    <row r="3768" spans="1:6">
      <c r="A3768" s="189">
        <v>33310</v>
      </c>
      <c r="B3768" s="42">
        <v>7.4120163907198586</v>
      </c>
      <c r="D3768" s="39"/>
      <c r="E3768" s="39"/>
      <c r="F3768" s="40"/>
    </row>
    <row r="3769" spans="1:6">
      <c r="A3769" s="189">
        <v>33311</v>
      </c>
      <c r="B3769" s="42">
        <v>7.4120163907198586</v>
      </c>
      <c r="D3769" s="39"/>
      <c r="E3769" s="39"/>
      <c r="F3769" s="40"/>
    </row>
    <row r="3770" spans="1:6">
      <c r="A3770" s="189">
        <v>33312</v>
      </c>
      <c r="B3770" s="42">
        <v>7.4120163907198586</v>
      </c>
      <c r="D3770" s="39"/>
      <c r="E3770" s="39"/>
      <c r="F3770" s="40"/>
    </row>
    <row r="3771" spans="1:6">
      <c r="A3771" s="189">
        <v>33315</v>
      </c>
      <c r="B3771" s="42">
        <v>7.3789639207500928</v>
      </c>
      <c r="D3771" s="39"/>
      <c r="E3771" s="39"/>
      <c r="F3771" s="40"/>
    </row>
    <row r="3772" spans="1:6">
      <c r="A3772" s="189">
        <v>33316</v>
      </c>
      <c r="B3772" s="42">
        <v>7.3789639207500928</v>
      </c>
      <c r="D3772" s="39"/>
      <c r="E3772" s="39"/>
      <c r="F3772" s="40"/>
    </row>
    <row r="3773" spans="1:6">
      <c r="A3773" s="189">
        <v>33317</v>
      </c>
      <c r="B3773" s="42">
        <v>7.3789639207500928</v>
      </c>
      <c r="D3773" s="39"/>
      <c r="E3773" s="39"/>
      <c r="F3773" s="40"/>
    </row>
    <row r="3774" spans="1:6">
      <c r="A3774" s="189">
        <v>33318</v>
      </c>
      <c r="B3774" s="42">
        <v>7.3789639207500928</v>
      </c>
      <c r="D3774" s="39"/>
      <c r="E3774" s="39"/>
      <c r="F3774" s="40"/>
    </row>
    <row r="3775" spans="1:6">
      <c r="A3775" s="189">
        <v>33319</v>
      </c>
      <c r="B3775" s="42">
        <v>7.3789639207500928</v>
      </c>
      <c r="D3775" s="39"/>
      <c r="E3775" s="39"/>
      <c r="F3775" s="40"/>
    </row>
    <row r="3776" spans="1:6">
      <c r="A3776" s="189">
        <v>33322</v>
      </c>
      <c r="B3776" s="42">
        <v>7.8416985003268067</v>
      </c>
      <c r="D3776" s="39"/>
      <c r="E3776" s="39"/>
      <c r="F3776" s="40"/>
    </row>
    <row r="3777" spans="1:6">
      <c r="A3777" s="189">
        <v>33323</v>
      </c>
      <c r="B3777" s="42">
        <v>7.8416985003268067</v>
      </c>
      <c r="D3777" s="39"/>
      <c r="E3777" s="39"/>
      <c r="F3777" s="40"/>
    </row>
    <row r="3778" spans="1:6">
      <c r="A3778" s="189">
        <v>33324</v>
      </c>
      <c r="B3778" s="42">
        <v>7.8416985003268067</v>
      </c>
      <c r="D3778" s="39"/>
      <c r="E3778" s="39"/>
      <c r="F3778" s="40"/>
    </row>
    <row r="3779" spans="1:6">
      <c r="A3779" s="189">
        <v>33325</v>
      </c>
      <c r="B3779" s="42">
        <v>7.8416985003268067</v>
      </c>
      <c r="D3779" s="39"/>
      <c r="E3779" s="39"/>
      <c r="F3779" s="40"/>
    </row>
    <row r="3780" spans="1:6">
      <c r="A3780" s="189">
        <v>33326</v>
      </c>
      <c r="B3780" s="42">
        <v>7.8416985003268067</v>
      </c>
      <c r="D3780" s="39"/>
      <c r="E3780" s="39"/>
      <c r="F3780" s="40"/>
    </row>
    <row r="3781" spans="1:6">
      <c r="A3781" s="189">
        <v>33329</v>
      </c>
      <c r="B3781" s="42">
        <v>8.163960082532018</v>
      </c>
      <c r="D3781" s="39"/>
      <c r="E3781" s="39"/>
      <c r="F3781" s="40"/>
    </row>
    <row r="3782" spans="1:6">
      <c r="A3782" s="189">
        <v>33330</v>
      </c>
      <c r="B3782" s="42">
        <v>8.163960082532018</v>
      </c>
      <c r="D3782" s="39"/>
      <c r="E3782" s="39"/>
      <c r="F3782" s="40"/>
    </row>
    <row r="3783" spans="1:6">
      <c r="A3783" s="189">
        <v>33331</v>
      </c>
      <c r="B3783" s="42">
        <v>8.163960082532018</v>
      </c>
      <c r="D3783" s="39"/>
      <c r="E3783" s="39"/>
      <c r="F3783" s="40"/>
    </row>
    <row r="3784" spans="1:6">
      <c r="A3784" s="189">
        <v>33332</v>
      </c>
      <c r="B3784" s="42">
        <v>8.163960082532018</v>
      </c>
      <c r="D3784" s="39"/>
      <c r="E3784" s="39"/>
      <c r="F3784" s="40"/>
    </row>
    <row r="3785" spans="1:6">
      <c r="A3785" s="189">
        <v>33333</v>
      </c>
      <c r="B3785" s="42">
        <v>8.163960082532018</v>
      </c>
      <c r="D3785" s="39"/>
      <c r="E3785" s="39"/>
      <c r="F3785" s="40"/>
    </row>
    <row r="3786" spans="1:6">
      <c r="A3786" s="189">
        <v>33336</v>
      </c>
      <c r="B3786" s="42">
        <v>8.147433847547136</v>
      </c>
      <c r="D3786" s="39"/>
      <c r="E3786" s="39"/>
      <c r="F3786" s="40"/>
    </row>
    <row r="3787" spans="1:6">
      <c r="A3787" s="189">
        <v>33337</v>
      </c>
      <c r="B3787" s="42">
        <v>8.147433847547136</v>
      </c>
      <c r="D3787" s="39"/>
      <c r="E3787" s="39"/>
      <c r="F3787" s="40"/>
    </row>
    <row r="3788" spans="1:6">
      <c r="A3788" s="189">
        <v>33338</v>
      </c>
      <c r="B3788" s="42">
        <v>8.147433847547136</v>
      </c>
      <c r="D3788" s="39"/>
      <c r="E3788" s="39"/>
      <c r="F3788" s="40"/>
    </row>
    <row r="3789" spans="1:6">
      <c r="A3789" s="189">
        <v>33339</v>
      </c>
      <c r="B3789" s="42">
        <v>8.147433847547136</v>
      </c>
      <c r="D3789" s="39"/>
      <c r="E3789" s="39"/>
      <c r="F3789" s="40"/>
    </row>
    <row r="3790" spans="1:6">
      <c r="A3790" s="189">
        <v>33340</v>
      </c>
      <c r="B3790" s="42">
        <v>8.147433847547136</v>
      </c>
      <c r="D3790" s="39"/>
      <c r="E3790" s="39"/>
      <c r="F3790" s="40"/>
    </row>
    <row r="3791" spans="1:6">
      <c r="A3791" s="189">
        <v>33343</v>
      </c>
      <c r="B3791" s="42">
        <v>7.5938049755535673</v>
      </c>
      <c r="D3791" s="39"/>
      <c r="E3791" s="39"/>
      <c r="F3791" s="40"/>
    </row>
    <row r="3792" spans="1:6">
      <c r="A3792" s="189">
        <v>33344</v>
      </c>
      <c r="B3792" s="42">
        <v>7.5938049755535673</v>
      </c>
      <c r="D3792" s="39"/>
      <c r="E3792" s="39"/>
      <c r="F3792" s="40"/>
    </row>
    <row r="3793" spans="1:6">
      <c r="A3793" s="189">
        <v>33345</v>
      </c>
      <c r="B3793" s="42">
        <v>7.5938049755535673</v>
      </c>
      <c r="D3793" s="39"/>
      <c r="E3793" s="39"/>
      <c r="F3793" s="40"/>
    </row>
    <row r="3794" spans="1:6">
      <c r="A3794" s="189">
        <v>33346</v>
      </c>
      <c r="B3794" s="42">
        <v>7.5938049755535673</v>
      </c>
      <c r="D3794" s="39"/>
      <c r="E3794" s="39"/>
      <c r="F3794" s="40"/>
    </row>
    <row r="3795" spans="1:6">
      <c r="A3795" s="189">
        <v>33347</v>
      </c>
      <c r="B3795" s="42">
        <v>7.5938049755535673</v>
      </c>
      <c r="D3795" s="39"/>
      <c r="E3795" s="39"/>
      <c r="F3795" s="40"/>
    </row>
    <row r="3796" spans="1:6">
      <c r="A3796" s="189">
        <v>33350</v>
      </c>
      <c r="B3796" s="42">
        <v>7.4698582131669475</v>
      </c>
      <c r="D3796" s="39"/>
      <c r="E3796" s="39"/>
      <c r="F3796" s="40"/>
    </row>
    <row r="3797" spans="1:6">
      <c r="A3797" s="189">
        <v>33351</v>
      </c>
      <c r="B3797" s="42">
        <v>7.4698582131669475</v>
      </c>
      <c r="D3797" s="39"/>
      <c r="E3797" s="39"/>
      <c r="F3797" s="40"/>
    </row>
    <row r="3798" spans="1:6">
      <c r="A3798" s="189">
        <v>33352</v>
      </c>
      <c r="B3798" s="42">
        <v>7.4698582131669475</v>
      </c>
      <c r="D3798" s="39"/>
      <c r="E3798" s="39"/>
      <c r="F3798" s="40"/>
    </row>
    <row r="3799" spans="1:6">
      <c r="A3799" s="189">
        <v>33353</v>
      </c>
      <c r="B3799" s="42">
        <v>7.4698582131669475</v>
      </c>
      <c r="D3799" s="39"/>
      <c r="E3799" s="39"/>
      <c r="F3799" s="40"/>
    </row>
    <row r="3800" spans="1:6">
      <c r="A3800" s="189">
        <v>33354</v>
      </c>
      <c r="B3800" s="42">
        <v>7.4533319781820646</v>
      </c>
      <c r="D3800" s="39"/>
      <c r="E3800" s="39"/>
      <c r="F3800" s="40"/>
    </row>
    <row r="3801" spans="1:6">
      <c r="A3801" s="189">
        <v>33357</v>
      </c>
      <c r="B3801" s="42">
        <v>7.4533319781820646</v>
      </c>
      <c r="D3801" s="39"/>
      <c r="E3801" s="39"/>
      <c r="F3801" s="40"/>
    </row>
    <row r="3802" spans="1:6">
      <c r="A3802" s="189">
        <v>33358</v>
      </c>
      <c r="B3802" s="42">
        <v>7.4533319781820646</v>
      </c>
      <c r="D3802" s="39"/>
      <c r="E3802" s="39"/>
      <c r="F3802" s="40"/>
    </row>
    <row r="3803" spans="1:6">
      <c r="A3803" s="189">
        <v>33359</v>
      </c>
      <c r="B3803" s="42">
        <v>7.4533319781820646</v>
      </c>
      <c r="D3803" s="39"/>
      <c r="E3803" s="39"/>
      <c r="F3803" s="40"/>
    </row>
    <row r="3804" spans="1:6">
      <c r="A3804" s="189">
        <v>33360</v>
      </c>
      <c r="B3804" s="42">
        <v>7.4533319781820664</v>
      </c>
      <c r="D3804" s="39"/>
      <c r="E3804" s="39"/>
      <c r="F3804" s="40"/>
    </row>
    <row r="3805" spans="1:6">
      <c r="A3805" s="189">
        <v>33361</v>
      </c>
      <c r="B3805" s="42">
        <v>7.1889122184239431</v>
      </c>
      <c r="D3805" s="39"/>
      <c r="E3805" s="39"/>
      <c r="F3805" s="40"/>
    </row>
    <row r="3806" spans="1:6">
      <c r="A3806" s="189">
        <v>33364</v>
      </c>
      <c r="B3806" s="42">
        <v>7.1889122184239431</v>
      </c>
      <c r="D3806" s="39"/>
      <c r="E3806" s="39"/>
      <c r="F3806" s="40"/>
    </row>
    <row r="3807" spans="1:6">
      <c r="A3807" s="189">
        <v>33365</v>
      </c>
      <c r="B3807" s="42">
        <v>7.1889122184239431</v>
      </c>
      <c r="D3807" s="39"/>
      <c r="E3807" s="39"/>
      <c r="F3807" s="40"/>
    </row>
    <row r="3808" spans="1:6">
      <c r="A3808" s="189">
        <v>33366</v>
      </c>
      <c r="B3808" s="42">
        <v>7.1889122184239431</v>
      </c>
      <c r="D3808" s="39"/>
      <c r="E3808" s="39"/>
      <c r="F3808" s="40"/>
    </row>
    <row r="3809" spans="1:6">
      <c r="A3809" s="189">
        <v>33367</v>
      </c>
      <c r="B3809" s="42">
        <v>7.1889122184239431</v>
      </c>
      <c r="D3809" s="39"/>
      <c r="E3809" s="39"/>
      <c r="F3809" s="40"/>
    </row>
    <row r="3810" spans="1:6">
      <c r="A3810" s="189">
        <v>33368</v>
      </c>
      <c r="B3810" s="42">
        <v>7.1889122184239431</v>
      </c>
      <c r="D3810" s="39"/>
      <c r="E3810" s="39"/>
      <c r="F3810" s="40"/>
    </row>
    <row r="3811" spans="1:6">
      <c r="A3811" s="189">
        <v>33371</v>
      </c>
      <c r="B3811" s="42">
        <v>7.3293852157954449</v>
      </c>
      <c r="D3811" s="39"/>
      <c r="E3811" s="39"/>
      <c r="F3811" s="40"/>
    </row>
    <row r="3812" spans="1:6">
      <c r="A3812" s="189">
        <v>33372</v>
      </c>
      <c r="B3812" s="42">
        <v>7.3293852157954449</v>
      </c>
      <c r="D3812" s="39"/>
      <c r="E3812" s="39"/>
      <c r="F3812" s="40"/>
    </row>
    <row r="3813" spans="1:6">
      <c r="A3813" s="189">
        <v>33373</v>
      </c>
      <c r="B3813" s="42">
        <v>7.3293852157954449</v>
      </c>
      <c r="D3813" s="39"/>
      <c r="E3813" s="39"/>
      <c r="F3813" s="40"/>
    </row>
    <row r="3814" spans="1:6">
      <c r="A3814" s="189">
        <v>33374</v>
      </c>
      <c r="B3814" s="42">
        <v>7.3293852157954449</v>
      </c>
      <c r="D3814" s="39"/>
      <c r="E3814" s="39"/>
      <c r="F3814" s="40"/>
    </row>
    <row r="3815" spans="1:6">
      <c r="A3815" s="189">
        <v>33375</v>
      </c>
      <c r="B3815" s="42">
        <v>7.3293852157954449</v>
      </c>
      <c r="D3815" s="39"/>
      <c r="E3815" s="39"/>
      <c r="F3815" s="40"/>
    </row>
    <row r="3816" spans="1:6">
      <c r="A3816" s="189">
        <v>33378</v>
      </c>
      <c r="B3816" s="42">
        <v>7.0319129860675575</v>
      </c>
      <c r="D3816" s="39"/>
      <c r="E3816" s="39"/>
      <c r="F3816" s="40"/>
    </row>
    <row r="3817" spans="1:6">
      <c r="A3817" s="189">
        <v>33379</v>
      </c>
      <c r="B3817" s="42">
        <v>7.0319129860675575</v>
      </c>
      <c r="D3817" s="39"/>
      <c r="E3817" s="39"/>
      <c r="F3817" s="40"/>
    </row>
    <row r="3818" spans="1:6">
      <c r="A3818" s="189">
        <v>33380</v>
      </c>
      <c r="B3818" s="42">
        <v>7.0319129860675575</v>
      </c>
      <c r="D3818" s="39"/>
      <c r="E3818" s="39"/>
      <c r="F3818" s="40"/>
    </row>
    <row r="3819" spans="1:6">
      <c r="A3819" s="189">
        <v>33381</v>
      </c>
      <c r="B3819" s="42">
        <v>7.0319129860675575</v>
      </c>
      <c r="D3819" s="39"/>
      <c r="E3819" s="39"/>
      <c r="F3819" s="40"/>
    </row>
    <row r="3820" spans="1:6">
      <c r="A3820" s="189">
        <v>33382</v>
      </c>
      <c r="B3820" s="42">
        <v>7.0319129860675575</v>
      </c>
      <c r="D3820" s="39"/>
      <c r="E3820" s="39"/>
      <c r="F3820" s="40"/>
    </row>
    <row r="3821" spans="1:6">
      <c r="A3821" s="189">
        <v>33385</v>
      </c>
      <c r="B3821" s="42">
        <v>6.9905973986053516</v>
      </c>
      <c r="D3821" s="39"/>
      <c r="E3821" s="39"/>
      <c r="F3821" s="40"/>
    </row>
    <row r="3822" spans="1:6">
      <c r="A3822" s="189">
        <v>33386</v>
      </c>
      <c r="B3822" s="42">
        <v>6.9905973986053516</v>
      </c>
      <c r="D3822" s="39"/>
      <c r="E3822" s="39"/>
      <c r="F3822" s="40"/>
    </row>
    <row r="3823" spans="1:6">
      <c r="A3823" s="189">
        <v>33387</v>
      </c>
      <c r="B3823" s="42">
        <v>6.9905973986053516</v>
      </c>
      <c r="D3823" s="39"/>
      <c r="E3823" s="39"/>
      <c r="F3823" s="40"/>
    </row>
    <row r="3824" spans="1:6">
      <c r="A3824" s="189">
        <v>33388</v>
      </c>
      <c r="B3824" s="42">
        <v>6.9905973986053516</v>
      </c>
      <c r="D3824" s="39"/>
      <c r="E3824" s="39"/>
      <c r="F3824" s="40"/>
    </row>
    <row r="3825" spans="1:6">
      <c r="A3825" s="189">
        <v>33389</v>
      </c>
      <c r="B3825" s="42">
        <v>6.9905973986053516</v>
      </c>
      <c r="D3825" s="39"/>
      <c r="E3825" s="39"/>
      <c r="F3825" s="40"/>
    </row>
    <row r="3826" spans="1:6">
      <c r="A3826" s="189">
        <v>33392</v>
      </c>
      <c r="B3826" s="42">
        <v>7.5359631531064784</v>
      </c>
      <c r="D3826" s="39"/>
      <c r="E3826" s="39"/>
      <c r="F3826" s="40"/>
    </row>
    <row r="3827" spans="1:6">
      <c r="A3827" s="189">
        <v>33393</v>
      </c>
      <c r="B3827" s="42">
        <v>7.5359631531064784</v>
      </c>
      <c r="D3827" s="39"/>
      <c r="E3827" s="39"/>
      <c r="F3827" s="40"/>
    </row>
    <row r="3828" spans="1:6">
      <c r="A3828" s="189">
        <v>33394</v>
      </c>
      <c r="B3828" s="42">
        <v>7.5359631531064784</v>
      </c>
      <c r="D3828" s="39"/>
      <c r="E3828" s="39"/>
      <c r="F3828" s="40"/>
    </row>
    <row r="3829" spans="1:6">
      <c r="A3829" s="189">
        <v>33395</v>
      </c>
      <c r="B3829" s="42">
        <v>7.5359631531064784</v>
      </c>
      <c r="D3829" s="39"/>
      <c r="E3829" s="39"/>
      <c r="F3829" s="40"/>
    </row>
    <row r="3830" spans="1:6">
      <c r="A3830" s="189">
        <v>33396</v>
      </c>
      <c r="B3830" s="42">
        <v>7.5359631531064784</v>
      </c>
      <c r="D3830" s="39"/>
      <c r="E3830" s="39"/>
      <c r="F3830" s="40"/>
    </row>
    <row r="3831" spans="1:6">
      <c r="A3831" s="189">
        <v>33399</v>
      </c>
      <c r="B3831" s="42">
        <v>7.9904346151907504</v>
      </c>
      <c r="D3831" s="39"/>
      <c r="E3831" s="39"/>
      <c r="F3831" s="40"/>
    </row>
    <row r="3832" spans="1:6">
      <c r="A3832" s="189">
        <v>33400</v>
      </c>
      <c r="B3832" s="42">
        <v>7.9904346151907504</v>
      </c>
      <c r="D3832" s="39"/>
      <c r="E3832" s="39"/>
      <c r="F3832" s="40"/>
    </row>
    <row r="3833" spans="1:6">
      <c r="A3833" s="189">
        <v>33401</v>
      </c>
      <c r="B3833" s="42">
        <v>7.9904346151907504</v>
      </c>
      <c r="D3833" s="39"/>
      <c r="E3833" s="39"/>
      <c r="F3833" s="40"/>
    </row>
    <row r="3834" spans="1:6">
      <c r="A3834" s="189">
        <v>33402</v>
      </c>
      <c r="B3834" s="42">
        <v>7.9904346151907504</v>
      </c>
      <c r="D3834" s="39"/>
      <c r="E3834" s="39"/>
      <c r="F3834" s="40"/>
    </row>
    <row r="3835" spans="1:6">
      <c r="A3835" s="189">
        <v>33403</v>
      </c>
      <c r="B3835" s="42">
        <v>7.9904346151907504</v>
      </c>
      <c r="D3835" s="39"/>
      <c r="E3835" s="39"/>
      <c r="F3835" s="40"/>
    </row>
    <row r="3836" spans="1:6">
      <c r="A3836" s="189">
        <v>33406</v>
      </c>
      <c r="B3836" s="42">
        <v>8.0482764376378402</v>
      </c>
      <c r="D3836" s="39"/>
      <c r="E3836" s="39"/>
      <c r="F3836" s="40"/>
    </row>
    <row r="3837" spans="1:6">
      <c r="A3837" s="189">
        <v>33407</v>
      </c>
      <c r="B3837" s="42">
        <v>8.0482764376378402</v>
      </c>
      <c r="D3837" s="39"/>
      <c r="E3837" s="39"/>
      <c r="F3837" s="40"/>
    </row>
    <row r="3838" spans="1:6">
      <c r="A3838" s="189">
        <v>33408</v>
      </c>
      <c r="B3838" s="42">
        <v>8.0482764376378402</v>
      </c>
      <c r="D3838" s="39"/>
      <c r="E3838" s="39"/>
      <c r="F3838" s="40"/>
    </row>
    <row r="3839" spans="1:6">
      <c r="A3839" s="189">
        <v>33409</v>
      </c>
      <c r="B3839" s="42">
        <v>8.0482764376378402</v>
      </c>
      <c r="D3839" s="39"/>
      <c r="E3839" s="39"/>
      <c r="F3839" s="40"/>
    </row>
    <row r="3840" spans="1:6">
      <c r="A3840" s="189">
        <v>33410</v>
      </c>
      <c r="B3840" s="42">
        <v>8.0482764376378402</v>
      </c>
      <c r="D3840" s="39"/>
      <c r="E3840" s="39"/>
      <c r="F3840" s="40"/>
    </row>
    <row r="3841" spans="1:6">
      <c r="A3841" s="189">
        <v>33413</v>
      </c>
      <c r="B3841" s="42">
        <v>8.122644495069812</v>
      </c>
      <c r="D3841" s="39"/>
      <c r="E3841" s="39"/>
      <c r="F3841" s="40"/>
    </row>
    <row r="3842" spans="1:6">
      <c r="A3842" s="189">
        <v>33414</v>
      </c>
      <c r="B3842" s="42">
        <v>8.122644495069812</v>
      </c>
      <c r="D3842" s="39"/>
      <c r="E3842" s="39"/>
      <c r="F3842" s="40"/>
    </row>
    <row r="3843" spans="1:6">
      <c r="A3843" s="189">
        <v>33415</v>
      </c>
      <c r="B3843" s="42">
        <v>8.122644495069812</v>
      </c>
      <c r="D3843" s="39"/>
      <c r="E3843" s="39"/>
      <c r="F3843" s="40"/>
    </row>
    <row r="3844" spans="1:6">
      <c r="A3844" s="189">
        <v>33416</v>
      </c>
      <c r="B3844" s="42">
        <v>8.122644495069812</v>
      </c>
      <c r="D3844" s="39"/>
      <c r="E3844" s="39"/>
      <c r="F3844" s="40"/>
    </row>
    <row r="3845" spans="1:6">
      <c r="A3845" s="189">
        <v>33417</v>
      </c>
      <c r="B3845" s="42">
        <v>8.122644495069812</v>
      </c>
      <c r="D3845" s="39"/>
      <c r="E3845" s="39"/>
      <c r="F3845" s="40"/>
    </row>
    <row r="3846" spans="1:6">
      <c r="A3846" s="189">
        <v>33420</v>
      </c>
      <c r="B3846" s="42">
        <v>7.8664878528041307</v>
      </c>
      <c r="D3846" s="39"/>
      <c r="E3846" s="39"/>
      <c r="F3846" s="40"/>
    </row>
    <row r="3847" spans="1:6">
      <c r="A3847" s="189">
        <v>33421</v>
      </c>
      <c r="B3847" s="42">
        <v>7.8664878528041307</v>
      </c>
      <c r="D3847" s="39"/>
      <c r="E3847" s="39"/>
      <c r="F3847" s="40"/>
    </row>
    <row r="3848" spans="1:6">
      <c r="A3848" s="189">
        <v>33422</v>
      </c>
      <c r="B3848" s="42">
        <v>7.8664878528041307</v>
      </c>
      <c r="D3848" s="39"/>
      <c r="E3848" s="39"/>
      <c r="F3848" s="40"/>
    </row>
    <row r="3849" spans="1:6">
      <c r="A3849" s="189">
        <v>33423</v>
      </c>
      <c r="B3849" s="42">
        <v>7.8664878528041307</v>
      </c>
      <c r="D3849" s="39"/>
      <c r="E3849" s="39"/>
      <c r="F3849" s="40"/>
    </row>
    <row r="3850" spans="1:6">
      <c r="A3850" s="189">
        <v>33424</v>
      </c>
      <c r="B3850" s="42">
        <v>7.8664878528041307</v>
      </c>
      <c r="D3850" s="39"/>
      <c r="E3850" s="39"/>
      <c r="F3850" s="40"/>
    </row>
    <row r="3851" spans="1:6">
      <c r="A3851" s="189">
        <v>33427</v>
      </c>
      <c r="B3851" s="42">
        <v>7.6268574455233322</v>
      </c>
      <c r="D3851" s="39"/>
      <c r="E3851" s="39"/>
      <c r="F3851" s="40"/>
    </row>
    <row r="3852" spans="1:6">
      <c r="A3852" s="189">
        <v>33428</v>
      </c>
      <c r="B3852" s="42">
        <v>7.6268574455233322</v>
      </c>
      <c r="D3852" s="39"/>
      <c r="E3852" s="39"/>
      <c r="F3852" s="40"/>
    </row>
    <row r="3853" spans="1:6">
      <c r="A3853" s="189">
        <v>33429</v>
      </c>
      <c r="B3853" s="42">
        <v>7.6268574455233322</v>
      </c>
      <c r="D3853" s="39"/>
      <c r="E3853" s="39"/>
      <c r="F3853" s="40"/>
    </row>
    <row r="3854" spans="1:6">
      <c r="A3854" s="189">
        <v>33430</v>
      </c>
      <c r="B3854" s="42">
        <v>7.6268574455233322</v>
      </c>
      <c r="D3854" s="39"/>
      <c r="E3854" s="39"/>
      <c r="F3854" s="40"/>
    </row>
    <row r="3855" spans="1:6">
      <c r="A3855" s="189">
        <v>33431</v>
      </c>
      <c r="B3855" s="42">
        <v>7.6268574455233322</v>
      </c>
      <c r="D3855" s="39"/>
      <c r="E3855" s="39"/>
      <c r="F3855" s="40"/>
    </row>
    <row r="3856" spans="1:6">
      <c r="A3856" s="189">
        <v>33434</v>
      </c>
      <c r="B3856" s="42">
        <v>7.7755935603872759</v>
      </c>
      <c r="D3856" s="39"/>
      <c r="E3856" s="39"/>
      <c r="F3856" s="40"/>
    </row>
    <row r="3857" spans="1:6">
      <c r="A3857" s="189">
        <v>33435</v>
      </c>
      <c r="B3857" s="42">
        <v>7.7755935603872759</v>
      </c>
      <c r="D3857" s="39"/>
      <c r="E3857" s="39"/>
      <c r="F3857" s="40"/>
    </row>
    <row r="3858" spans="1:6">
      <c r="A3858" s="189">
        <v>33436</v>
      </c>
      <c r="B3858" s="42">
        <v>7.7755935603872759</v>
      </c>
      <c r="D3858" s="39"/>
      <c r="E3858" s="39"/>
      <c r="F3858" s="40"/>
    </row>
    <row r="3859" spans="1:6">
      <c r="A3859" s="189">
        <v>33437</v>
      </c>
      <c r="B3859" s="42">
        <v>7.7755935603872759</v>
      </c>
      <c r="D3859" s="39"/>
      <c r="E3859" s="39"/>
      <c r="F3859" s="40"/>
    </row>
    <row r="3860" spans="1:6">
      <c r="A3860" s="189">
        <v>33438</v>
      </c>
      <c r="B3860" s="42">
        <v>7.7755935603872759</v>
      </c>
      <c r="D3860" s="39"/>
      <c r="E3860" s="39"/>
      <c r="F3860" s="40"/>
    </row>
    <row r="3861" spans="1:6">
      <c r="A3861" s="189">
        <v>33441</v>
      </c>
      <c r="B3861" s="42">
        <v>7.7755935603872759</v>
      </c>
      <c r="D3861" s="39"/>
      <c r="E3861" s="39"/>
      <c r="F3861" s="40"/>
    </row>
    <row r="3862" spans="1:6">
      <c r="A3862" s="189">
        <v>33442</v>
      </c>
      <c r="B3862" s="42">
        <v>7.7755935603872759</v>
      </c>
      <c r="D3862" s="39"/>
      <c r="E3862" s="39"/>
      <c r="F3862" s="40"/>
    </row>
    <row r="3863" spans="1:6">
      <c r="A3863" s="189">
        <v>33443</v>
      </c>
      <c r="B3863" s="42">
        <v>7.7755935603872759</v>
      </c>
      <c r="D3863" s="39"/>
      <c r="E3863" s="39"/>
      <c r="F3863" s="40"/>
    </row>
    <row r="3864" spans="1:6">
      <c r="A3864" s="189">
        <v>33444</v>
      </c>
      <c r="B3864" s="42">
        <v>7.7755935603872759</v>
      </c>
      <c r="D3864" s="39"/>
      <c r="E3864" s="39"/>
      <c r="F3864" s="40"/>
    </row>
    <row r="3865" spans="1:6">
      <c r="A3865" s="189">
        <v>33445</v>
      </c>
      <c r="B3865" s="42">
        <v>7.7755935603872759</v>
      </c>
      <c r="D3865" s="39"/>
      <c r="E3865" s="39"/>
      <c r="F3865" s="40"/>
    </row>
    <row r="3866" spans="1:6">
      <c r="A3866" s="189">
        <v>33448</v>
      </c>
      <c r="B3866" s="42">
        <v>7.6433836805082151</v>
      </c>
      <c r="D3866" s="39"/>
      <c r="E3866" s="39"/>
      <c r="F3866" s="40"/>
    </row>
    <row r="3867" spans="1:6">
      <c r="A3867" s="189">
        <v>33449</v>
      </c>
      <c r="B3867" s="42">
        <v>7.6433836805082151</v>
      </c>
      <c r="D3867" s="39"/>
      <c r="E3867" s="39"/>
      <c r="F3867" s="40"/>
    </row>
    <row r="3868" spans="1:6">
      <c r="A3868" s="189">
        <v>33450</v>
      </c>
      <c r="B3868" s="42">
        <v>7.6433836805082151</v>
      </c>
      <c r="D3868" s="39"/>
      <c r="E3868" s="39"/>
      <c r="F3868" s="40"/>
    </row>
    <row r="3869" spans="1:6">
      <c r="A3869" s="189">
        <v>33451</v>
      </c>
      <c r="B3869" s="42">
        <v>7.6433836805082151</v>
      </c>
      <c r="D3869" s="39"/>
      <c r="E3869" s="39"/>
      <c r="F3869" s="40"/>
    </row>
    <row r="3870" spans="1:6">
      <c r="A3870" s="189">
        <v>33452</v>
      </c>
      <c r="B3870" s="42">
        <v>7.6433836805082151</v>
      </c>
      <c r="D3870" s="39"/>
      <c r="E3870" s="39"/>
      <c r="F3870" s="40"/>
    </row>
    <row r="3871" spans="1:6">
      <c r="A3871" s="189">
        <v>33455</v>
      </c>
      <c r="B3871" s="42">
        <v>7.6433836805082151</v>
      </c>
      <c r="D3871" s="39"/>
      <c r="E3871" s="39"/>
      <c r="F3871" s="40"/>
    </row>
    <row r="3872" spans="1:6">
      <c r="A3872" s="189">
        <v>33456</v>
      </c>
      <c r="B3872" s="42">
        <v>7.6433836805082151</v>
      </c>
      <c r="D3872" s="39"/>
      <c r="E3872" s="39"/>
      <c r="F3872" s="40"/>
    </row>
    <row r="3873" spans="1:6">
      <c r="A3873" s="189">
        <v>33457</v>
      </c>
      <c r="B3873" s="42">
        <v>7.6433836805082151</v>
      </c>
      <c r="D3873" s="39"/>
      <c r="E3873" s="39"/>
      <c r="F3873" s="40"/>
    </row>
    <row r="3874" spans="1:6">
      <c r="A3874" s="189">
        <v>33458</v>
      </c>
      <c r="B3874" s="42">
        <v>7.6433836805082151</v>
      </c>
      <c r="D3874" s="39"/>
      <c r="E3874" s="39"/>
      <c r="F3874" s="40"/>
    </row>
    <row r="3875" spans="1:6">
      <c r="A3875" s="189">
        <v>33459</v>
      </c>
      <c r="B3875" s="42">
        <v>7.6433836805082151</v>
      </c>
      <c r="D3875" s="39"/>
      <c r="E3875" s="39"/>
      <c r="F3875" s="40"/>
    </row>
    <row r="3876" spans="1:6">
      <c r="A3876" s="189">
        <v>33462</v>
      </c>
      <c r="B3876" s="42">
        <v>7.6020680930460083</v>
      </c>
      <c r="D3876" s="39"/>
      <c r="E3876" s="39"/>
      <c r="F3876" s="40"/>
    </row>
    <row r="3877" spans="1:6">
      <c r="A3877" s="189">
        <v>33463</v>
      </c>
      <c r="B3877" s="42">
        <v>7.6020680930460083</v>
      </c>
      <c r="D3877" s="39"/>
      <c r="E3877" s="39"/>
      <c r="F3877" s="40"/>
    </row>
    <row r="3878" spans="1:6">
      <c r="A3878" s="189">
        <v>33464</v>
      </c>
      <c r="B3878" s="42">
        <v>7.6020680930460083</v>
      </c>
      <c r="D3878" s="39"/>
      <c r="E3878" s="39"/>
      <c r="F3878" s="40"/>
    </row>
    <row r="3879" spans="1:6">
      <c r="A3879" s="189">
        <v>33465</v>
      </c>
      <c r="B3879" s="42">
        <v>7.6020680930460083</v>
      </c>
      <c r="D3879" s="39"/>
      <c r="E3879" s="39"/>
      <c r="F3879" s="40"/>
    </row>
    <row r="3880" spans="1:6">
      <c r="A3880" s="189">
        <v>33466</v>
      </c>
      <c r="B3880" s="42">
        <v>7.6020680930460083</v>
      </c>
      <c r="D3880" s="39"/>
      <c r="E3880" s="39"/>
      <c r="F3880" s="40"/>
    </row>
    <row r="3881" spans="1:6">
      <c r="A3881" s="189">
        <v>33469</v>
      </c>
      <c r="B3881" s="42">
        <v>7.3045958633181209</v>
      </c>
      <c r="D3881" s="39"/>
      <c r="E3881" s="39"/>
      <c r="F3881" s="40"/>
    </row>
    <row r="3882" spans="1:6">
      <c r="A3882" s="189">
        <v>33470</v>
      </c>
      <c r="B3882" s="42">
        <v>7.3045958633181209</v>
      </c>
      <c r="D3882" s="39"/>
      <c r="E3882" s="39"/>
      <c r="F3882" s="40"/>
    </row>
    <row r="3883" spans="1:6">
      <c r="A3883" s="189">
        <v>33471</v>
      </c>
      <c r="B3883" s="42">
        <v>7.3045958633181209</v>
      </c>
      <c r="D3883" s="39"/>
      <c r="E3883" s="39"/>
      <c r="F3883" s="40"/>
    </row>
    <row r="3884" spans="1:6">
      <c r="A3884" s="189">
        <v>33472</v>
      </c>
      <c r="B3884" s="42">
        <v>7.3045958633181209</v>
      </c>
      <c r="D3884" s="39"/>
      <c r="E3884" s="39"/>
      <c r="F3884" s="40"/>
    </row>
    <row r="3885" spans="1:6">
      <c r="A3885" s="189">
        <v>33473</v>
      </c>
      <c r="B3885" s="42">
        <v>7.3045958633181209</v>
      </c>
      <c r="D3885" s="39"/>
      <c r="E3885" s="39"/>
      <c r="F3885" s="40"/>
    </row>
    <row r="3886" spans="1:6">
      <c r="A3886" s="189">
        <v>33476</v>
      </c>
      <c r="B3886" s="42">
        <v>7.6268574455233322</v>
      </c>
      <c r="D3886" s="39"/>
      <c r="E3886" s="39"/>
      <c r="F3886" s="40"/>
    </row>
    <row r="3887" spans="1:6">
      <c r="A3887" s="189">
        <v>33477</v>
      </c>
      <c r="B3887" s="42">
        <v>7.6268574455233322</v>
      </c>
      <c r="D3887" s="39"/>
      <c r="E3887" s="39"/>
      <c r="F3887" s="40"/>
    </row>
    <row r="3888" spans="1:6">
      <c r="A3888" s="189">
        <v>33478</v>
      </c>
      <c r="B3888" s="42">
        <v>7.6268574455233322</v>
      </c>
      <c r="D3888" s="39"/>
      <c r="E3888" s="39"/>
      <c r="F3888" s="40"/>
    </row>
    <row r="3889" spans="1:6">
      <c r="A3889" s="189">
        <v>33479</v>
      </c>
      <c r="B3889" s="42">
        <v>7.6268574455233322</v>
      </c>
      <c r="D3889" s="39"/>
      <c r="E3889" s="39"/>
      <c r="F3889" s="40"/>
    </row>
    <row r="3890" spans="1:6">
      <c r="A3890" s="189">
        <v>33480</v>
      </c>
      <c r="B3890" s="42">
        <v>7.6268574455233322</v>
      </c>
      <c r="D3890" s="39"/>
      <c r="E3890" s="39"/>
      <c r="F3890" s="40"/>
    </row>
    <row r="3891" spans="1:6">
      <c r="A3891" s="189">
        <v>33483</v>
      </c>
      <c r="B3891" s="42">
        <v>7.9243296752512196</v>
      </c>
      <c r="D3891" s="39"/>
      <c r="E3891" s="39"/>
      <c r="F3891" s="40"/>
    </row>
    <row r="3892" spans="1:6">
      <c r="A3892" s="189">
        <v>33484</v>
      </c>
      <c r="B3892" s="42">
        <v>7.9243296752512196</v>
      </c>
      <c r="D3892" s="39"/>
      <c r="E3892" s="39"/>
      <c r="F3892" s="40"/>
    </row>
    <row r="3893" spans="1:6">
      <c r="A3893" s="189">
        <v>33485</v>
      </c>
      <c r="B3893" s="42">
        <v>7.9243296752512196</v>
      </c>
      <c r="D3893" s="39"/>
      <c r="E3893" s="39"/>
      <c r="F3893" s="40"/>
    </row>
    <row r="3894" spans="1:6">
      <c r="A3894" s="189">
        <v>33486</v>
      </c>
      <c r="B3894" s="42">
        <v>7.9243296752512196</v>
      </c>
      <c r="D3894" s="39"/>
      <c r="E3894" s="39"/>
      <c r="F3894" s="40"/>
    </row>
    <row r="3895" spans="1:6">
      <c r="A3895" s="189">
        <v>33487</v>
      </c>
      <c r="B3895" s="42">
        <v>7.9243296752512196</v>
      </c>
      <c r="D3895" s="39"/>
      <c r="E3895" s="39"/>
      <c r="F3895" s="40"/>
    </row>
    <row r="3896" spans="1:6">
      <c r="A3896" s="189">
        <v>33490</v>
      </c>
      <c r="B3896" s="42">
        <v>8.1722232000244599</v>
      </c>
      <c r="D3896" s="39"/>
      <c r="E3896" s="39"/>
      <c r="F3896" s="40"/>
    </row>
    <row r="3897" spans="1:6">
      <c r="A3897" s="189">
        <v>33491</v>
      </c>
      <c r="B3897" s="42">
        <v>8.1722232000244599</v>
      </c>
      <c r="D3897" s="39"/>
      <c r="E3897" s="39"/>
      <c r="F3897" s="40"/>
    </row>
    <row r="3898" spans="1:6">
      <c r="A3898" s="189">
        <v>33492</v>
      </c>
      <c r="B3898" s="42">
        <v>8.1722232000244599</v>
      </c>
      <c r="D3898" s="39"/>
      <c r="E3898" s="39"/>
      <c r="F3898" s="40"/>
    </row>
    <row r="3899" spans="1:6">
      <c r="A3899" s="189">
        <v>33493</v>
      </c>
      <c r="B3899" s="42">
        <v>8.1722232000244599</v>
      </c>
      <c r="D3899" s="39"/>
      <c r="E3899" s="39"/>
      <c r="F3899" s="40"/>
    </row>
    <row r="3900" spans="1:6">
      <c r="A3900" s="189">
        <v>33494</v>
      </c>
      <c r="B3900" s="42">
        <v>8.1722232000244599</v>
      </c>
      <c r="D3900" s="39"/>
      <c r="E3900" s="39"/>
      <c r="F3900" s="40"/>
    </row>
    <row r="3901" spans="1:6">
      <c r="A3901" s="189">
        <v>33497</v>
      </c>
      <c r="B3901" s="42">
        <v>8.0482764376378402</v>
      </c>
      <c r="D3901" s="39"/>
      <c r="E3901" s="39"/>
      <c r="F3901" s="40"/>
    </row>
    <row r="3902" spans="1:6">
      <c r="A3902" s="189">
        <v>33498</v>
      </c>
      <c r="B3902" s="42">
        <v>8.0482764376378402</v>
      </c>
      <c r="D3902" s="39"/>
      <c r="E3902" s="39"/>
      <c r="F3902" s="40"/>
    </row>
    <row r="3903" spans="1:6">
      <c r="A3903" s="189">
        <v>33499</v>
      </c>
      <c r="B3903" s="42">
        <v>8.0482764376378402</v>
      </c>
      <c r="D3903" s="39"/>
      <c r="E3903" s="39"/>
      <c r="F3903" s="40"/>
    </row>
    <row r="3904" spans="1:6">
      <c r="A3904" s="189">
        <v>33500</v>
      </c>
      <c r="B3904" s="42">
        <v>8.0482764376378402</v>
      </c>
      <c r="D3904" s="39"/>
      <c r="E3904" s="39"/>
      <c r="F3904" s="40"/>
    </row>
    <row r="3905" spans="1:6">
      <c r="A3905" s="189">
        <v>33501</v>
      </c>
      <c r="B3905" s="42">
        <v>8.0482764376378402</v>
      </c>
      <c r="D3905" s="39"/>
      <c r="E3905" s="39"/>
      <c r="F3905" s="40"/>
    </row>
    <row r="3906" spans="1:6">
      <c r="A3906" s="189">
        <v>33504</v>
      </c>
      <c r="B3906" s="42">
        <v>8.0978551425924881</v>
      </c>
      <c r="D3906" s="39"/>
      <c r="E3906" s="39"/>
      <c r="F3906" s="40"/>
    </row>
    <row r="3907" spans="1:6">
      <c r="A3907" s="189">
        <v>33505</v>
      </c>
      <c r="B3907" s="42">
        <v>8.0978551425924881</v>
      </c>
      <c r="D3907" s="39"/>
      <c r="E3907" s="39"/>
      <c r="F3907" s="40"/>
    </row>
    <row r="3908" spans="1:6">
      <c r="A3908" s="189">
        <v>33506</v>
      </c>
      <c r="B3908" s="42">
        <v>8.0978551425924881</v>
      </c>
      <c r="D3908" s="39"/>
      <c r="E3908" s="39"/>
      <c r="F3908" s="40"/>
    </row>
    <row r="3909" spans="1:6">
      <c r="A3909" s="189">
        <v>33507</v>
      </c>
      <c r="B3909" s="42">
        <v>8.0978551425924881</v>
      </c>
      <c r="D3909" s="39"/>
      <c r="E3909" s="39"/>
      <c r="F3909" s="40"/>
    </row>
    <row r="3910" spans="1:6">
      <c r="A3910" s="189">
        <v>33508</v>
      </c>
      <c r="B3910" s="42">
        <v>8.0978551425924881</v>
      </c>
      <c r="D3910" s="39"/>
      <c r="E3910" s="39"/>
      <c r="F3910" s="40"/>
    </row>
    <row r="3911" spans="1:6">
      <c r="A3911" s="189">
        <v>33511</v>
      </c>
      <c r="B3911" s="42">
        <v>8.0978551425924881</v>
      </c>
      <c r="D3911" s="39"/>
      <c r="E3911" s="39"/>
      <c r="F3911" s="40"/>
    </row>
    <row r="3912" spans="1:6">
      <c r="A3912" s="189">
        <v>33512</v>
      </c>
      <c r="B3912" s="42">
        <v>7.8747509702965717</v>
      </c>
      <c r="D3912" s="39"/>
      <c r="E3912" s="39"/>
      <c r="F3912" s="40"/>
    </row>
    <row r="3913" spans="1:6">
      <c r="A3913" s="189">
        <v>33513</v>
      </c>
      <c r="B3913" s="42">
        <v>7.8747509702965717</v>
      </c>
      <c r="D3913" s="39"/>
      <c r="E3913" s="39"/>
      <c r="F3913" s="40"/>
    </row>
    <row r="3914" spans="1:6">
      <c r="A3914" s="189">
        <v>33514</v>
      </c>
      <c r="B3914" s="42">
        <v>7.8747509702965717</v>
      </c>
      <c r="D3914" s="39"/>
      <c r="E3914" s="39"/>
      <c r="F3914" s="40"/>
    </row>
    <row r="3915" spans="1:6">
      <c r="A3915" s="189">
        <v>33515</v>
      </c>
      <c r="B3915" s="42">
        <v>7.8747509702965717</v>
      </c>
      <c r="D3915" s="39"/>
      <c r="E3915" s="39"/>
      <c r="F3915" s="40"/>
    </row>
    <row r="3916" spans="1:6">
      <c r="A3916" s="189">
        <v>33518</v>
      </c>
      <c r="B3916" s="42">
        <v>7.8747509702965717</v>
      </c>
      <c r="D3916" s="39"/>
      <c r="E3916" s="39"/>
      <c r="F3916" s="40"/>
    </row>
    <row r="3917" spans="1:6">
      <c r="A3917" s="189">
        <v>33519</v>
      </c>
      <c r="B3917" s="42">
        <v>7.8747509702965717</v>
      </c>
      <c r="D3917" s="39"/>
      <c r="E3917" s="39"/>
      <c r="F3917" s="40"/>
    </row>
    <row r="3918" spans="1:6">
      <c r="A3918" s="189">
        <v>33520</v>
      </c>
      <c r="B3918" s="42">
        <v>7.8747509702965717</v>
      </c>
      <c r="D3918" s="39"/>
      <c r="E3918" s="39"/>
      <c r="F3918" s="40"/>
    </row>
    <row r="3919" spans="1:6">
      <c r="A3919" s="189">
        <v>33521</v>
      </c>
      <c r="B3919" s="42">
        <v>7.8747509702965717</v>
      </c>
      <c r="D3919" s="39"/>
      <c r="E3919" s="39"/>
      <c r="F3919" s="40"/>
    </row>
    <row r="3920" spans="1:6">
      <c r="A3920" s="189">
        <v>33522</v>
      </c>
      <c r="B3920" s="42">
        <v>7.8747509702965717</v>
      </c>
      <c r="D3920" s="39"/>
      <c r="E3920" s="39"/>
      <c r="F3920" s="40"/>
    </row>
    <row r="3921" spans="1:6">
      <c r="A3921" s="189">
        <v>33525</v>
      </c>
      <c r="B3921" s="42">
        <v>7.8499616178192477</v>
      </c>
      <c r="D3921" s="39"/>
      <c r="E3921" s="39"/>
      <c r="F3921" s="40"/>
    </row>
    <row r="3922" spans="1:6">
      <c r="A3922" s="189">
        <v>33526</v>
      </c>
      <c r="B3922" s="42">
        <v>7.8499616178192477</v>
      </c>
      <c r="D3922" s="39"/>
      <c r="E3922" s="39"/>
      <c r="F3922" s="40"/>
    </row>
    <row r="3923" spans="1:6">
      <c r="A3923" s="189">
        <v>33527</v>
      </c>
      <c r="B3923" s="42">
        <v>7.8499616178192477</v>
      </c>
      <c r="D3923" s="39"/>
      <c r="E3923" s="39"/>
      <c r="F3923" s="40"/>
    </row>
    <row r="3924" spans="1:6">
      <c r="A3924" s="189">
        <v>33528</v>
      </c>
      <c r="B3924" s="42">
        <v>7.8499616178192477</v>
      </c>
      <c r="D3924" s="39"/>
      <c r="E3924" s="39"/>
      <c r="F3924" s="40"/>
    </row>
    <row r="3925" spans="1:6">
      <c r="A3925" s="189">
        <v>33529</v>
      </c>
      <c r="B3925" s="42">
        <v>7.8499616178192477</v>
      </c>
      <c r="D3925" s="39"/>
      <c r="E3925" s="39"/>
      <c r="F3925" s="40"/>
    </row>
    <row r="3926" spans="1:6">
      <c r="A3926" s="189">
        <v>33532</v>
      </c>
      <c r="B3926" s="42">
        <v>7.9160665577587785</v>
      </c>
      <c r="D3926" s="39"/>
      <c r="E3926" s="39"/>
      <c r="F3926" s="40"/>
    </row>
    <row r="3927" spans="1:6">
      <c r="A3927" s="189">
        <v>33533</v>
      </c>
      <c r="B3927" s="42">
        <v>7.9160665577587785</v>
      </c>
      <c r="D3927" s="39"/>
      <c r="E3927" s="39"/>
      <c r="F3927" s="40"/>
    </row>
    <row r="3928" spans="1:6">
      <c r="A3928" s="189">
        <v>33534</v>
      </c>
      <c r="B3928" s="42">
        <v>7.9160665577587785</v>
      </c>
      <c r="D3928" s="39"/>
      <c r="E3928" s="39"/>
      <c r="F3928" s="40"/>
    </row>
    <row r="3929" spans="1:6">
      <c r="A3929" s="189">
        <v>33535</v>
      </c>
      <c r="B3929" s="42">
        <v>7.9160665577587785</v>
      </c>
      <c r="D3929" s="39"/>
      <c r="E3929" s="39"/>
      <c r="F3929" s="40"/>
    </row>
    <row r="3930" spans="1:6">
      <c r="A3930" s="189">
        <v>33536</v>
      </c>
      <c r="B3930" s="42">
        <v>7.9160665577587785</v>
      </c>
      <c r="D3930" s="39"/>
      <c r="E3930" s="39"/>
      <c r="F3930" s="40"/>
    </row>
    <row r="3931" spans="1:6">
      <c r="A3931" s="189">
        <v>33539</v>
      </c>
      <c r="B3931" s="42">
        <v>7.8995403227738956</v>
      </c>
      <c r="D3931" s="39"/>
      <c r="E3931" s="39"/>
      <c r="F3931" s="40"/>
    </row>
    <row r="3932" spans="1:6">
      <c r="A3932" s="189">
        <v>33540</v>
      </c>
      <c r="B3932" s="42">
        <v>7.8995403227738956</v>
      </c>
      <c r="D3932" s="39"/>
      <c r="E3932" s="39"/>
      <c r="F3932" s="40"/>
    </row>
    <row r="3933" spans="1:6">
      <c r="A3933" s="189">
        <v>33541</v>
      </c>
      <c r="B3933" s="42">
        <v>7.8995403227738956</v>
      </c>
      <c r="D3933" s="39"/>
      <c r="E3933" s="39"/>
      <c r="F3933" s="40"/>
    </row>
    <row r="3934" spans="1:6">
      <c r="A3934" s="189">
        <v>33542</v>
      </c>
      <c r="B3934" s="42">
        <v>7.8995403227738956</v>
      </c>
      <c r="D3934" s="39"/>
      <c r="E3934" s="39"/>
      <c r="F3934" s="40"/>
    </row>
    <row r="3935" spans="1:6">
      <c r="A3935" s="189">
        <v>33543</v>
      </c>
      <c r="B3935" s="42">
        <v>7.8995403227738956</v>
      </c>
      <c r="D3935" s="39"/>
      <c r="E3935" s="39"/>
      <c r="F3935" s="40"/>
    </row>
    <row r="3936" spans="1:6">
      <c r="A3936" s="189">
        <v>33546</v>
      </c>
      <c r="B3936" s="42">
        <v>7.8499616178192477</v>
      </c>
      <c r="D3936" s="39"/>
      <c r="E3936" s="39"/>
      <c r="F3936" s="40"/>
    </row>
    <row r="3937" spans="1:6">
      <c r="A3937" s="189">
        <v>33547</v>
      </c>
      <c r="B3937" s="42">
        <v>7.8499616178192477</v>
      </c>
      <c r="D3937" s="39"/>
      <c r="E3937" s="39"/>
      <c r="F3937" s="40"/>
    </row>
    <row r="3938" spans="1:6">
      <c r="A3938" s="189">
        <v>33548</v>
      </c>
      <c r="B3938" s="42">
        <v>7.8499616178192477</v>
      </c>
      <c r="D3938" s="39"/>
      <c r="E3938" s="39"/>
      <c r="F3938" s="40"/>
    </row>
    <row r="3939" spans="1:6">
      <c r="A3939" s="189">
        <v>33549</v>
      </c>
      <c r="B3939" s="42">
        <v>7.8499616178192477</v>
      </c>
      <c r="D3939" s="39"/>
      <c r="E3939" s="39"/>
      <c r="F3939" s="40"/>
    </row>
    <row r="3940" spans="1:6">
      <c r="A3940" s="189">
        <v>33550</v>
      </c>
      <c r="B3940" s="42">
        <v>7.8499616178192477</v>
      </c>
      <c r="D3940" s="39"/>
      <c r="E3940" s="39"/>
      <c r="F3940" s="40"/>
    </row>
    <row r="3941" spans="1:6">
      <c r="A3941" s="189">
        <v>33553</v>
      </c>
      <c r="B3941" s="42">
        <v>7.7425410904175109</v>
      </c>
      <c r="D3941" s="39"/>
      <c r="E3941" s="39"/>
      <c r="F3941" s="40"/>
    </row>
    <row r="3942" spans="1:6">
      <c r="A3942" s="189">
        <v>33554</v>
      </c>
      <c r="B3942" s="42">
        <v>7.7425410904175109</v>
      </c>
      <c r="D3942" s="39"/>
      <c r="E3942" s="39"/>
      <c r="F3942" s="40"/>
    </row>
    <row r="3943" spans="1:6">
      <c r="A3943" s="189">
        <v>33555</v>
      </c>
      <c r="B3943" s="42">
        <v>7.7425410904175109</v>
      </c>
      <c r="D3943" s="39"/>
      <c r="E3943" s="39"/>
      <c r="F3943" s="40"/>
    </row>
    <row r="3944" spans="1:6">
      <c r="A3944" s="189">
        <v>33556</v>
      </c>
      <c r="B3944" s="42">
        <v>7.7425410904175109</v>
      </c>
      <c r="D3944" s="39"/>
      <c r="E3944" s="39"/>
      <c r="F3944" s="40"/>
    </row>
    <row r="3945" spans="1:6">
      <c r="A3945" s="189">
        <v>33557</v>
      </c>
      <c r="B3945" s="42">
        <v>7.7425410904175109</v>
      </c>
      <c r="D3945" s="39"/>
      <c r="E3945" s="39"/>
      <c r="F3945" s="40"/>
    </row>
    <row r="3946" spans="1:6">
      <c r="A3946" s="189">
        <v>33560</v>
      </c>
      <c r="B3946" s="42">
        <v>7.684699267970422</v>
      </c>
      <c r="D3946" s="39"/>
      <c r="E3946" s="39"/>
      <c r="F3946" s="40"/>
    </row>
    <row r="3947" spans="1:6">
      <c r="A3947" s="189">
        <v>33561</v>
      </c>
      <c r="B3947" s="42">
        <v>7.684699267970422</v>
      </c>
      <c r="D3947" s="39"/>
      <c r="E3947" s="39"/>
      <c r="F3947" s="40"/>
    </row>
    <row r="3948" spans="1:6">
      <c r="A3948" s="189">
        <v>33562</v>
      </c>
      <c r="B3948" s="42">
        <v>7.684699267970422</v>
      </c>
      <c r="D3948" s="39"/>
      <c r="E3948" s="39"/>
      <c r="F3948" s="40"/>
    </row>
    <row r="3949" spans="1:6">
      <c r="A3949" s="189">
        <v>33563</v>
      </c>
      <c r="B3949" s="42">
        <v>7.684699267970422</v>
      </c>
      <c r="D3949" s="39"/>
      <c r="E3949" s="39"/>
      <c r="F3949" s="40"/>
    </row>
    <row r="3950" spans="1:6">
      <c r="A3950" s="189">
        <v>33564</v>
      </c>
      <c r="B3950" s="42">
        <v>7.684699267970422</v>
      </c>
      <c r="D3950" s="39"/>
      <c r="E3950" s="39"/>
      <c r="F3950" s="40"/>
    </row>
    <row r="3951" spans="1:6">
      <c r="A3951" s="189">
        <v>33567</v>
      </c>
      <c r="B3951" s="42">
        <v>7.5855418580611262</v>
      </c>
      <c r="D3951" s="39"/>
      <c r="E3951" s="39"/>
      <c r="F3951" s="40"/>
    </row>
    <row r="3952" spans="1:6">
      <c r="A3952" s="189">
        <v>33568</v>
      </c>
      <c r="B3952" s="42">
        <v>7.5855418580611262</v>
      </c>
      <c r="D3952" s="39"/>
      <c r="E3952" s="39"/>
      <c r="F3952" s="40"/>
    </row>
    <row r="3953" spans="1:6">
      <c r="A3953" s="189">
        <v>33569</v>
      </c>
      <c r="B3953" s="42">
        <v>7.5855418580611262</v>
      </c>
      <c r="D3953" s="39"/>
      <c r="E3953" s="39"/>
      <c r="F3953" s="40"/>
    </row>
    <row r="3954" spans="1:6">
      <c r="A3954" s="189">
        <v>33570</v>
      </c>
      <c r="B3954" s="42">
        <v>7.5855418580611262</v>
      </c>
      <c r="D3954" s="39"/>
      <c r="E3954" s="39"/>
      <c r="F3954" s="40"/>
    </row>
    <row r="3955" spans="1:6">
      <c r="A3955" s="189">
        <v>33571</v>
      </c>
      <c r="B3955" s="42">
        <v>7.5855418580611262</v>
      </c>
      <c r="D3955" s="39"/>
      <c r="E3955" s="39"/>
      <c r="F3955" s="40"/>
    </row>
    <row r="3956" spans="1:6">
      <c r="A3956" s="189">
        <v>33574</v>
      </c>
      <c r="B3956" s="42">
        <v>7.5277000356140364</v>
      </c>
      <c r="D3956" s="39"/>
      <c r="E3956" s="39"/>
      <c r="F3956" s="40"/>
    </row>
    <row r="3957" spans="1:6">
      <c r="A3957" s="189">
        <v>33575</v>
      </c>
      <c r="B3957" s="42">
        <v>7.5277000356140364</v>
      </c>
      <c r="D3957" s="39"/>
      <c r="E3957" s="39"/>
      <c r="F3957" s="40"/>
    </row>
    <row r="3958" spans="1:6">
      <c r="A3958" s="189">
        <v>33576</v>
      </c>
      <c r="B3958" s="42">
        <v>7.5277000356140364</v>
      </c>
      <c r="D3958" s="39"/>
      <c r="E3958" s="39"/>
      <c r="F3958" s="40"/>
    </row>
    <row r="3959" spans="1:6">
      <c r="A3959" s="189">
        <v>33577</v>
      </c>
      <c r="B3959" s="42">
        <v>7.5277000356140364</v>
      </c>
      <c r="D3959" s="39"/>
      <c r="E3959" s="39"/>
      <c r="F3959" s="40"/>
    </row>
    <row r="3960" spans="1:6">
      <c r="A3960" s="189">
        <v>33578</v>
      </c>
      <c r="B3960" s="42">
        <v>7.5277000356140364</v>
      </c>
      <c r="D3960" s="39"/>
      <c r="E3960" s="39"/>
      <c r="F3960" s="40"/>
    </row>
    <row r="3961" spans="1:6">
      <c r="A3961" s="189">
        <v>33581</v>
      </c>
      <c r="B3961" s="42">
        <v>7.5194369181215954</v>
      </c>
      <c r="D3961" s="39"/>
      <c r="E3961" s="39"/>
      <c r="F3961" s="40"/>
    </row>
    <row r="3962" spans="1:6">
      <c r="A3962" s="189">
        <v>33582</v>
      </c>
      <c r="B3962" s="42">
        <v>7.5194369181215954</v>
      </c>
      <c r="D3962" s="39"/>
      <c r="E3962" s="39"/>
      <c r="F3962" s="40"/>
    </row>
    <row r="3963" spans="1:6">
      <c r="A3963" s="189">
        <v>33583</v>
      </c>
      <c r="B3963" s="42">
        <v>7.5194369181215954</v>
      </c>
      <c r="D3963" s="39"/>
      <c r="E3963" s="39"/>
      <c r="F3963" s="40"/>
    </row>
    <row r="3964" spans="1:6">
      <c r="A3964" s="189">
        <v>33584</v>
      </c>
      <c r="B3964" s="42">
        <v>7.5194369181215954</v>
      </c>
      <c r="D3964" s="39"/>
      <c r="E3964" s="39"/>
      <c r="F3964" s="40"/>
    </row>
    <row r="3965" spans="1:6">
      <c r="A3965" s="189">
        <v>33585</v>
      </c>
      <c r="B3965" s="42">
        <v>7.5194369181215954</v>
      </c>
      <c r="D3965" s="39"/>
      <c r="E3965" s="39"/>
      <c r="F3965" s="40"/>
    </row>
    <row r="3966" spans="1:6">
      <c r="A3966" s="189">
        <v>33588</v>
      </c>
      <c r="B3966" s="42">
        <v>7.5359631531064784</v>
      </c>
      <c r="D3966" s="39"/>
      <c r="E3966" s="39"/>
      <c r="F3966" s="40"/>
    </row>
    <row r="3967" spans="1:6">
      <c r="A3967" s="189">
        <v>33589</v>
      </c>
      <c r="B3967" s="42">
        <v>7.5359631531064784</v>
      </c>
      <c r="D3967" s="39"/>
      <c r="E3967" s="39"/>
      <c r="F3967" s="40"/>
    </row>
    <row r="3968" spans="1:6">
      <c r="A3968" s="189">
        <v>33590</v>
      </c>
      <c r="B3968" s="42">
        <v>7.5359631531064784</v>
      </c>
      <c r="D3968" s="39"/>
      <c r="E3968" s="39"/>
      <c r="F3968" s="40"/>
    </row>
    <row r="3969" spans="1:6">
      <c r="A3969" s="189">
        <v>33591</v>
      </c>
      <c r="B3969" s="42">
        <v>7.5359631531064784</v>
      </c>
      <c r="D3969" s="39"/>
      <c r="E3969" s="39"/>
      <c r="F3969" s="40"/>
    </row>
    <row r="3970" spans="1:6">
      <c r="A3970" s="189">
        <v>33592</v>
      </c>
      <c r="B3970" s="42">
        <v>7.5359631531064784</v>
      </c>
      <c r="D3970" s="39"/>
      <c r="E3970" s="39"/>
      <c r="F3970" s="40"/>
    </row>
    <row r="3971" spans="1:6">
      <c r="A3971" s="189">
        <v>33595</v>
      </c>
      <c r="B3971" s="42">
        <v>7.5194369181215954</v>
      </c>
      <c r="D3971" s="39"/>
      <c r="E3971" s="39"/>
      <c r="F3971" s="40"/>
    </row>
    <row r="3972" spans="1:6">
      <c r="A3972" s="189">
        <v>33596</v>
      </c>
      <c r="B3972" s="42">
        <v>7.5194369181215954</v>
      </c>
      <c r="D3972" s="39"/>
      <c r="E3972" s="39"/>
      <c r="F3972" s="40"/>
    </row>
    <row r="3973" spans="1:6">
      <c r="A3973" s="189">
        <v>33597</v>
      </c>
      <c r="B3973" s="42">
        <v>7.5194369181215954</v>
      </c>
      <c r="D3973" s="39"/>
      <c r="E3973" s="39"/>
      <c r="F3973" s="40"/>
    </row>
    <row r="3974" spans="1:6">
      <c r="A3974" s="189">
        <v>33598</v>
      </c>
      <c r="B3974" s="42">
        <v>7.5194369181215954</v>
      </c>
      <c r="D3974" s="39"/>
      <c r="E3974" s="39"/>
      <c r="F3974" s="40"/>
    </row>
    <row r="3975" spans="1:6">
      <c r="A3975" s="189">
        <v>33599</v>
      </c>
      <c r="B3975" s="42">
        <v>7.5194369181215954</v>
      </c>
      <c r="D3975" s="39"/>
      <c r="E3975" s="39"/>
      <c r="F3975" s="40"/>
    </row>
    <row r="3976" spans="1:6">
      <c r="A3976" s="189">
        <v>33602</v>
      </c>
      <c r="B3976" s="42">
        <v>7.5442262705989194</v>
      </c>
      <c r="D3976" s="39"/>
      <c r="E3976" s="39"/>
      <c r="F3976" s="40"/>
    </row>
    <row r="3977" spans="1:6" ht="13.5" thickBot="1">
      <c r="A3977" s="190">
        <v>33603</v>
      </c>
      <c r="B3977" s="43">
        <v>7.5442262705989194</v>
      </c>
      <c r="C3977" s="134"/>
      <c r="D3977" s="41"/>
      <c r="E3977" s="41"/>
      <c r="F3977" s="40"/>
    </row>
    <row r="3978" spans="1:6">
      <c r="A3978" s="189">
        <v>33604</v>
      </c>
      <c r="B3978" s="42">
        <v>7.5442262705989194</v>
      </c>
      <c r="D3978" s="39"/>
      <c r="E3978" s="39"/>
      <c r="F3978" s="40"/>
    </row>
    <row r="3979" spans="1:6">
      <c r="A3979" s="189">
        <v>33605</v>
      </c>
      <c r="B3979" s="42">
        <v>7.5442262705989194</v>
      </c>
      <c r="D3979" s="39"/>
      <c r="E3979" s="39"/>
      <c r="F3979" s="40"/>
    </row>
    <row r="3980" spans="1:6">
      <c r="A3980" s="189">
        <v>33606</v>
      </c>
      <c r="B3980" s="42">
        <v>7.5442262705989194</v>
      </c>
      <c r="D3980" s="39"/>
      <c r="E3980" s="39"/>
      <c r="F3980" s="40"/>
    </row>
    <row r="3981" spans="1:6">
      <c r="A3981" s="189">
        <v>33609</v>
      </c>
      <c r="B3981" s="42">
        <v>7.8499616178192477</v>
      </c>
      <c r="D3981" s="39"/>
      <c r="E3981" s="39"/>
      <c r="F3981" s="40"/>
    </row>
    <row r="3982" spans="1:6">
      <c r="A3982" s="189">
        <v>33610</v>
      </c>
      <c r="B3982" s="42">
        <v>7.8499616178192477</v>
      </c>
      <c r="D3982" s="39"/>
      <c r="E3982" s="39"/>
      <c r="F3982" s="40"/>
    </row>
    <row r="3983" spans="1:6">
      <c r="A3983" s="189">
        <v>33611</v>
      </c>
      <c r="B3983" s="42">
        <v>7.8499616178192477</v>
      </c>
      <c r="D3983" s="39"/>
      <c r="E3983" s="39"/>
      <c r="F3983" s="40"/>
    </row>
    <row r="3984" spans="1:6">
      <c r="A3984" s="189">
        <v>33612</v>
      </c>
      <c r="B3984" s="42">
        <v>7.8499616178192477</v>
      </c>
      <c r="D3984" s="39"/>
      <c r="E3984" s="39"/>
      <c r="F3984" s="40"/>
    </row>
    <row r="3985" spans="1:6">
      <c r="A3985" s="189">
        <v>33613</v>
      </c>
      <c r="B3985" s="42">
        <v>7.8499616178192477</v>
      </c>
      <c r="D3985" s="39"/>
      <c r="E3985" s="39"/>
      <c r="F3985" s="40"/>
    </row>
    <row r="3986" spans="1:6">
      <c r="A3986" s="189">
        <v>33616</v>
      </c>
      <c r="B3986" s="42">
        <v>7.8747509702965717</v>
      </c>
      <c r="D3986" s="39"/>
      <c r="E3986" s="39"/>
      <c r="F3986" s="40"/>
    </row>
    <row r="3987" spans="1:6">
      <c r="A3987" s="189">
        <v>33617</v>
      </c>
      <c r="B3987" s="42">
        <v>7.8747509702965717</v>
      </c>
      <c r="D3987" s="39"/>
      <c r="E3987" s="39"/>
      <c r="F3987" s="40"/>
    </row>
    <row r="3988" spans="1:6">
      <c r="A3988" s="189">
        <v>33618</v>
      </c>
      <c r="B3988" s="42">
        <v>7.8747509702965717</v>
      </c>
      <c r="D3988" s="39"/>
      <c r="E3988" s="39"/>
      <c r="F3988" s="40"/>
    </row>
    <row r="3989" spans="1:6">
      <c r="A3989" s="189">
        <v>33619</v>
      </c>
      <c r="B3989" s="42">
        <v>7.8747509702965717</v>
      </c>
      <c r="D3989" s="39"/>
      <c r="E3989" s="39"/>
      <c r="F3989" s="40"/>
    </row>
    <row r="3990" spans="1:6">
      <c r="A3990" s="189">
        <v>33620</v>
      </c>
      <c r="B3990" s="42">
        <v>7.8747509702965717</v>
      </c>
      <c r="D3990" s="39"/>
      <c r="E3990" s="39"/>
      <c r="F3990" s="40"/>
    </row>
    <row r="3991" spans="1:6">
      <c r="A3991" s="189">
        <v>33623</v>
      </c>
      <c r="B3991" s="42">
        <v>8.9241668918366184</v>
      </c>
      <c r="D3991" s="39"/>
      <c r="E3991" s="39"/>
      <c r="F3991" s="40"/>
    </row>
    <row r="3992" spans="1:6">
      <c r="A3992" s="189">
        <v>33624</v>
      </c>
      <c r="B3992" s="42">
        <v>8.9241668918366184</v>
      </c>
      <c r="D3992" s="39"/>
      <c r="E3992" s="39"/>
      <c r="F3992" s="40"/>
    </row>
    <row r="3993" spans="1:6">
      <c r="A3993" s="189">
        <v>33625</v>
      </c>
      <c r="B3993" s="42">
        <v>8.9241668918366184</v>
      </c>
      <c r="D3993" s="39"/>
      <c r="E3993" s="39"/>
      <c r="F3993" s="40"/>
    </row>
    <row r="3994" spans="1:6">
      <c r="A3994" s="189">
        <v>33626</v>
      </c>
      <c r="B3994" s="42">
        <v>8.9241668918366184</v>
      </c>
      <c r="D3994" s="39"/>
      <c r="E3994" s="39"/>
      <c r="F3994" s="40"/>
    </row>
    <row r="3995" spans="1:6">
      <c r="A3995" s="189">
        <v>33627</v>
      </c>
      <c r="B3995" s="42">
        <v>8.9241668918366184</v>
      </c>
      <c r="D3995" s="39"/>
      <c r="E3995" s="39"/>
      <c r="F3995" s="40"/>
    </row>
    <row r="3996" spans="1:6">
      <c r="A3996" s="189">
        <v>33630</v>
      </c>
      <c r="B3996" s="42">
        <v>8.8621935106433085</v>
      </c>
      <c r="D3996" s="39"/>
      <c r="E3996" s="39"/>
      <c r="F3996" s="40"/>
    </row>
    <row r="3997" spans="1:6">
      <c r="A3997" s="189">
        <v>33631</v>
      </c>
      <c r="B3997" s="42">
        <v>8.8621935106433085</v>
      </c>
      <c r="D3997" s="39"/>
      <c r="E3997" s="39"/>
      <c r="F3997" s="40"/>
    </row>
    <row r="3998" spans="1:6">
      <c r="A3998" s="189">
        <v>33632</v>
      </c>
      <c r="B3998" s="42">
        <v>8.8621935106433085</v>
      </c>
      <c r="D3998" s="39"/>
      <c r="E3998" s="39"/>
      <c r="F3998" s="40"/>
    </row>
    <row r="3999" spans="1:6">
      <c r="A3999" s="189">
        <v>33633</v>
      </c>
      <c r="B3999" s="42">
        <v>8.8621935106433085</v>
      </c>
      <c r="D3999" s="39"/>
      <c r="E3999" s="39"/>
      <c r="F3999" s="40"/>
    </row>
    <row r="4000" spans="1:6">
      <c r="A4000" s="189">
        <v>33634</v>
      </c>
      <c r="B4000" s="42">
        <v>8.8621935106433085</v>
      </c>
      <c r="D4000" s="39"/>
      <c r="E4000" s="39"/>
      <c r="F4000" s="40"/>
    </row>
    <row r="4001" spans="1:6">
      <c r="A4001" s="189">
        <v>33637</v>
      </c>
      <c r="B4001" s="42">
        <v>8.8828513043744106</v>
      </c>
      <c r="D4001" s="39"/>
      <c r="E4001" s="39"/>
      <c r="F4001" s="40"/>
    </row>
    <row r="4002" spans="1:6">
      <c r="A4002" s="189">
        <v>33638</v>
      </c>
      <c r="B4002" s="42">
        <v>8.8828513043744106</v>
      </c>
      <c r="D4002" s="39"/>
      <c r="E4002" s="39"/>
      <c r="F4002" s="40"/>
    </row>
    <row r="4003" spans="1:6">
      <c r="A4003" s="189">
        <v>33639</v>
      </c>
      <c r="B4003" s="42">
        <v>8.8828513043744106</v>
      </c>
      <c r="D4003" s="39"/>
      <c r="E4003" s="39"/>
      <c r="F4003" s="40"/>
    </row>
    <row r="4004" spans="1:6">
      <c r="A4004" s="189">
        <v>33640</v>
      </c>
      <c r="B4004" s="42">
        <v>8.8828513043744106</v>
      </c>
      <c r="D4004" s="39"/>
      <c r="E4004" s="39"/>
      <c r="F4004" s="40"/>
    </row>
    <row r="4005" spans="1:6">
      <c r="A4005" s="189">
        <v>33641</v>
      </c>
      <c r="B4005" s="42">
        <v>8.8828513043744106</v>
      </c>
      <c r="D4005" s="39"/>
      <c r="E4005" s="39"/>
      <c r="F4005" s="40"/>
    </row>
    <row r="4006" spans="1:6">
      <c r="A4006" s="189">
        <v>33644</v>
      </c>
      <c r="B4006" s="42">
        <v>8.6349577796011712</v>
      </c>
      <c r="D4006" s="39"/>
      <c r="E4006" s="39"/>
      <c r="F4006" s="40"/>
    </row>
    <row r="4007" spans="1:6">
      <c r="A4007" s="189">
        <v>33645</v>
      </c>
      <c r="B4007" s="42">
        <v>8.6349577796011712</v>
      </c>
      <c r="D4007" s="39"/>
      <c r="E4007" s="39"/>
      <c r="F4007" s="40"/>
    </row>
    <row r="4008" spans="1:6">
      <c r="A4008" s="189">
        <v>33646</v>
      </c>
      <c r="B4008" s="42">
        <v>8.6349577796011712</v>
      </c>
      <c r="D4008" s="39"/>
      <c r="E4008" s="39"/>
      <c r="F4008" s="40"/>
    </row>
    <row r="4009" spans="1:6">
      <c r="A4009" s="189">
        <v>33647</v>
      </c>
      <c r="B4009" s="42">
        <v>8.6349577796011712</v>
      </c>
      <c r="D4009" s="39"/>
      <c r="E4009" s="39"/>
      <c r="F4009" s="40"/>
    </row>
    <row r="4010" spans="1:6">
      <c r="A4010" s="189">
        <v>33648</v>
      </c>
      <c r="B4010" s="42">
        <v>8.6349577796011712</v>
      </c>
      <c r="D4010" s="39"/>
      <c r="E4010" s="39"/>
      <c r="F4010" s="40"/>
    </row>
    <row r="4011" spans="1:6">
      <c r="A4011" s="189">
        <v>33651</v>
      </c>
      <c r="B4011" s="42">
        <v>8.6349577796011712</v>
      </c>
      <c r="D4011" s="39"/>
      <c r="E4011" s="39"/>
      <c r="F4011" s="40"/>
    </row>
    <row r="4012" spans="1:6">
      <c r="A4012" s="189">
        <v>33652</v>
      </c>
      <c r="B4012" s="42">
        <v>8.6349577796011712</v>
      </c>
      <c r="D4012" s="39"/>
      <c r="E4012" s="39"/>
      <c r="F4012" s="40"/>
    </row>
    <row r="4013" spans="1:6">
      <c r="A4013" s="189">
        <v>33653</v>
      </c>
      <c r="B4013" s="42">
        <v>8.6349577796011712</v>
      </c>
      <c r="D4013" s="39"/>
      <c r="E4013" s="39"/>
      <c r="F4013" s="40"/>
    </row>
    <row r="4014" spans="1:6">
      <c r="A4014" s="189">
        <v>33654</v>
      </c>
      <c r="B4014" s="42">
        <v>8.6349577796011712</v>
      </c>
      <c r="D4014" s="39"/>
      <c r="E4014" s="39"/>
      <c r="F4014" s="40"/>
    </row>
    <row r="4015" spans="1:6">
      <c r="A4015" s="189">
        <v>33655</v>
      </c>
      <c r="B4015" s="42">
        <v>8.6349577796011712</v>
      </c>
      <c r="D4015" s="39"/>
      <c r="E4015" s="39"/>
      <c r="F4015" s="40"/>
    </row>
    <row r="4016" spans="1:6">
      <c r="A4016" s="189">
        <v>33658</v>
      </c>
      <c r="B4016" s="42">
        <v>9.1514026228787539</v>
      </c>
      <c r="D4016" s="39"/>
      <c r="E4016" s="39"/>
      <c r="F4016" s="40"/>
    </row>
    <row r="4017" spans="1:6">
      <c r="A4017" s="189">
        <v>33659</v>
      </c>
      <c r="B4017" s="42">
        <v>9.1514026228787539</v>
      </c>
      <c r="D4017" s="39"/>
      <c r="E4017" s="39"/>
      <c r="F4017" s="40"/>
    </row>
    <row r="4018" spans="1:6">
      <c r="A4018" s="189">
        <v>33660</v>
      </c>
      <c r="B4018" s="42">
        <v>9.1514026228787539</v>
      </c>
      <c r="D4018" s="39"/>
      <c r="E4018" s="39"/>
      <c r="F4018" s="40"/>
    </row>
    <row r="4019" spans="1:6">
      <c r="A4019" s="189">
        <v>33661</v>
      </c>
      <c r="B4019" s="42">
        <v>9.1514026228787539</v>
      </c>
      <c r="D4019" s="39"/>
      <c r="E4019" s="39"/>
      <c r="F4019" s="40"/>
    </row>
    <row r="4020" spans="1:6">
      <c r="A4020" s="189">
        <v>33662</v>
      </c>
      <c r="B4020" s="42">
        <v>9.1514026228787539</v>
      </c>
      <c r="D4020" s="39"/>
      <c r="E4020" s="39"/>
      <c r="F4020" s="40"/>
    </row>
    <row r="4021" spans="1:6">
      <c r="A4021" s="189">
        <v>33665</v>
      </c>
      <c r="B4021" s="42">
        <v>9.6885052598874406</v>
      </c>
      <c r="D4021" s="39"/>
      <c r="E4021" s="39"/>
      <c r="F4021" s="40"/>
    </row>
    <row r="4022" spans="1:6">
      <c r="A4022" s="189">
        <v>33666</v>
      </c>
      <c r="B4022" s="42">
        <v>9.6885052598874406</v>
      </c>
      <c r="D4022" s="39"/>
      <c r="E4022" s="39"/>
      <c r="F4022" s="40"/>
    </row>
    <row r="4023" spans="1:6">
      <c r="A4023" s="189">
        <v>33667</v>
      </c>
      <c r="B4023" s="42">
        <v>9.6885052598874406</v>
      </c>
      <c r="D4023" s="39"/>
      <c r="E4023" s="39"/>
      <c r="F4023" s="40"/>
    </row>
    <row r="4024" spans="1:6">
      <c r="A4024" s="189">
        <v>33668</v>
      </c>
      <c r="B4024" s="42">
        <v>9.6885052598874406</v>
      </c>
      <c r="D4024" s="39"/>
      <c r="E4024" s="39"/>
      <c r="F4024" s="40"/>
    </row>
    <row r="4025" spans="1:6">
      <c r="A4025" s="189">
        <v>33669</v>
      </c>
      <c r="B4025" s="42">
        <v>9.6885052598874406</v>
      </c>
      <c r="D4025" s="39"/>
      <c r="E4025" s="39"/>
      <c r="F4025" s="40"/>
    </row>
    <row r="4026" spans="1:6">
      <c r="A4026" s="189">
        <v>33672</v>
      </c>
      <c r="B4026" s="42">
        <v>9.543900703769717</v>
      </c>
      <c r="D4026" s="39"/>
      <c r="E4026" s="39"/>
      <c r="F4026" s="40"/>
    </row>
    <row r="4027" spans="1:6">
      <c r="A4027" s="189">
        <v>33673</v>
      </c>
      <c r="B4027" s="42">
        <v>9.543900703769717</v>
      </c>
      <c r="D4027" s="39"/>
      <c r="E4027" s="39"/>
      <c r="F4027" s="40"/>
    </row>
    <row r="4028" spans="1:6">
      <c r="A4028" s="189">
        <v>33674</v>
      </c>
      <c r="B4028" s="42">
        <v>9.543900703769717</v>
      </c>
      <c r="D4028" s="39"/>
      <c r="E4028" s="39"/>
      <c r="F4028" s="40"/>
    </row>
    <row r="4029" spans="1:6">
      <c r="A4029" s="189">
        <v>33675</v>
      </c>
      <c r="B4029" s="42">
        <v>9.543900703769717</v>
      </c>
      <c r="D4029" s="39"/>
      <c r="E4029" s="39"/>
      <c r="F4029" s="40"/>
    </row>
    <row r="4030" spans="1:6">
      <c r="A4030" s="189">
        <v>33676</v>
      </c>
      <c r="B4030" s="42">
        <v>9.543900703769717</v>
      </c>
      <c r="D4030" s="39"/>
      <c r="E4030" s="39"/>
      <c r="F4030" s="40"/>
    </row>
    <row r="4031" spans="1:6">
      <c r="A4031" s="189">
        <v>33679</v>
      </c>
      <c r="B4031" s="42">
        <v>9.626531878694129</v>
      </c>
      <c r="D4031" s="39"/>
      <c r="E4031" s="39"/>
      <c r="F4031" s="40"/>
    </row>
    <row r="4032" spans="1:6">
      <c r="A4032" s="189">
        <v>33680</v>
      </c>
      <c r="B4032" s="42">
        <v>9.626531878694129</v>
      </c>
      <c r="D4032" s="39"/>
      <c r="E4032" s="39"/>
      <c r="F4032" s="40"/>
    </row>
    <row r="4033" spans="1:6">
      <c r="A4033" s="189">
        <v>33681</v>
      </c>
      <c r="B4033" s="42">
        <v>9.626531878694129</v>
      </c>
      <c r="D4033" s="39"/>
      <c r="E4033" s="39"/>
      <c r="F4033" s="40"/>
    </row>
    <row r="4034" spans="1:6">
      <c r="A4034" s="189">
        <v>33682</v>
      </c>
      <c r="B4034" s="42">
        <v>9.626531878694129</v>
      </c>
      <c r="D4034" s="39"/>
      <c r="E4034" s="39"/>
      <c r="F4034" s="40"/>
    </row>
    <row r="4035" spans="1:6">
      <c r="A4035" s="189">
        <v>33683</v>
      </c>
      <c r="B4035" s="42">
        <v>9.626531878694129</v>
      </c>
      <c r="D4035" s="39"/>
      <c r="E4035" s="39"/>
      <c r="F4035" s="40"/>
    </row>
    <row r="4036" spans="1:6">
      <c r="A4036" s="189">
        <v>33686</v>
      </c>
      <c r="B4036" s="42">
        <v>9.626531878694129</v>
      </c>
      <c r="D4036" s="39"/>
      <c r="E4036" s="39"/>
      <c r="F4036" s="40"/>
    </row>
    <row r="4037" spans="1:6">
      <c r="A4037" s="189">
        <v>33687</v>
      </c>
      <c r="B4037" s="42">
        <v>9.626531878694129</v>
      </c>
      <c r="D4037" s="39"/>
      <c r="E4037" s="39"/>
      <c r="F4037" s="40"/>
    </row>
    <row r="4038" spans="1:6">
      <c r="A4038" s="189">
        <v>33688</v>
      </c>
      <c r="B4038" s="42">
        <v>9.626531878694129</v>
      </c>
      <c r="D4038" s="39"/>
      <c r="E4038" s="39"/>
      <c r="F4038" s="40"/>
    </row>
    <row r="4039" spans="1:6">
      <c r="A4039" s="189">
        <v>33689</v>
      </c>
      <c r="B4039" s="42">
        <v>9.626531878694129</v>
      </c>
      <c r="D4039" s="39"/>
      <c r="E4039" s="39"/>
      <c r="F4039" s="40"/>
    </row>
    <row r="4040" spans="1:6">
      <c r="A4040" s="189">
        <v>33690</v>
      </c>
      <c r="B4040" s="42">
        <v>9.626531878694129</v>
      </c>
      <c r="D4040" s="39"/>
      <c r="E4040" s="39"/>
      <c r="F4040" s="40"/>
    </row>
    <row r="4041" spans="1:6">
      <c r="A4041" s="189">
        <v>33693</v>
      </c>
      <c r="B4041" s="42">
        <v>10.039687753316196</v>
      </c>
      <c r="D4041" s="39"/>
      <c r="E4041" s="39"/>
      <c r="F4041" s="40"/>
    </row>
    <row r="4042" spans="1:6">
      <c r="A4042" s="189">
        <v>33694</v>
      </c>
      <c r="B4042" s="42">
        <v>10.039687753316196</v>
      </c>
      <c r="D4042" s="39"/>
      <c r="E4042" s="39"/>
      <c r="F4042" s="40"/>
    </row>
    <row r="4043" spans="1:6">
      <c r="A4043" s="189">
        <v>33695</v>
      </c>
      <c r="B4043" s="42">
        <v>10.039687753316196</v>
      </c>
      <c r="D4043" s="39"/>
      <c r="E4043" s="39"/>
      <c r="F4043" s="40"/>
    </row>
    <row r="4044" spans="1:6">
      <c r="A4044" s="189">
        <v>33696</v>
      </c>
      <c r="B4044" s="42">
        <v>10.039687753316196</v>
      </c>
      <c r="D4044" s="39"/>
      <c r="E4044" s="39"/>
      <c r="F4044" s="40"/>
    </row>
    <row r="4045" spans="1:6">
      <c r="A4045" s="189">
        <v>33697</v>
      </c>
      <c r="B4045" s="42">
        <v>10.039687753316196</v>
      </c>
      <c r="D4045" s="39"/>
      <c r="E4045" s="39"/>
      <c r="F4045" s="40"/>
    </row>
    <row r="4046" spans="1:6">
      <c r="A4046" s="189">
        <v>33700</v>
      </c>
      <c r="B4046" s="42">
        <v>9.9570565783917822</v>
      </c>
      <c r="D4046" s="39"/>
      <c r="E4046" s="39"/>
      <c r="F4046" s="40"/>
    </row>
    <row r="4047" spans="1:6">
      <c r="A4047" s="189">
        <v>33701</v>
      </c>
      <c r="B4047" s="42">
        <v>9.9570565783917822</v>
      </c>
      <c r="D4047" s="39"/>
      <c r="E4047" s="39"/>
      <c r="F4047" s="40"/>
    </row>
    <row r="4048" spans="1:6">
      <c r="A4048" s="189">
        <v>33702</v>
      </c>
      <c r="B4048" s="42">
        <v>9.9570565783917822</v>
      </c>
      <c r="D4048" s="39"/>
      <c r="E4048" s="39"/>
      <c r="F4048" s="40"/>
    </row>
    <row r="4049" spans="1:6">
      <c r="A4049" s="189">
        <v>33703</v>
      </c>
      <c r="B4049" s="42">
        <v>9.9570565783917822</v>
      </c>
      <c r="D4049" s="39"/>
      <c r="E4049" s="39"/>
      <c r="F4049" s="40"/>
    </row>
    <row r="4050" spans="1:6">
      <c r="A4050" s="189">
        <v>33704</v>
      </c>
      <c r="B4050" s="42">
        <v>9.9570565783917822</v>
      </c>
      <c r="D4050" s="39"/>
      <c r="E4050" s="39"/>
      <c r="F4050" s="40"/>
    </row>
    <row r="4051" spans="1:6">
      <c r="A4051" s="189">
        <v>33707</v>
      </c>
      <c r="B4051" s="42">
        <v>10.0603455470473</v>
      </c>
      <c r="D4051" s="39"/>
      <c r="E4051" s="39"/>
      <c r="F4051" s="40"/>
    </row>
    <row r="4052" spans="1:6">
      <c r="A4052" s="189">
        <v>33708</v>
      </c>
      <c r="B4052" s="42">
        <v>10.0603455470473</v>
      </c>
      <c r="D4052" s="39"/>
      <c r="E4052" s="39"/>
      <c r="F4052" s="40"/>
    </row>
    <row r="4053" spans="1:6">
      <c r="A4053" s="189">
        <v>33709</v>
      </c>
      <c r="B4053" s="42">
        <v>10.0603455470473</v>
      </c>
      <c r="D4053" s="39"/>
      <c r="E4053" s="39"/>
      <c r="F4053" s="40"/>
    </row>
    <row r="4054" spans="1:6">
      <c r="A4054" s="189">
        <v>33710</v>
      </c>
      <c r="B4054" s="42">
        <v>10.0603455470473</v>
      </c>
      <c r="D4054" s="39"/>
      <c r="E4054" s="39"/>
      <c r="F4054" s="40"/>
    </row>
    <row r="4055" spans="1:6">
      <c r="A4055" s="189">
        <v>33711</v>
      </c>
      <c r="B4055" s="42">
        <v>10.0603455470473</v>
      </c>
      <c r="D4055" s="39"/>
      <c r="E4055" s="39"/>
      <c r="F4055" s="40"/>
    </row>
    <row r="4056" spans="1:6">
      <c r="A4056" s="189">
        <v>33714</v>
      </c>
      <c r="B4056" s="42">
        <v>10.246265690627228</v>
      </c>
      <c r="D4056" s="39"/>
      <c r="E4056" s="39"/>
      <c r="F4056" s="40"/>
    </row>
    <row r="4057" spans="1:6">
      <c r="A4057" s="189">
        <v>33715</v>
      </c>
      <c r="B4057" s="42">
        <v>10.246265690627228</v>
      </c>
      <c r="D4057" s="39"/>
      <c r="E4057" s="39"/>
      <c r="F4057" s="40"/>
    </row>
    <row r="4058" spans="1:6">
      <c r="A4058" s="189">
        <v>33716</v>
      </c>
      <c r="B4058" s="42">
        <v>10.246265690627228</v>
      </c>
      <c r="D4058" s="39"/>
      <c r="E4058" s="39"/>
      <c r="F4058" s="40"/>
    </row>
    <row r="4059" spans="1:6">
      <c r="A4059" s="189">
        <v>33717</v>
      </c>
      <c r="B4059" s="42">
        <v>10.246265690627228</v>
      </c>
      <c r="D4059" s="39"/>
      <c r="E4059" s="39"/>
      <c r="F4059" s="40"/>
    </row>
    <row r="4060" spans="1:6">
      <c r="A4060" s="189">
        <v>33718</v>
      </c>
      <c r="B4060" s="42">
        <v>10.246265690627228</v>
      </c>
      <c r="D4060" s="39"/>
      <c r="E4060" s="39"/>
      <c r="F4060" s="40"/>
    </row>
    <row r="4061" spans="1:6">
      <c r="A4061" s="189">
        <v>33721</v>
      </c>
      <c r="B4061" s="42">
        <v>10.287581278089435</v>
      </c>
      <c r="D4061" s="39"/>
      <c r="E4061" s="39"/>
      <c r="F4061" s="40"/>
    </row>
    <row r="4062" spans="1:6">
      <c r="A4062" s="189">
        <v>33722</v>
      </c>
      <c r="B4062" s="42">
        <v>10.287581278089435</v>
      </c>
      <c r="D4062" s="39"/>
      <c r="E4062" s="39"/>
      <c r="F4062" s="40"/>
    </row>
    <row r="4063" spans="1:6">
      <c r="A4063" s="189">
        <v>33723</v>
      </c>
      <c r="B4063" s="42">
        <v>10.287581278089435</v>
      </c>
      <c r="D4063" s="39"/>
      <c r="E4063" s="39"/>
      <c r="F4063" s="40"/>
    </row>
    <row r="4064" spans="1:6">
      <c r="A4064" s="189">
        <v>33724</v>
      </c>
      <c r="B4064" s="42">
        <v>10.287581278089435</v>
      </c>
      <c r="D4064" s="39"/>
      <c r="E4064" s="39"/>
      <c r="F4064" s="40"/>
    </row>
    <row r="4065" spans="1:6">
      <c r="A4065" s="189">
        <v>33725</v>
      </c>
      <c r="B4065" s="42">
        <v>10.287581278089435</v>
      </c>
      <c r="D4065" s="39"/>
      <c r="E4065" s="39"/>
      <c r="F4065" s="40"/>
    </row>
    <row r="4066" spans="1:6">
      <c r="A4066" s="189">
        <v>33728</v>
      </c>
      <c r="B4066" s="42">
        <v>10.411528040476055</v>
      </c>
      <c r="D4066" s="39"/>
      <c r="E4066" s="39"/>
      <c r="F4066" s="40"/>
    </row>
    <row r="4067" spans="1:6">
      <c r="A4067" s="189">
        <v>33729</v>
      </c>
      <c r="B4067" s="42">
        <v>10.411528040476055</v>
      </c>
      <c r="D4067" s="39"/>
      <c r="E4067" s="39"/>
      <c r="F4067" s="40"/>
    </row>
    <row r="4068" spans="1:6">
      <c r="A4068" s="189">
        <v>33730</v>
      </c>
      <c r="B4068" s="42">
        <v>10.411528040476055</v>
      </c>
      <c r="D4068" s="39"/>
      <c r="E4068" s="39"/>
      <c r="F4068" s="40"/>
    </row>
    <row r="4069" spans="1:6">
      <c r="A4069" s="189">
        <v>33731</v>
      </c>
      <c r="B4069" s="42">
        <v>10.411528040476055</v>
      </c>
      <c r="D4069" s="39"/>
      <c r="E4069" s="39"/>
      <c r="F4069" s="40"/>
    </row>
    <row r="4070" spans="1:6">
      <c r="A4070" s="189">
        <v>33732</v>
      </c>
      <c r="B4070" s="42">
        <v>10.411528040476055</v>
      </c>
      <c r="D4070" s="39"/>
      <c r="E4070" s="39"/>
      <c r="F4070" s="40"/>
    </row>
    <row r="4071" spans="1:6">
      <c r="A4071" s="189">
        <v>33735</v>
      </c>
      <c r="B4071" s="42">
        <v>10.556132596593779</v>
      </c>
      <c r="D4071" s="39"/>
      <c r="E4071" s="39"/>
      <c r="F4071" s="40"/>
    </row>
    <row r="4072" spans="1:6">
      <c r="A4072" s="189">
        <v>33736</v>
      </c>
      <c r="B4072" s="42">
        <v>10.556132596593779</v>
      </c>
      <c r="D4072" s="39"/>
      <c r="E4072" s="39"/>
      <c r="F4072" s="40"/>
    </row>
    <row r="4073" spans="1:6">
      <c r="A4073" s="189">
        <v>33737</v>
      </c>
      <c r="B4073" s="42">
        <v>10.556132596593779</v>
      </c>
      <c r="D4073" s="39"/>
      <c r="E4073" s="39"/>
      <c r="F4073" s="40"/>
    </row>
    <row r="4074" spans="1:6">
      <c r="A4074" s="189">
        <v>33738</v>
      </c>
      <c r="B4074" s="42">
        <v>10.556132596593779</v>
      </c>
      <c r="D4074" s="39"/>
      <c r="E4074" s="39"/>
      <c r="F4074" s="40"/>
    </row>
    <row r="4075" spans="1:6">
      <c r="A4075" s="189">
        <v>33739</v>
      </c>
      <c r="B4075" s="42">
        <v>10.556132596593779</v>
      </c>
      <c r="D4075" s="39"/>
      <c r="E4075" s="39"/>
      <c r="F4075" s="40"/>
    </row>
    <row r="4076" spans="1:6">
      <c r="A4076" s="189">
        <v>33742</v>
      </c>
      <c r="B4076" s="42">
        <v>10.659421565249295</v>
      </c>
      <c r="D4076" s="39"/>
      <c r="E4076" s="39"/>
      <c r="F4076" s="40"/>
    </row>
    <row r="4077" spans="1:6">
      <c r="A4077" s="189">
        <v>33743</v>
      </c>
      <c r="B4077" s="42">
        <v>10.659421565249295</v>
      </c>
      <c r="D4077" s="39"/>
      <c r="E4077" s="39"/>
      <c r="F4077" s="40"/>
    </row>
    <row r="4078" spans="1:6">
      <c r="A4078" s="189">
        <v>33744</v>
      </c>
      <c r="B4078" s="42">
        <v>10.659421565249295</v>
      </c>
      <c r="D4078" s="39"/>
      <c r="E4078" s="39"/>
      <c r="F4078" s="40"/>
    </row>
    <row r="4079" spans="1:6">
      <c r="A4079" s="189">
        <v>33745</v>
      </c>
      <c r="B4079" s="42">
        <v>10.659421565249295</v>
      </c>
      <c r="D4079" s="39"/>
      <c r="E4079" s="39"/>
      <c r="F4079" s="40"/>
    </row>
    <row r="4080" spans="1:6">
      <c r="A4080" s="189">
        <v>33746</v>
      </c>
      <c r="B4080" s="42">
        <v>10.659421565249295</v>
      </c>
      <c r="D4080" s="39"/>
      <c r="E4080" s="39"/>
      <c r="F4080" s="40"/>
    </row>
    <row r="4081" spans="1:6">
      <c r="A4081" s="189">
        <v>33749</v>
      </c>
      <c r="B4081" s="42">
        <v>10.638763771518191</v>
      </c>
      <c r="D4081" s="39"/>
      <c r="E4081" s="39"/>
      <c r="F4081" s="40"/>
    </row>
    <row r="4082" spans="1:6">
      <c r="A4082" s="189">
        <v>33750</v>
      </c>
      <c r="B4082" s="42">
        <v>10.638763771518191</v>
      </c>
      <c r="D4082" s="39"/>
      <c r="E4082" s="39"/>
      <c r="F4082" s="40"/>
    </row>
    <row r="4083" spans="1:6">
      <c r="A4083" s="189">
        <v>33751</v>
      </c>
      <c r="B4083" s="42">
        <v>10.638763771518191</v>
      </c>
      <c r="D4083" s="39"/>
      <c r="E4083" s="39"/>
      <c r="F4083" s="40"/>
    </row>
    <row r="4084" spans="1:6">
      <c r="A4084" s="189">
        <v>33752</v>
      </c>
      <c r="B4084" s="42">
        <v>10.638763771518191</v>
      </c>
      <c r="D4084" s="39"/>
      <c r="E4084" s="39"/>
      <c r="F4084" s="40"/>
    </row>
    <row r="4085" spans="1:6">
      <c r="A4085" s="189">
        <v>33753</v>
      </c>
      <c r="B4085" s="42">
        <v>10.638763771518191</v>
      </c>
      <c r="D4085" s="39"/>
      <c r="E4085" s="39"/>
      <c r="F4085" s="40"/>
    </row>
    <row r="4086" spans="1:6">
      <c r="A4086" s="189">
        <v>33756</v>
      </c>
      <c r="B4086" s="42">
        <v>10.721394946442603</v>
      </c>
      <c r="D4086" s="39"/>
      <c r="E4086" s="39"/>
      <c r="F4086" s="40"/>
    </row>
    <row r="4087" spans="1:6">
      <c r="A4087" s="189">
        <v>33757</v>
      </c>
      <c r="B4087" s="42">
        <v>10.721394946442603</v>
      </c>
      <c r="D4087" s="39"/>
      <c r="E4087" s="39"/>
      <c r="F4087" s="40"/>
    </row>
    <row r="4088" spans="1:6">
      <c r="A4088" s="189">
        <v>33758</v>
      </c>
      <c r="B4088" s="42">
        <v>10.721394946442603</v>
      </c>
      <c r="D4088" s="39"/>
      <c r="E4088" s="39"/>
      <c r="F4088" s="40"/>
    </row>
    <row r="4089" spans="1:6">
      <c r="A4089" s="189">
        <v>33759</v>
      </c>
      <c r="B4089" s="42">
        <v>10.721394946442603</v>
      </c>
      <c r="D4089" s="39"/>
      <c r="E4089" s="39"/>
      <c r="F4089" s="40"/>
    </row>
    <row r="4090" spans="1:6">
      <c r="A4090" s="189">
        <v>33760</v>
      </c>
      <c r="B4090" s="42">
        <v>10.721394946442603</v>
      </c>
      <c r="D4090" s="39"/>
      <c r="E4090" s="39"/>
      <c r="F4090" s="40"/>
    </row>
    <row r="4091" spans="1:6">
      <c r="A4091" s="189">
        <v>33763</v>
      </c>
      <c r="B4091" s="42">
        <v>10.865999502560328</v>
      </c>
      <c r="D4091" s="39"/>
      <c r="E4091" s="39"/>
      <c r="F4091" s="40"/>
    </row>
    <row r="4092" spans="1:6">
      <c r="A4092" s="189">
        <v>33764</v>
      </c>
      <c r="B4092" s="42">
        <v>10.865999502560328</v>
      </c>
      <c r="D4092" s="39"/>
      <c r="E4092" s="39"/>
      <c r="F4092" s="40"/>
    </row>
    <row r="4093" spans="1:6">
      <c r="A4093" s="189">
        <v>33765</v>
      </c>
      <c r="B4093" s="42">
        <v>10.865999502560328</v>
      </c>
      <c r="D4093" s="39"/>
      <c r="E4093" s="39"/>
      <c r="F4093" s="40"/>
    </row>
    <row r="4094" spans="1:6">
      <c r="A4094" s="189">
        <v>33766</v>
      </c>
      <c r="B4094" s="42">
        <v>10.865999502560328</v>
      </c>
      <c r="D4094" s="39"/>
      <c r="E4094" s="39"/>
      <c r="F4094" s="40"/>
    </row>
    <row r="4095" spans="1:6">
      <c r="A4095" s="189">
        <v>33767</v>
      </c>
      <c r="B4095" s="42">
        <v>10.865999502560328</v>
      </c>
      <c r="D4095" s="39"/>
      <c r="E4095" s="39"/>
      <c r="F4095" s="40"/>
    </row>
    <row r="4096" spans="1:6">
      <c r="A4096" s="189">
        <v>33770</v>
      </c>
      <c r="B4096" s="42">
        <v>10.618105977787087</v>
      </c>
      <c r="D4096" s="39"/>
      <c r="E4096" s="39"/>
      <c r="F4096" s="40"/>
    </row>
    <row r="4097" spans="1:6">
      <c r="A4097" s="189">
        <v>33771</v>
      </c>
      <c r="B4097" s="42">
        <v>10.618105977787087</v>
      </c>
      <c r="D4097" s="39"/>
      <c r="E4097" s="39"/>
      <c r="F4097" s="40"/>
    </row>
    <row r="4098" spans="1:6">
      <c r="A4098" s="189">
        <v>33772</v>
      </c>
      <c r="B4098" s="42">
        <v>10.618105977787087</v>
      </c>
      <c r="D4098" s="39"/>
      <c r="E4098" s="39"/>
      <c r="F4098" s="40"/>
    </row>
    <row r="4099" spans="1:6">
      <c r="A4099" s="189">
        <v>33773</v>
      </c>
      <c r="B4099" s="42">
        <v>10.618105977787087</v>
      </c>
      <c r="D4099" s="39"/>
      <c r="E4099" s="39"/>
      <c r="F4099" s="40"/>
    </row>
    <row r="4100" spans="1:6">
      <c r="A4100" s="189">
        <v>33774</v>
      </c>
      <c r="B4100" s="42">
        <v>10.618105977787087</v>
      </c>
      <c r="D4100" s="39"/>
      <c r="E4100" s="39"/>
      <c r="F4100" s="40"/>
    </row>
    <row r="4101" spans="1:6">
      <c r="A4101" s="189">
        <v>33777</v>
      </c>
      <c r="B4101" s="42">
        <v>10.081003340778402</v>
      </c>
      <c r="D4101" s="39"/>
      <c r="E4101" s="39"/>
      <c r="F4101" s="40"/>
    </row>
    <row r="4102" spans="1:6">
      <c r="A4102" s="189">
        <v>33778</v>
      </c>
      <c r="B4102" s="42">
        <v>10.081003340778402</v>
      </c>
      <c r="D4102" s="39"/>
      <c r="E4102" s="39"/>
      <c r="F4102" s="40"/>
    </row>
    <row r="4103" spans="1:6">
      <c r="A4103" s="189">
        <v>33779</v>
      </c>
      <c r="B4103" s="42">
        <v>10.081003340778402</v>
      </c>
      <c r="D4103" s="39"/>
      <c r="E4103" s="39"/>
      <c r="F4103" s="40"/>
    </row>
    <row r="4104" spans="1:6">
      <c r="A4104" s="189">
        <v>33780</v>
      </c>
      <c r="B4104" s="42">
        <v>10.081003340778402</v>
      </c>
      <c r="D4104" s="39"/>
      <c r="E4104" s="39"/>
      <c r="F4104" s="40"/>
    </row>
    <row r="4105" spans="1:6">
      <c r="A4105" s="189">
        <v>33781</v>
      </c>
      <c r="B4105" s="42">
        <v>10.081003340778402</v>
      </c>
      <c r="D4105" s="39"/>
      <c r="E4105" s="39"/>
      <c r="F4105" s="40"/>
    </row>
    <row r="4106" spans="1:6">
      <c r="A4106" s="189">
        <v>33784</v>
      </c>
      <c r="B4106" s="42">
        <v>10.308239071820539</v>
      </c>
      <c r="D4106" s="39"/>
      <c r="E4106" s="39"/>
      <c r="F4106" s="40"/>
    </row>
    <row r="4107" spans="1:6">
      <c r="A4107" s="189">
        <v>33785</v>
      </c>
      <c r="B4107" s="42">
        <v>10.308239071820539</v>
      </c>
      <c r="D4107" s="39"/>
      <c r="E4107" s="39"/>
      <c r="F4107" s="40"/>
    </row>
    <row r="4108" spans="1:6">
      <c r="A4108" s="189">
        <v>33786</v>
      </c>
      <c r="B4108" s="42">
        <v>10.308239071820539</v>
      </c>
      <c r="D4108" s="39"/>
      <c r="E4108" s="39"/>
      <c r="F4108" s="40"/>
    </row>
    <row r="4109" spans="1:6">
      <c r="A4109" s="189">
        <v>33787</v>
      </c>
      <c r="B4109" s="42">
        <v>10.308239071820539</v>
      </c>
      <c r="D4109" s="39"/>
      <c r="E4109" s="39"/>
      <c r="F4109" s="40"/>
    </row>
    <row r="4110" spans="1:6">
      <c r="A4110" s="189">
        <v>33788</v>
      </c>
      <c r="B4110" s="42">
        <v>10.308239071820539</v>
      </c>
      <c r="D4110" s="39"/>
      <c r="E4110" s="39"/>
      <c r="F4110" s="40"/>
    </row>
    <row r="4111" spans="1:6">
      <c r="A4111" s="189">
        <v>33791</v>
      </c>
      <c r="B4111" s="42">
        <v>10.370212453013847</v>
      </c>
      <c r="D4111" s="39"/>
      <c r="E4111" s="39"/>
      <c r="F4111" s="40"/>
    </row>
    <row r="4112" spans="1:6">
      <c r="A4112" s="189">
        <v>33792</v>
      </c>
      <c r="B4112" s="42">
        <v>10.370212453013847</v>
      </c>
      <c r="D4112" s="39"/>
      <c r="E4112" s="39"/>
      <c r="F4112" s="40"/>
    </row>
    <row r="4113" spans="1:6">
      <c r="A4113" s="189">
        <v>33793</v>
      </c>
      <c r="B4113" s="42">
        <v>10.370212453013847</v>
      </c>
      <c r="D4113" s="39"/>
      <c r="E4113" s="39"/>
      <c r="F4113" s="40"/>
    </row>
    <row r="4114" spans="1:6">
      <c r="A4114" s="189">
        <v>33794</v>
      </c>
      <c r="B4114" s="42">
        <v>10.370212453013847</v>
      </c>
      <c r="D4114" s="39"/>
      <c r="E4114" s="39"/>
      <c r="F4114" s="40"/>
    </row>
    <row r="4115" spans="1:6">
      <c r="A4115" s="189">
        <v>33795</v>
      </c>
      <c r="B4115" s="42">
        <v>10.370212453013847</v>
      </c>
      <c r="D4115" s="39"/>
      <c r="E4115" s="39"/>
      <c r="F4115" s="40"/>
    </row>
    <row r="4116" spans="1:6">
      <c r="A4116" s="189">
        <v>33798</v>
      </c>
      <c r="B4116" s="42">
        <v>10.370212453013847</v>
      </c>
      <c r="D4116" s="39"/>
      <c r="E4116" s="39"/>
      <c r="F4116" s="40"/>
    </row>
    <row r="4117" spans="1:6">
      <c r="A4117" s="189">
        <v>33799</v>
      </c>
      <c r="B4117" s="42">
        <v>10.370212453013847</v>
      </c>
      <c r="D4117" s="39"/>
      <c r="E4117" s="39"/>
      <c r="F4117" s="40"/>
    </row>
    <row r="4118" spans="1:6">
      <c r="A4118" s="189">
        <v>33800</v>
      </c>
      <c r="B4118" s="42">
        <v>10.370212453013847</v>
      </c>
      <c r="D4118" s="39"/>
      <c r="E4118" s="39"/>
      <c r="F4118" s="40"/>
    </row>
    <row r="4119" spans="1:6">
      <c r="A4119" s="189">
        <v>33801</v>
      </c>
      <c r="B4119" s="42">
        <v>10.370212453013847</v>
      </c>
      <c r="D4119" s="39"/>
      <c r="E4119" s="39"/>
      <c r="F4119" s="40"/>
    </row>
    <row r="4120" spans="1:6">
      <c r="A4120" s="189">
        <v>33802</v>
      </c>
      <c r="B4120" s="42">
        <v>10.370212453013847</v>
      </c>
      <c r="D4120" s="39"/>
      <c r="E4120" s="39"/>
      <c r="F4120" s="40"/>
    </row>
    <row r="4121" spans="1:6">
      <c r="A4121" s="189">
        <v>33805</v>
      </c>
      <c r="B4121" s="42">
        <v>10.370212453013847</v>
      </c>
      <c r="D4121" s="39"/>
      <c r="E4121" s="39"/>
      <c r="F4121" s="40"/>
    </row>
    <row r="4122" spans="1:6">
      <c r="A4122" s="189">
        <v>33806</v>
      </c>
      <c r="B4122" s="42">
        <v>10.370212453013847</v>
      </c>
      <c r="D4122" s="39"/>
      <c r="E4122" s="39"/>
      <c r="F4122" s="40"/>
    </row>
    <row r="4123" spans="1:6">
      <c r="A4123" s="189">
        <v>33807</v>
      </c>
      <c r="B4123" s="42">
        <v>10.370212453013847</v>
      </c>
      <c r="D4123" s="39"/>
      <c r="E4123" s="39"/>
      <c r="F4123" s="40"/>
    </row>
    <row r="4124" spans="1:6">
      <c r="A4124" s="189">
        <v>33808</v>
      </c>
      <c r="B4124" s="42">
        <v>10.370212453013847</v>
      </c>
      <c r="D4124" s="39"/>
      <c r="E4124" s="39"/>
      <c r="F4124" s="40"/>
    </row>
    <row r="4125" spans="1:6">
      <c r="A4125" s="189">
        <v>33809</v>
      </c>
      <c r="B4125" s="42">
        <v>10.370212453013847</v>
      </c>
      <c r="D4125" s="39"/>
      <c r="E4125" s="39"/>
      <c r="F4125" s="40"/>
    </row>
    <row r="4126" spans="1:6">
      <c r="A4126" s="189">
        <v>33812</v>
      </c>
      <c r="B4126" s="42">
        <v>9.7504786410807487</v>
      </c>
      <c r="D4126" s="39"/>
      <c r="E4126" s="39"/>
      <c r="F4126" s="40"/>
    </row>
    <row r="4127" spans="1:6">
      <c r="A4127" s="189">
        <v>33813</v>
      </c>
      <c r="B4127" s="42">
        <v>9.7504786410807487</v>
      </c>
      <c r="D4127" s="39"/>
      <c r="E4127" s="39"/>
      <c r="F4127" s="40"/>
    </row>
    <row r="4128" spans="1:6">
      <c r="A4128" s="189">
        <v>33814</v>
      </c>
      <c r="B4128" s="42">
        <v>9.7504786410807487</v>
      </c>
      <c r="D4128" s="39"/>
      <c r="E4128" s="39"/>
      <c r="F4128" s="40"/>
    </row>
    <row r="4129" spans="1:6">
      <c r="A4129" s="189">
        <v>33815</v>
      </c>
      <c r="B4129" s="42">
        <v>9.7504786410807487</v>
      </c>
      <c r="D4129" s="39"/>
      <c r="E4129" s="39"/>
      <c r="F4129" s="40"/>
    </row>
    <row r="4130" spans="1:6">
      <c r="A4130" s="189">
        <v>33816</v>
      </c>
      <c r="B4130" s="42">
        <v>9.7504786410807487</v>
      </c>
      <c r="D4130" s="39"/>
      <c r="E4130" s="39"/>
      <c r="F4130" s="40"/>
    </row>
    <row r="4131" spans="1:6">
      <c r="A4131" s="189">
        <v>33819</v>
      </c>
      <c r="B4131" s="42">
        <v>9.9570565783917822</v>
      </c>
      <c r="D4131" s="39"/>
      <c r="E4131" s="39"/>
      <c r="F4131" s="40"/>
    </row>
    <row r="4132" spans="1:6">
      <c r="A4132" s="189">
        <v>33820</v>
      </c>
      <c r="B4132" s="42">
        <v>9.9570565783917822</v>
      </c>
      <c r="D4132" s="39"/>
      <c r="E4132" s="39"/>
      <c r="F4132" s="40"/>
    </row>
    <row r="4133" spans="1:6">
      <c r="A4133" s="189">
        <v>33821</v>
      </c>
      <c r="B4133" s="42">
        <v>9.9570565783917822</v>
      </c>
      <c r="D4133" s="39"/>
      <c r="E4133" s="39"/>
      <c r="F4133" s="40"/>
    </row>
    <row r="4134" spans="1:6">
      <c r="A4134" s="189">
        <v>33822</v>
      </c>
      <c r="B4134" s="42">
        <v>9.9570565783917822</v>
      </c>
      <c r="D4134" s="39"/>
      <c r="E4134" s="39"/>
      <c r="F4134" s="40"/>
    </row>
    <row r="4135" spans="1:6">
      <c r="A4135" s="189">
        <v>33823</v>
      </c>
      <c r="B4135" s="42">
        <v>9.9570565783917822</v>
      </c>
      <c r="D4135" s="39"/>
      <c r="E4135" s="39"/>
      <c r="F4135" s="40"/>
    </row>
    <row r="4136" spans="1:6">
      <c r="A4136" s="189">
        <v>33826</v>
      </c>
      <c r="B4136" s="42">
        <v>9.5645584975008209</v>
      </c>
      <c r="D4136" s="39"/>
      <c r="E4136" s="39"/>
      <c r="F4136" s="40"/>
    </row>
    <row r="4137" spans="1:6">
      <c r="A4137" s="189">
        <v>33827</v>
      </c>
      <c r="B4137" s="42">
        <v>9.5645584975008209</v>
      </c>
      <c r="D4137" s="39"/>
      <c r="E4137" s="39"/>
      <c r="F4137" s="40"/>
    </row>
    <row r="4138" spans="1:6">
      <c r="A4138" s="189">
        <v>33828</v>
      </c>
      <c r="B4138" s="42">
        <v>9.5645584975008209</v>
      </c>
      <c r="D4138" s="39"/>
      <c r="E4138" s="39"/>
      <c r="F4138" s="40"/>
    </row>
    <row r="4139" spans="1:6">
      <c r="A4139" s="189">
        <v>33829</v>
      </c>
      <c r="B4139" s="42">
        <v>9.5645584975008209</v>
      </c>
      <c r="D4139" s="39"/>
      <c r="E4139" s="39"/>
      <c r="F4139" s="40"/>
    </row>
    <row r="4140" spans="1:6">
      <c r="A4140" s="189">
        <v>33830</v>
      </c>
      <c r="B4140" s="42">
        <v>9.5645584975008209</v>
      </c>
      <c r="D4140" s="39"/>
      <c r="E4140" s="39"/>
      <c r="F4140" s="40"/>
    </row>
    <row r="4141" spans="1:6">
      <c r="A4141" s="189">
        <v>33833</v>
      </c>
      <c r="B4141" s="42">
        <v>9.0067980667610303</v>
      </c>
      <c r="D4141" s="39"/>
      <c r="E4141" s="39"/>
      <c r="F4141" s="40"/>
    </row>
    <row r="4142" spans="1:6">
      <c r="A4142" s="189">
        <v>33834</v>
      </c>
      <c r="B4142" s="42">
        <v>9.0067980667610303</v>
      </c>
      <c r="D4142" s="39"/>
      <c r="E4142" s="39"/>
      <c r="F4142" s="40"/>
    </row>
    <row r="4143" spans="1:6">
      <c r="A4143" s="189">
        <v>33835</v>
      </c>
      <c r="B4143" s="42">
        <v>9.0067980667610303</v>
      </c>
      <c r="D4143" s="39"/>
      <c r="E4143" s="39"/>
      <c r="F4143" s="40"/>
    </row>
    <row r="4144" spans="1:6">
      <c r="A4144" s="189">
        <v>33836</v>
      </c>
      <c r="B4144" s="42">
        <v>9.0067980667610303</v>
      </c>
      <c r="D4144" s="39"/>
      <c r="E4144" s="39"/>
      <c r="F4144" s="40"/>
    </row>
    <row r="4145" spans="1:6">
      <c r="A4145" s="189">
        <v>33837</v>
      </c>
      <c r="B4145" s="42">
        <v>9.0067980667610303</v>
      </c>
      <c r="D4145" s="39"/>
      <c r="E4145" s="39"/>
      <c r="F4145" s="40"/>
    </row>
    <row r="4146" spans="1:6">
      <c r="A4146" s="189">
        <v>33840</v>
      </c>
      <c r="B4146" s="42">
        <v>8.5316688109456553</v>
      </c>
      <c r="D4146" s="39"/>
      <c r="E4146" s="39"/>
      <c r="F4146" s="40"/>
    </row>
    <row r="4147" spans="1:6">
      <c r="A4147" s="189">
        <v>33841</v>
      </c>
      <c r="B4147" s="42">
        <v>8.5316688109456553</v>
      </c>
      <c r="D4147" s="39"/>
      <c r="E4147" s="39"/>
      <c r="F4147" s="40"/>
    </row>
    <row r="4148" spans="1:6">
      <c r="A4148" s="189">
        <v>33842</v>
      </c>
      <c r="B4148" s="42">
        <v>8.5316688109456553</v>
      </c>
      <c r="D4148" s="39"/>
      <c r="E4148" s="39"/>
      <c r="F4148" s="40"/>
    </row>
    <row r="4149" spans="1:6">
      <c r="A4149" s="189">
        <v>33843</v>
      </c>
      <c r="B4149" s="42">
        <v>8.5316688109456553</v>
      </c>
      <c r="D4149" s="39"/>
      <c r="E4149" s="39"/>
      <c r="F4149" s="40"/>
    </row>
    <row r="4150" spans="1:6">
      <c r="A4150" s="189">
        <v>33844</v>
      </c>
      <c r="B4150" s="42">
        <v>8.5316688109456553</v>
      </c>
      <c r="D4150" s="39"/>
      <c r="E4150" s="39"/>
      <c r="F4150" s="40"/>
    </row>
    <row r="4151" spans="1:6">
      <c r="A4151" s="189">
        <v>33847</v>
      </c>
      <c r="B4151" s="42">
        <v>8.5110110172145532</v>
      </c>
      <c r="D4151" s="39"/>
      <c r="E4151" s="39"/>
      <c r="F4151" s="40"/>
    </row>
    <row r="4152" spans="1:6">
      <c r="A4152" s="189">
        <v>33848</v>
      </c>
      <c r="B4152" s="42">
        <v>8.5110110172145532</v>
      </c>
      <c r="D4152" s="39"/>
      <c r="E4152" s="39"/>
      <c r="F4152" s="40"/>
    </row>
    <row r="4153" spans="1:6">
      <c r="A4153" s="189">
        <v>33849</v>
      </c>
      <c r="B4153" s="42">
        <v>8.5110110172145532</v>
      </c>
      <c r="D4153" s="39"/>
      <c r="E4153" s="39"/>
      <c r="F4153" s="40"/>
    </row>
    <row r="4154" spans="1:6">
      <c r="A4154" s="189">
        <v>33850</v>
      </c>
      <c r="B4154" s="42">
        <v>8.5110110172145532</v>
      </c>
      <c r="D4154" s="39"/>
      <c r="E4154" s="39"/>
      <c r="F4154" s="40"/>
    </row>
    <row r="4155" spans="1:6">
      <c r="A4155" s="189">
        <v>33851</v>
      </c>
      <c r="B4155" s="42">
        <v>8.5110110172145532</v>
      </c>
      <c r="D4155" s="39"/>
      <c r="E4155" s="39"/>
      <c r="F4155" s="40"/>
    </row>
    <row r="4156" spans="1:6">
      <c r="A4156" s="189">
        <v>33854</v>
      </c>
      <c r="B4156" s="42">
        <v>9.0481136542232381</v>
      </c>
      <c r="D4156" s="39"/>
      <c r="E4156" s="39"/>
      <c r="F4156" s="40"/>
    </row>
    <row r="4157" spans="1:6">
      <c r="A4157" s="189">
        <v>33855</v>
      </c>
      <c r="B4157" s="42">
        <v>9.0481136542232381</v>
      </c>
      <c r="D4157" s="39"/>
      <c r="E4157" s="39"/>
      <c r="F4157" s="40"/>
    </row>
    <row r="4158" spans="1:6">
      <c r="A4158" s="189">
        <v>33856</v>
      </c>
      <c r="B4158" s="42">
        <v>9.0481136542232381</v>
      </c>
      <c r="D4158" s="39"/>
      <c r="E4158" s="39"/>
      <c r="F4158" s="40"/>
    </row>
    <row r="4159" spans="1:6">
      <c r="A4159" s="189">
        <v>33857</v>
      </c>
      <c r="B4159" s="42">
        <v>9.0481136542232381</v>
      </c>
      <c r="D4159" s="39"/>
      <c r="E4159" s="39"/>
      <c r="F4159" s="40"/>
    </row>
    <row r="4160" spans="1:6">
      <c r="A4160" s="189">
        <v>33858</v>
      </c>
      <c r="B4160" s="42">
        <v>9.0481136542232381</v>
      </c>
      <c r="D4160" s="39"/>
      <c r="E4160" s="39"/>
      <c r="F4160" s="40"/>
    </row>
    <row r="4161" spans="1:6">
      <c r="A4161" s="189">
        <v>33861</v>
      </c>
      <c r="B4161" s="42">
        <v>9.8537676097362663</v>
      </c>
      <c r="D4161" s="39"/>
      <c r="E4161" s="39"/>
      <c r="F4161" s="40"/>
    </row>
    <row r="4162" spans="1:6">
      <c r="A4162" s="189">
        <v>33862</v>
      </c>
      <c r="B4162" s="42">
        <v>9.8537676097362663</v>
      </c>
      <c r="D4162" s="39"/>
      <c r="E4162" s="39"/>
      <c r="F4162" s="40"/>
    </row>
    <row r="4163" spans="1:6">
      <c r="A4163" s="189">
        <v>33863</v>
      </c>
      <c r="B4163" s="42">
        <v>9.8537676097362663</v>
      </c>
      <c r="D4163" s="39"/>
      <c r="E4163" s="39"/>
      <c r="F4163" s="40"/>
    </row>
    <row r="4164" spans="1:6">
      <c r="A4164" s="189">
        <v>33864</v>
      </c>
      <c r="B4164" s="42">
        <v>9.8537676097362663</v>
      </c>
      <c r="D4164" s="39"/>
      <c r="E4164" s="39"/>
      <c r="F4164" s="40"/>
    </row>
    <row r="4165" spans="1:6">
      <c r="A4165" s="189">
        <v>33865</v>
      </c>
      <c r="B4165" s="42">
        <v>9.8537676097362663</v>
      </c>
      <c r="D4165" s="39"/>
      <c r="E4165" s="39"/>
      <c r="F4165" s="40"/>
    </row>
    <row r="4166" spans="1:6">
      <c r="A4166" s="189">
        <v>33868</v>
      </c>
      <c r="B4166" s="42">
        <v>10.246265690627228</v>
      </c>
      <c r="D4166" s="39"/>
      <c r="E4166" s="39"/>
      <c r="F4166" s="40"/>
    </row>
    <row r="4167" spans="1:6">
      <c r="A4167" s="189">
        <v>33869</v>
      </c>
      <c r="B4167" s="42">
        <v>10.246265690627228</v>
      </c>
      <c r="D4167" s="39"/>
      <c r="E4167" s="39"/>
      <c r="F4167" s="40"/>
    </row>
    <row r="4168" spans="1:6">
      <c r="A4168" s="189">
        <v>33870</v>
      </c>
      <c r="B4168" s="42">
        <v>10.246265690627228</v>
      </c>
      <c r="D4168" s="39"/>
      <c r="E4168" s="39"/>
      <c r="F4168" s="40"/>
    </row>
    <row r="4169" spans="1:6">
      <c r="A4169" s="189">
        <v>33871</v>
      </c>
      <c r="B4169" s="42">
        <v>10.246265690627228</v>
      </c>
      <c r="D4169" s="39"/>
      <c r="E4169" s="39"/>
      <c r="F4169" s="40"/>
    </row>
    <row r="4170" spans="1:6">
      <c r="A4170" s="189">
        <v>33872</v>
      </c>
      <c r="B4170" s="42">
        <v>10.246265690627228</v>
      </c>
      <c r="D4170" s="39"/>
      <c r="E4170" s="39"/>
      <c r="F4170" s="40"/>
    </row>
    <row r="4171" spans="1:6">
      <c r="A4171" s="189">
        <v>33875</v>
      </c>
      <c r="B4171" s="42">
        <v>9.9157409909295762</v>
      </c>
      <c r="D4171" s="39"/>
      <c r="E4171" s="39"/>
      <c r="F4171" s="40"/>
    </row>
    <row r="4172" spans="1:6">
      <c r="A4172" s="189">
        <v>33876</v>
      </c>
      <c r="B4172" s="42">
        <v>9.9157409909295762</v>
      </c>
      <c r="D4172" s="39"/>
      <c r="E4172" s="39"/>
      <c r="F4172" s="40"/>
    </row>
    <row r="4173" spans="1:6">
      <c r="A4173" s="189">
        <v>33877</v>
      </c>
      <c r="B4173" s="42">
        <v>9.9157409909295762</v>
      </c>
      <c r="D4173" s="39"/>
      <c r="E4173" s="39"/>
      <c r="F4173" s="40"/>
    </row>
    <row r="4174" spans="1:6">
      <c r="A4174" s="189">
        <v>33878</v>
      </c>
      <c r="B4174" s="42">
        <v>9.9157409909295762</v>
      </c>
      <c r="D4174" s="39"/>
      <c r="E4174" s="39"/>
      <c r="F4174" s="40"/>
    </row>
    <row r="4175" spans="1:6">
      <c r="A4175" s="189">
        <v>33879</v>
      </c>
      <c r="B4175" s="42">
        <v>9.9157409909295762</v>
      </c>
      <c r="D4175" s="39"/>
      <c r="E4175" s="39"/>
      <c r="F4175" s="40"/>
    </row>
    <row r="4176" spans="1:6">
      <c r="A4176" s="189">
        <v>33882</v>
      </c>
      <c r="B4176" s="42">
        <v>9.1720604166098578</v>
      </c>
      <c r="D4176" s="39"/>
      <c r="E4176" s="39"/>
      <c r="F4176" s="40"/>
    </row>
    <row r="4177" spans="1:6">
      <c r="A4177" s="189">
        <v>33883</v>
      </c>
      <c r="B4177" s="42">
        <v>9.1720604166098578</v>
      </c>
      <c r="D4177" s="39"/>
      <c r="E4177" s="39"/>
      <c r="F4177" s="40"/>
    </row>
    <row r="4178" spans="1:6">
      <c r="A4178" s="189">
        <v>33884</v>
      </c>
      <c r="B4178" s="42">
        <v>9.1720604166098578</v>
      </c>
      <c r="D4178" s="39"/>
      <c r="E4178" s="39"/>
      <c r="F4178" s="40"/>
    </row>
    <row r="4179" spans="1:6">
      <c r="A4179" s="189">
        <v>33885</v>
      </c>
      <c r="B4179" s="42">
        <v>9.1720604166098578</v>
      </c>
      <c r="D4179" s="39"/>
      <c r="E4179" s="39"/>
      <c r="F4179" s="40"/>
    </row>
    <row r="4180" spans="1:6">
      <c r="A4180" s="189">
        <v>33886</v>
      </c>
      <c r="B4180" s="42">
        <v>9.1720604166098578</v>
      </c>
      <c r="D4180" s="39"/>
      <c r="E4180" s="39"/>
      <c r="F4180" s="40"/>
    </row>
    <row r="4181" spans="1:6">
      <c r="A4181" s="189">
        <v>33889</v>
      </c>
      <c r="B4181" s="42">
        <v>9.585216291231923</v>
      </c>
      <c r="D4181" s="39"/>
      <c r="E4181" s="39"/>
      <c r="F4181" s="40"/>
    </row>
    <row r="4182" spans="1:6">
      <c r="A4182" s="189">
        <v>33890</v>
      </c>
      <c r="B4182" s="42">
        <v>9.585216291231923</v>
      </c>
      <c r="D4182" s="39"/>
      <c r="E4182" s="39"/>
      <c r="F4182" s="40"/>
    </row>
    <row r="4183" spans="1:6">
      <c r="A4183" s="189">
        <v>33891</v>
      </c>
      <c r="B4183" s="42">
        <v>9.585216291231923</v>
      </c>
      <c r="D4183" s="39"/>
      <c r="E4183" s="39"/>
      <c r="F4183" s="40"/>
    </row>
    <row r="4184" spans="1:6">
      <c r="A4184" s="189">
        <v>33892</v>
      </c>
      <c r="B4184" s="42">
        <v>9.585216291231923</v>
      </c>
      <c r="D4184" s="39"/>
      <c r="E4184" s="39"/>
      <c r="F4184" s="40"/>
    </row>
    <row r="4185" spans="1:6">
      <c r="A4185" s="189">
        <v>33893</v>
      </c>
      <c r="B4185" s="42">
        <v>9.585216291231923</v>
      </c>
      <c r="D4185" s="39"/>
      <c r="E4185" s="39"/>
      <c r="F4185" s="40"/>
    </row>
    <row r="4186" spans="1:6">
      <c r="A4186" s="189">
        <v>33896</v>
      </c>
      <c r="B4186" s="42">
        <v>9.6678474661563367</v>
      </c>
      <c r="D4186" s="39"/>
      <c r="E4186" s="39"/>
      <c r="F4186" s="40"/>
    </row>
    <row r="4187" spans="1:6">
      <c r="A4187" s="189">
        <v>33897</v>
      </c>
      <c r="B4187" s="42">
        <v>9.6678474661563367</v>
      </c>
      <c r="D4187" s="39"/>
      <c r="E4187" s="39"/>
      <c r="F4187" s="40"/>
    </row>
    <row r="4188" spans="1:6">
      <c r="A4188" s="189">
        <v>33898</v>
      </c>
      <c r="B4188" s="42">
        <v>9.6678474661563367</v>
      </c>
      <c r="D4188" s="39"/>
      <c r="E4188" s="39"/>
      <c r="F4188" s="40"/>
    </row>
    <row r="4189" spans="1:6">
      <c r="A4189" s="189">
        <v>33899</v>
      </c>
      <c r="B4189" s="42">
        <v>9.6678474661563367</v>
      </c>
      <c r="D4189" s="39"/>
      <c r="E4189" s="39"/>
      <c r="F4189" s="40"/>
    </row>
    <row r="4190" spans="1:6">
      <c r="A4190" s="189">
        <v>33900</v>
      </c>
      <c r="B4190" s="42">
        <v>9.6678474661563367</v>
      </c>
      <c r="D4190" s="39"/>
      <c r="E4190" s="39"/>
      <c r="F4190" s="40"/>
    </row>
    <row r="4191" spans="1:6">
      <c r="A4191" s="189">
        <v>33903</v>
      </c>
      <c r="B4191" s="42">
        <v>10.328896865551641</v>
      </c>
      <c r="D4191" s="39"/>
      <c r="E4191" s="39"/>
      <c r="F4191" s="40"/>
    </row>
    <row r="4192" spans="1:6">
      <c r="A4192" s="189">
        <v>33904</v>
      </c>
      <c r="B4192" s="42">
        <v>10.328896865551641</v>
      </c>
      <c r="D4192" s="39"/>
      <c r="E4192" s="39"/>
      <c r="F4192" s="40"/>
    </row>
    <row r="4193" spans="1:6">
      <c r="A4193" s="189">
        <v>33905</v>
      </c>
      <c r="B4193" s="42">
        <v>10.328896865551641</v>
      </c>
      <c r="D4193" s="39"/>
      <c r="E4193" s="39"/>
      <c r="F4193" s="40"/>
    </row>
    <row r="4194" spans="1:6">
      <c r="A4194" s="189">
        <v>33906</v>
      </c>
      <c r="B4194" s="42">
        <v>10.328896865551641</v>
      </c>
      <c r="D4194" s="39"/>
      <c r="E4194" s="39"/>
      <c r="F4194" s="40"/>
    </row>
    <row r="4195" spans="1:6">
      <c r="A4195" s="189">
        <v>33907</v>
      </c>
      <c r="B4195" s="42">
        <v>10.328896865551641</v>
      </c>
      <c r="D4195" s="39"/>
      <c r="E4195" s="39"/>
      <c r="F4195" s="40"/>
    </row>
    <row r="4196" spans="1:6">
      <c r="A4196" s="189">
        <v>33910</v>
      </c>
      <c r="B4196" s="42">
        <v>10.246265690627228</v>
      </c>
      <c r="D4196" s="39"/>
      <c r="E4196" s="39"/>
      <c r="F4196" s="40"/>
    </row>
    <row r="4197" spans="1:6">
      <c r="A4197" s="189">
        <v>33911</v>
      </c>
      <c r="B4197" s="42">
        <v>10.246265690627228</v>
      </c>
      <c r="D4197" s="39"/>
      <c r="E4197" s="39"/>
      <c r="F4197" s="40"/>
    </row>
    <row r="4198" spans="1:6">
      <c r="A4198" s="189">
        <v>33912</v>
      </c>
      <c r="B4198" s="42">
        <v>10.246265690627228</v>
      </c>
      <c r="D4198" s="39"/>
      <c r="E4198" s="39"/>
      <c r="F4198" s="40"/>
    </row>
    <row r="4199" spans="1:6">
      <c r="A4199" s="189">
        <v>33913</v>
      </c>
      <c r="B4199" s="42">
        <v>10.246265690627228</v>
      </c>
      <c r="D4199" s="39"/>
      <c r="E4199" s="39"/>
      <c r="F4199" s="40"/>
    </row>
    <row r="4200" spans="1:6">
      <c r="A4200" s="189">
        <v>33914</v>
      </c>
      <c r="B4200" s="42">
        <v>10.246265690627228</v>
      </c>
      <c r="D4200" s="39"/>
      <c r="E4200" s="39"/>
      <c r="F4200" s="40"/>
    </row>
    <row r="4201" spans="1:6">
      <c r="A4201" s="189">
        <v>33917</v>
      </c>
      <c r="B4201" s="42">
        <v>10.246265690627228</v>
      </c>
      <c r="D4201" s="39"/>
      <c r="E4201" s="39"/>
      <c r="F4201" s="40"/>
    </row>
    <row r="4202" spans="1:6">
      <c r="A4202" s="189">
        <v>33918</v>
      </c>
      <c r="B4202" s="42">
        <v>10.246265690627228</v>
      </c>
      <c r="D4202" s="39"/>
      <c r="E4202" s="39"/>
      <c r="F4202" s="40"/>
    </row>
    <row r="4203" spans="1:6">
      <c r="A4203" s="189">
        <v>33919</v>
      </c>
      <c r="B4203" s="42">
        <v>10.246265690627228</v>
      </c>
      <c r="D4203" s="39"/>
      <c r="E4203" s="39"/>
      <c r="F4203" s="40"/>
    </row>
    <row r="4204" spans="1:6">
      <c r="A4204" s="189">
        <v>33920</v>
      </c>
      <c r="B4204" s="42">
        <v>10.246265690627228</v>
      </c>
      <c r="D4204" s="39"/>
      <c r="E4204" s="39"/>
      <c r="F4204" s="40"/>
    </row>
    <row r="4205" spans="1:6">
      <c r="A4205" s="189">
        <v>33921</v>
      </c>
      <c r="B4205" s="42">
        <v>10.246265690627228</v>
      </c>
      <c r="D4205" s="39"/>
      <c r="E4205" s="39"/>
      <c r="F4205" s="40"/>
    </row>
    <row r="4206" spans="1:6">
      <c r="A4206" s="189">
        <v>33924</v>
      </c>
      <c r="B4206" s="42">
        <v>10.328896865551641</v>
      </c>
      <c r="D4206" s="39"/>
      <c r="E4206" s="39"/>
      <c r="F4206" s="40"/>
    </row>
    <row r="4207" spans="1:6">
      <c r="A4207" s="189">
        <v>33925</v>
      </c>
      <c r="B4207" s="42">
        <v>10.328896865551641</v>
      </c>
      <c r="D4207" s="39"/>
      <c r="E4207" s="39"/>
      <c r="F4207" s="40"/>
    </row>
    <row r="4208" spans="1:6">
      <c r="A4208" s="189">
        <v>33926</v>
      </c>
      <c r="B4208" s="42">
        <v>10.328896865551641</v>
      </c>
      <c r="D4208" s="39"/>
      <c r="E4208" s="39"/>
      <c r="F4208" s="40"/>
    </row>
    <row r="4209" spans="1:6">
      <c r="A4209" s="189">
        <v>33927</v>
      </c>
      <c r="B4209" s="42">
        <v>10.328896865551641</v>
      </c>
      <c r="D4209" s="39"/>
      <c r="E4209" s="39"/>
      <c r="F4209" s="40"/>
    </row>
    <row r="4210" spans="1:6">
      <c r="A4210" s="189">
        <v>33928</v>
      </c>
      <c r="B4210" s="42">
        <v>10.328896865551641</v>
      </c>
      <c r="D4210" s="39"/>
      <c r="E4210" s="39"/>
      <c r="F4210" s="40"/>
    </row>
    <row r="4211" spans="1:6">
      <c r="A4211" s="189">
        <v>33931</v>
      </c>
      <c r="B4211" s="42">
        <v>10.328896865551641</v>
      </c>
      <c r="D4211" s="39"/>
      <c r="E4211" s="39"/>
      <c r="F4211" s="40"/>
    </row>
    <row r="4212" spans="1:6">
      <c r="A4212" s="189">
        <v>33932</v>
      </c>
      <c r="B4212" s="42">
        <v>10.328896865551641</v>
      </c>
      <c r="D4212" s="39"/>
      <c r="E4212" s="39"/>
      <c r="F4212" s="40"/>
    </row>
    <row r="4213" spans="1:6">
      <c r="A4213" s="189">
        <v>33933</v>
      </c>
      <c r="B4213" s="42">
        <v>10.328896865551641</v>
      </c>
      <c r="D4213" s="39"/>
      <c r="E4213" s="39"/>
      <c r="F4213" s="40"/>
    </row>
    <row r="4214" spans="1:6">
      <c r="A4214" s="189">
        <v>33934</v>
      </c>
      <c r="B4214" s="42">
        <v>10.328896865551641</v>
      </c>
      <c r="D4214" s="39"/>
      <c r="E4214" s="39"/>
      <c r="F4214" s="40"/>
    </row>
    <row r="4215" spans="1:6">
      <c r="A4215" s="189">
        <v>33935</v>
      </c>
      <c r="B4215" s="42">
        <v>10.328896865551641</v>
      </c>
      <c r="D4215" s="39"/>
      <c r="E4215" s="39"/>
      <c r="F4215" s="40"/>
    </row>
    <row r="4216" spans="1:6">
      <c r="A4216" s="189">
        <v>33938</v>
      </c>
      <c r="B4216" s="42">
        <v>9.8950831971984723</v>
      </c>
      <c r="D4216" s="39"/>
      <c r="E4216" s="39"/>
      <c r="F4216" s="40"/>
    </row>
    <row r="4217" spans="1:6">
      <c r="A4217" s="189">
        <v>33939</v>
      </c>
      <c r="B4217" s="42">
        <v>9.8950831971984723</v>
      </c>
      <c r="D4217" s="39"/>
      <c r="E4217" s="39"/>
      <c r="F4217" s="40"/>
    </row>
    <row r="4218" spans="1:6">
      <c r="A4218" s="189">
        <v>33940</v>
      </c>
      <c r="B4218" s="42">
        <v>9.8950831971984723</v>
      </c>
      <c r="D4218" s="39"/>
      <c r="E4218" s="39"/>
      <c r="F4218" s="40"/>
    </row>
    <row r="4219" spans="1:6">
      <c r="A4219" s="189">
        <v>33941</v>
      </c>
      <c r="B4219" s="42">
        <v>9.8950831971984723</v>
      </c>
      <c r="D4219" s="39"/>
      <c r="E4219" s="39"/>
      <c r="F4219" s="40"/>
    </row>
    <row r="4220" spans="1:6">
      <c r="A4220" s="189">
        <v>33942</v>
      </c>
      <c r="B4220" s="42">
        <v>9.8950831971984723</v>
      </c>
      <c r="D4220" s="39"/>
      <c r="E4220" s="39"/>
      <c r="F4220" s="40"/>
    </row>
    <row r="4221" spans="1:6">
      <c r="A4221" s="189">
        <v>33945</v>
      </c>
      <c r="B4221" s="42">
        <v>10.246265690627228</v>
      </c>
      <c r="D4221" s="39"/>
      <c r="E4221" s="39"/>
      <c r="F4221" s="40"/>
    </row>
    <row r="4222" spans="1:6">
      <c r="A4222" s="189">
        <v>33946</v>
      </c>
      <c r="B4222" s="42">
        <v>10.246265690627228</v>
      </c>
      <c r="D4222" s="39"/>
      <c r="E4222" s="39"/>
      <c r="F4222" s="40"/>
    </row>
    <row r="4223" spans="1:6">
      <c r="A4223" s="189">
        <v>33947</v>
      </c>
      <c r="B4223" s="42">
        <v>10.246265690627228</v>
      </c>
      <c r="D4223" s="39"/>
      <c r="E4223" s="39"/>
      <c r="F4223" s="40"/>
    </row>
    <row r="4224" spans="1:6">
      <c r="A4224" s="189">
        <v>33948</v>
      </c>
      <c r="B4224" s="42">
        <v>10.246265690627228</v>
      </c>
      <c r="D4224" s="39"/>
      <c r="E4224" s="39"/>
      <c r="F4224" s="40"/>
    </row>
    <row r="4225" spans="1:6">
      <c r="A4225" s="189">
        <v>33949</v>
      </c>
      <c r="B4225" s="42">
        <v>10.246265690627228</v>
      </c>
      <c r="D4225" s="39"/>
      <c r="E4225" s="39"/>
      <c r="F4225" s="40"/>
    </row>
    <row r="4226" spans="1:6">
      <c r="A4226" s="189">
        <v>33952</v>
      </c>
      <c r="B4226" s="42">
        <v>10.246265690627228</v>
      </c>
      <c r="D4226" s="39"/>
      <c r="E4226" s="39"/>
      <c r="F4226" s="40"/>
    </row>
    <row r="4227" spans="1:6">
      <c r="A4227" s="189">
        <v>33953</v>
      </c>
      <c r="B4227" s="42">
        <v>10.246265690627228</v>
      </c>
      <c r="D4227" s="39"/>
      <c r="E4227" s="39"/>
      <c r="F4227" s="40"/>
    </row>
    <row r="4228" spans="1:6">
      <c r="A4228" s="189">
        <v>33954</v>
      </c>
      <c r="B4228" s="42">
        <v>10.246265690627228</v>
      </c>
      <c r="D4228" s="39"/>
      <c r="E4228" s="39"/>
      <c r="F4228" s="40"/>
    </row>
    <row r="4229" spans="1:6">
      <c r="A4229" s="189">
        <v>33955</v>
      </c>
      <c r="B4229" s="42">
        <v>10.246265690627228</v>
      </c>
      <c r="D4229" s="39"/>
      <c r="E4229" s="39"/>
      <c r="F4229" s="40"/>
    </row>
    <row r="4230" spans="1:6">
      <c r="A4230" s="189">
        <v>33956</v>
      </c>
      <c r="B4230" s="42">
        <v>10.246265690627228</v>
      </c>
      <c r="D4230" s="39"/>
      <c r="E4230" s="39"/>
      <c r="F4230" s="40"/>
    </row>
    <row r="4231" spans="1:6">
      <c r="A4231" s="189">
        <v>33959</v>
      </c>
      <c r="B4231" s="42">
        <v>10.76271053390481</v>
      </c>
      <c r="D4231" s="39"/>
      <c r="E4231" s="39"/>
      <c r="F4231" s="40"/>
    </row>
    <row r="4232" spans="1:6">
      <c r="A4232" s="189">
        <v>33960</v>
      </c>
      <c r="B4232" s="42">
        <v>10.76271053390481</v>
      </c>
      <c r="D4232" s="39"/>
      <c r="E4232" s="39"/>
      <c r="F4232" s="40"/>
    </row>
    <row r="4233" spans="1:6">
      <c r="A4233" s="189">
        <v>33961</v>
      </c>
      <c r="B4233" s="42">
        <v>10.76271053390481</v>
      </c>
      <c r="D4233" s="39"/>
      <c r="E4233" s="39"/>
      <c r="F4233" s="40"/>
    </row>
    <row r="4234" spans="1:6">
      <c r="A4234" s="189">
        <v>33962</v>
      </c>
      <c r="B4234" s="42">
        <v>10.76271053390481</v>
      </c>
      <c r="D4234" s="39"/>
      <c r="E4234" s="39"/>
      <c r="F4234" s="40"/>
    </row>
    <row r="4235" spans="1:6">
      <c r="A4235" s="189">
        <v>33963</v>
      </c>
      <c r="B4235" s="42">
        <v>10.76271053390481</v>
      </c>
      <c r="D4235" s="39"/>
      <c r="E4235" s="39"/>
      <c r="F4235" s="40"/>
    </row>
    <row r="4236" spans="1:6">
      <c r="A4236" s="189">
        <v>33966</v>
      </c>
      <c r="B4236" s="42">
        <v>11.093235233602464</v>
      </c>
      <c r="D4236" s="39"/>
      <c r="E4236" s="39"/>
      <c r="F4236" s="40"/>
    </row>
    <row r="4237" spans="1:6">
      <c r="A4237" s="189">
        <v>33967</v>
      </c>
      <c r="B4237" s="42">
        <v>11.093235233602464</v>
      </c>
      <c r="D4237" s="39"/>
      <c r="E4237" s="39"/>
      <c r="F4237" s="40"/>
    </row>
    <row r="4238" spans="1:6">
      <c r="A4238" s="189">
        <v>33968</v>
      </c>
      <c r="B4238" s="42">
        <v>11.093235233602464</v>
      </c>
      <c r="D4238" s="39"/>
      <c r="E4238" s="39"/>
      <c r="F4238" s="40"/>
    </row>
    <row r="4239" spans="1:6" ht="13.5" thickBot="1">
      <c r="A4239" s="190">
        <v>33969</v>
      </c>
      <c r="B4239" s="43">
        <v>11.093235233602464</v>
      </c>
      <c r="C4239" s="134"/>
      <c r="D4239" s="41"/>
      <c r="E4239" s="41"/>
      <c r="F4239" s="40"/>
    </row>
    <row r="4240" spans="1:6">
      <c r="A4240" s="189">
        <v>33970</v>
      </c>
      <c r="B4240" s="42">
        <v>11.093235233602464</v>
      </c>
      <c r="D4240" s="39"/>
      <c r="E4240" s="39"/>
      <c r="F4240" s="40"/>
    </row>
    <row r="4241" spans="1:6">
      <c r="A4241" s="189">
        <v>33973</v>
      </c>
      <c r="B4241" s="42">
        <v>11.07257743987136</v>
      </c>
      <c r="D4241" s="39"/>
      <c r="E4241" s="39"/>
      <c r="F4241" s="40"/>
    </row>
    <row r="4242" spans="1:6">
      <c r="A4242" s="189">
        <v>33974</v>
      </c>
      <c r="B4242" s="42">
        <v>11.07257743987136</v>
      </c>
      <c r="D4242" s="39"/>
      <c r="E4242" s="39"/>
      <c r="F4242" s="40"/>
    </row>
    <row r="4243" spans="1:6">
      <c r="A4243" s="189">
        <v>33975</v>
      </c>
      <c r="B4243" s="42">
        <v>11.07257743987136</v>
      </c>
      <c r="D4243" s="39"/>
      <c r="E4243" s="39"/>
      <c r="F4243" s="40"/>
    </row>
    <row r="4244" spans="1:6">
      <c r="A4244" s="189">
        <v>33976</v>
      </c>
      <c r="B4244" s="42">
        <v>11.07257743987136</v>
      </c>
      <c r="D4244" s="39"/>
      <c r="E4244" s="39"/>
      <c r="F4244" s="40"/>
    </row>
    <row r="4245" spans="1:6">
      <c r="A4245" s="189">
        <v>33977</v>
      </c>
      <c r="B4245" s="42">
        <v>11.07257743987136</v>
      </c>
      <c r="D4245" s="39"/>
      <c r="E4245" s="39"/>
      <c r="F4245" s="40"/>
    </row>
    <row r="4246" spans="1:6">
      <c r="A4246" s="189">
        <v>33980</v>
      </c>
      <c r="B4246" s="42">
        <v>11.258497583451289</v>
      </c>
      <c r="D4246" s="39"/>
      <c r="E4246" s="39"/>
      <c r="F4246" s="40"/>
    </row>
    <row r="4247" spans="1:6">
      <c r="A4247" s="189">
        <v>33981</v>
      </c>
      <c r="B4247" s="42">
        <v>11.258497583451289</v>
      </c>
      <c r="D4247" s="39"/>
      <c r="E4247" s="39"/>
      <c r="F4247" s="40"/>
    </row>
    <row r="4248" spans="1:6">
      <c r="A4248" s="189">
        <v>33982</v>
      </c>
      <c r="B4248" s="42">
        <v>11.258497583451289</v>
      </c>
      <c r="D4248" s="39"/>
      <c r="E4248" s="39"/>
      <c r="F4248" s="40"/>
    </row>
    <row r="4249" spans="1:6">
      <c r="A4249" s="189">
        <v>33983</v>
      </c>
      <c r="B4249" s="42">
        <v>11.258497583451289</v>
      </c>
      <c r="D4249" s="39"/>
      <c r="E4249" s="39"/>
      <c r="F4249" s="40"/>
    </row>
    <row r="4250" spans="1:6">
      <c r="A4250" s="189">
        <v>33984</v>
      </c>
      <c r="B4250" s="42">
        <v>11.258497583451289</v>
      </c>
      <c r="D4250" s="39"/>
      <c r="E4250" s="39"/>
      <c r="F4250" s="40"/>
    </row>
    <row r="4251" spans="1:6">
      <c r="A4251" s="189">
        <v>33987</v>
      </c>
      <c r="B4251" s="42">
        <v>11.423759933300117</v>
      </c>
      <c r="D4251" s="39"/>
      <c r="E4251" s="39"/>
      <c r="F4251" s="40"/>
    </row>
    <row r="4252" spans="1:6">
      <c r="A4252" s="189">
        <v>33988</v>
      </c>
      <c r="B4252" s="42">
        <v>11.423759933300117</v>
      </c>
      <c r="D4252" s="39"/>
      <c r="E4252" s="39"/>
      <c r="F4252" s="40"/>
    </row>
    <row r="4253" spans="1:6">
      <c r="A4253" s="189">
        <v>33989</v>
      </c>
      <c r="B4253" s="42">
        <v>11.423759933300117</v>
      </c>
      <c r="D4253" s="39"/>
      <c r="E4253" s="39"/>
      <c r="F4253" s="40"/>
    </row>
    <row r="4254" spans="1:6">
      <c r="A4254" s="189">
        <v>33990</v>
      </c>
      <c r="B4254" s="42">
        <v>11.423759933300117</v>
      </c>
      <c r="D4254" s="39"/>
      <c r="E4254" s="39"/>
      <c r="F4254" s="40"/>
    </row>
    <row r="4255" spans="1:6">
      <c r="A4255" s="189">
        <v>33991</v>
      </c>
      <c r="B4255" s="42">
        <v>11.423759933300117</v>
      </c>
      <c r="D4255" s="39"/>
      <c r="E4255" s="39"/>
      <c r="F4255" s="40"/>
    </row>
    <row r="4256" spans="1:6">
      <c r="A4256" s="189">
        <v>33994</v>
      </c>
      <c r="B4256" s="42">
        <v>11.361786552106807</v>
      </c>
      <c r="D4256" s="39"/>
      <c r="E4256" s="39"/>
      <c r="F4256" s="40"/>
    </row>
    <row r="4257" spans="1:6">
      <c r="A4257" s="189">
        <v>33995</v>
      </c>
      <c r="B4257" s="42">
        <v>11.361786552106807</v>
      </c>
      <c r="D4257" s="39"/>
      <c r="E4257" s="39"/>
      <c r="F4257" s="40"/>
    </row>
    <row r="4258" spans="1:6">
      <c r="A4258" s="189">
        <v>33996</v>
      </c>
      <c r="B4258" s="42">
        <v>11.361786552106807</v>
      </c>
      <c r="D4258" s="39"/>
      <c r="E4258" s="39"/>
      <c r="F4258" s="40"/>
    </row>
    <row r="4259" spans="1:6">
      <c r="A4259" s="189">
        <v>33997</v>
      </c>
      <c r="B4259" s="42">
        <v>11.361786552106807</v>
      </c>
      <c r="D4259" s="39"/>
      <c r="E4259" s="39"/>
      <c r="F4259" s="40"/>
    </row>
    <row r="4260" spans="1:6">
      <c r="A4260" s="189">
        <v>33998</v>
      </c>
      <c r="B4260" s="42">
        <v>11.361786552106807</v>
      </c>
      <c r="D4260" s="39"/>
      <c r="E4260" s="39"/>
      <c r="F4260" s="40"/>
    </row>
    <row r="4261" spans="1:6">
      <c r="A4261" s="189">
        <v>34001</v>
      </c>
      <c r="B4261" s="42">
        <v>11.423759933300117</v>
      </c>
      <c r="D4261" s="39"/>
      <c r="E4261" s="39"/>
      <c r="F4261" s="40"/>
    </row>
    <row r="4262" spans="1:6">
      <c r="A4262" s="189">
        <v>34002</v>
      </c>
      <c r="B4262" s="42">
        <v>11.423759933300117</v>
      </c>
      <c r="D4262" s="39"/>
      <c r="E4262" s="39"/>
      <c r="F4262" s="40"/>
    </row>
    <row r="4263" spans="1:6">
      <c r="A4263" s="189">
        <v>34003</v>
      </c>
      <c r="B4263" s="42">
        <v>11.423759933300117</v>
      </c>
      <c r="D4263" s="39"/>
      <c r="E4263" s="39"/>
      <c r="F4263" s="40"/>
    </row>
    <row r="4264" spans="1:6">
      <c r="A4264" s="189">
        <v>34004</v>
      </c>
      <c r="B4264" s="42">
        <v>11.423759933300117</v>
      </c>
      <c r="D4264" s="39"/>
      <c r="E4264" s="39"/>
      <c r="F4264" s="40"/>
    </row>
    <row r="4265" spans="1:6">
      <c r="A4265" s="189">
        <v>34005</v>
      </c>
      <c r="B4265" s="42">
        <v>11.423759933300117</v>
      </c>
      <c r="D4265" s="39"/>
      <c r="E4265" s="39"/>
      <c r="F4265" s="40"/>
    </row>
    <row r="4266" spans="1:6">
      <c r="A4266" s="189">
        <v>34008</v>
      </c>
      <c r="B4266" s="42">
        <v>12.064151538964317</v>
      </c>
      <c r="D4266" s="39"/>
      <c r="E4266" s="39"/>
      <c r="F4266" s="40"/>
    </row>
    <row r="4267" spans="1:6">
      <c r="A4267" s="189">
        <v>34009</v>
      </c>
      <c r="B4267" s="42">
        <v>12.064151538964317</v>
      </c>
      <c r="D4267" s="39"/>
      <c r="E4267" s="39"/>
      <c r="F4267" s="40"/>
    </row>
    <row r="4268" spans="1:6">
      <c r="A4268" s="189">
        <v>34010</v>
      </c>
      <c r="B4268" s="42">
        <v>12.064151538964317</v>
      </c>
      <c r="D4268" s="39"/>
      <c r="E4268" s="39"/>
      <c r="F4268" s="40"/>
    </row>
    <row r="4269" spans="1:6">
      <c r="A4269" s="189">
        <v>34011</v>
      </c>
      <c r="B4269" s="42">
        <v>12.064151538964317</v>
      </c>
      <c r="D4269" s="39"/>
      <c r="E4269" s="39"/>
      <c r="F4269" s="40"/>
    </row>
    <row r="4270" spans="1:6">
      <c r="A4270" s="189">
        <v>34012</v>
      </c>
      <c r="B4270" s="42">
        <v>12.064151538964317</v>
      </c>
      <c r="D4270" s="39"/>
      <c r="E4270" s="39"/>
      <c r="F4270" s="40"/>
    </row>
    <row r="4271" spans="1:6">
      <c r="A4271" s="189">
        <v>34015</v>
      </c>
      <c r="B4271" s="42">
        <v>12.084809332695421</v>
      </c>
      <c r="D4271" s="39"/>
      <c r="E4271" s="39"/>
      <c r="F4271" s="40"/>
    </row>
    <row r="4272" spans="1:6">
      <c r="A4272" s="189">
        <v>34016</v>
      </c>
      <c r="B4272" s="42">
        <v>12.084809332695421</v>
      </c>
      <c r="D4272" s="39"/>
      <c r="E4272" s="39"/>
      <c r="F4272" s="40"/>
    </row>
    <row r="4273" spans="1:6">
      <c r="A4273" s="189">
        <v>34017</v>
      </c>
      <c r="B4273" s="42">
        <v>12.084809332695421</v>
      </c>
      <c r="D4273" s="39"/>
      <c r="E4273" s="39"/>
      <c r="F4273" s="40"/>
    </row>
    <row r="4274" spans="1:6">
      <c r="A4274" s="189">
        <v>34018</v>
      </c>
      <c r="B4274" s="42">
        <v>12.084809332695421</v>
      </c>
      <c r="D4274" s="39"/>
      <c r="E4274" s="39"/>
      <c r="F4274" s="40"/>
    </row>
    <row r="4275" spans="1:6">
      <c r="A4275" s="189">
        <v>34019</v>
      </c>
      <c r="B4275" s="42">
        <v>12.084809332695421</v>
      </c>
      <c r="D4275" s="39"/>
      <c r="E4275" s="39"/>
      <c r="F4275" s="40"/>
    </row>
    <row r="4276" spans="1:6">
      <c r="A4276" s="189">
        <v>34022</v>
      </c>
      <c r="B4276" s="42">
        <v>12.497965207317487</v>
      </c>
      <c r="D4276" s="39"/>
      <c r="E4276" s="39"/>
      <c r="F4276" s="40"/>
    </row>
    <row r="4277" spans="1:6">
      <c r="A4277" s="189">
        <v>34023</v>
      </c>
      <c r="B4277" s="42">
        <v>12.497965207317487</v>
      </c>
      <c r="D4277" s="39"/>
      <c r="E4277" s="39"/>
      <c r="F4277" s="40"/>
    </row>
    <row r="4278" spans="1:6">
      <c r="A4278" s="189">
        <v>34024</v>
      </c>
      <c r="B4278" s="42">
        <v>12.497965207317487</v>
      </c>
      <c r="D4278" s="39"/>
      <c r="E4278" s="39"/>
      <c r="F4278" s="40"/>
    </row>
    <row r="4279" spans="1:6">
      <c r="A4279" s="189">
        <v>34025</v>
      </c>
      <c r="B4279" s="42">
        <v>12.497965207317487</v>
      </c>
      <c r="D4279" s="39"/>
      <c r="E4279" s="39"/>
      <c r="F4279" s="40"/>
    </row>
    <row r="4280" spans="1:6">
      <c r="A4280" s="189">
        <v>34026</v>
      </c>
      <c r="B4280" s="42">
        <v>12.497965207317487</v>
      </c>
      <c r="D4280" s="39"/>
      <c r="E4280" s="39"/>
      <c r="F4280" s="40"/>
    </row>
    <row r="4281" spans="1:6">
      <c r="A4281" s="189">
        <v>34029</v>
      </c>
      <c r="B4281" s="42">
        <v>12.559938588510796</v>
      </c>
      <c r="D4281" s="39"/>
      <c r="E4281" s="39"/>
      <c r="F4281" s="40"/>
    </row>
    <row r="4282" spans="1:6">
      <c r="A4282" s="189">
        <v>34030</v>
      </c>
      <c r="B4282" s="42">
        <v>12.559938588510796</v>
      </c>
      <c r="D4282" s="39"/>
      <c r="E4282" s="39"/>
      <c r="F4282" s="40"/>
    </row>
    <row r="4283" spans="1:6">
      <c r="A4283" s="189">
        <v>34031</v>
      </c>
      <c r="B4283" s="42">
        <v>12.559938588510796</v>
      </c>
      <c r="D4283" s="39"/>
      <c r="E4283" s="39"/>
      <c r="F4283" s="40"/>
    </row>
    <row r="4284" spans="1:6">
      <c r="A4284" s="189">
        <v>34032</v>
      </c>
      <c r="B4284" s="42">
        <v>12.559938588510796</v>
      </c>
      <c r="D4284" s="39"/>
      <c r="E4284" s="39"/>
      <c r="F4284" s="40"/>
    </row>
    <row r="4285" spans="1:6">
      <c r="A4285" s="189">
        <v>34033</v>
      </c>
      <c r="B4285" s="42">
        <v>12.559938588510796</v>
      </c>
      <c r="D4285" s="39"/>
      <c r="E4285" s="39"/>
      <c r="F4285" s="40"/>
    </row>
    <row r="4286" spans="1:6">
      <c r="A4286" s="189">
        <v>34036</v>
      </c>
      <c r="B4286" s="42">
        <v>12.394676238661971</v>
      </c>
      <c r="D4286" s="39"/>
      <c r="E4286" s="39"/>
      <c r="F4286" s="40"/>
    </row>
    <row r="4287" spans="1:6">
      <c r="A4287" s="189">
        <v>34037</v>
      </c>
      <c r="B4287" s="42">
        <v>12.394676238661971</v>
      </c>
      <c r="D4287" s="39"/>
      <c r="E4287" s="39"/>
      <c r="F4287" s="40"/>
    </row>
    <row r="4288" spans="1:6">
      <c r="A4288" s="189">
        <v>34038</v>
      </c>
      <c r="B4288" s="42">
        <v>12.394676238661971</v>
      </c>
      <c r="D4288" s="39"/>
      <c r="E4288" s="39"/>
      <c r="F4288" s="40"/>
    </row>
    <row r="4289" spans="1:6">
      <c r="A4289" s="189">
        <v>34039</v>
      </c>
      <c r="B4289" s="42">
        <v>12.394676238661971</v>
      </c>
      <c r="D4289" s="39"/>
      <c r="E4289" s="39"/>
      <c r="F4289" s="40"/>
    </row>
    <row r="4290" spans="1:6">
      <c r="A4290" s="189">
        <v>34040</v>
      </c>
      <c r="B4290" s="42">
        <v>12.394676238661971</v>
      </c>
      <c r="D4290" s="39"/>
      <c r="E4290" s="39"/>
      <c r="F4290" s="40"/>
    </row>
    <row r="4291" spans="1:6">
      <c r="A4291" s="189">
        <v>34043</v>
      </c>
      <c r="B4291" s="42">
        <v>12.229413888813143</v>
      </c>
      <c r="D4291" s="39"/>
      <c r="E4291" s="39"/>
      <c r="F4291" s="40"/>
    </row>
    <row r="4292" spans="1:6">
      <c r="A4292" s="189">
        <v>34044</v>
      </c>
      <c r="B4292" s="42">
        <v>12.229413888813143</v>
      </c>
      <c r="D4292" s="39"/>
      <c r="E4292" s="39"/>
      <c r="F4292" s="40"/>
    </row>
    <row r="4293" spans="1:6">
      <c r="A4293" s="189">
        <v>34045</v>
      </c>
      <c r="B4293" s="42">
        <v>12.229413888813143</v>
      </c>
      <c r="D4293" s="39"/>
      <c r="E4293" s="39"/>
      <c r="F4293" s="40"/>
    </row>
    <row r="4294" spans="1:6">
      <c r="A4294" s="189">
        <v>34046</v>
      </c>
      <c r="B4294" s="42">
        <v>12.229413888813143</v>
      </c>
      <c r="D4294" s="39"/>
      <c r="E4294" s="39"/>
      <c r="F4294" s="40"/>
    </row>
    <row r="4295" spans="1:6">
      <c r="A4295" s="189">
        <v>34047</v>
      </c>
      <c r="B4295" s="42">
        <v>12.229413888813143</v>
      </c>
      <c r="D4295" s="39"/>
      <c r="E4295" s="39"/>
      <c r="F4295" s="40"/>
    </row>
    <row r="4296" spans="1:6">
      <c r="A4296" s="189">
        <v>34050</v>
      </c>
      <c r="B4296" s="42">
        <v>12.332702857468661</v>
      </c>
      <c r="D4296" s="39"/>
      <c r="E4296" s="39"/>
      <c r="F4296" s="40"/>
    </row>
    <row r="4297" spans="1:6">
      <c r="A4297" s="189">
        <v>34051</v>
      </c>
      <c r="B4297" s="42">
        <v>12.332702857468661</v>
      </c>
      <c r="D4297" s="39"/>
      <c r="E4297" s="39"/>
      <c r="F4297" s="40"/>
    </row>
    <row r="4298" spans="1:6">
      <c r="A4298" s="189">
        <v>34052</v>
      </c>
      <c r="B4298" s="42">
        <v>12.332702857468661</v>
      </c>
      <c r="D4298" s="39"/>
      <c r="E4298" s="39"/>
      <c r="F4298" s="40"/>
    </row>
    <row r="4299" spans="1:6">
      <c r="A4299" s="189">
        <v>34053</v>
      </c>
      <c r="B4299" s="42">
        <v>12.332702857468661</v>
      </c>
      <c r="D4299" s="39"/>
      <c r="E4299" s="39"/>
      <c r="F4299" s="40"/>
    </row>
    <row r="4300" spans="1:6">
      <c r="A4300" s="189">
        <v>34054</v>
      </c>
      <c r="B4300" s="42">
        <v>12.332702857468661</v>
      </c>
      <c r="D4300" s="39"/>
      <c r="E4300" s="39"/>
      <c r="F4300" s="40"/>
    </row>
    <row r="4301" spans="1:6">
      <c r="A4301" s="189">
        <v>34057</v>
      </c>
      <c r="B4301" s="42">
        <v>12.477307413586383</v>
      </c>
      <c r="D4301" s="39"/>
      <c r="E4301" s="39"/>
      <c r="F4301" s="40"/>
    </row>
    <row r="4302" spans="1:6">
      <c r="A4302" s="189">
        <v>34058</v>
      </c>
      <c r="B4302" s="42">
        <v>12.477307413586383</v>
      </c>
      <c r="D4302" s="39"/>
      <c r="E4302" s="39"/>
      <c r="F4302" s="40"/>
    </row>
    <row r="4303" spans="1:6">
      <c r="A4303" s="189">
        <v>34059</v>
      </c>
      <c r="B4303" s="42">
        <v>12.477307413586383</v>
      </c>
      <c r="D4303" s="39"/>
      <c r="E4303" s="39"/>
      <c r="F4303" s="40"/>
    </row>
    <row r="4304" spans="1:6">
      <c r="A4304" s="189">
        <v>34060</v>
      </c>
      <c r="B4304" s="42">
        <v>12.477307413586383</v>
      </c>
      <c r="D4304" s="39"/>
      <c r="E4304" s="39"/>
      <c r="F4304" s="40"/>
    </row>
    <row r="4305" spans="1:6">
      <c r="A4305" s="189">
        <v>34061</v>
      </c>
      <c r="B4305" s="42">
        <v>12.477307413586383</v>
      </c>
      <c r="D4305" s="39"/>
      <c r="E4305" s="39"/>
      <c r="F4305" s="40"/>
    </row>
    <row r="4306" spans="1:6">
      <c r="A4306" s="189">
        <v>34064</v>
      </c>
      <c r="B4306" s="42">
        <v>12.374018444930867</v>
      </c>
      <c r="D4306" s="39"/>
      <c r="E4306" s="39"/>
      <c r="F4306" s="40"/>
    </row>
    <row r="4307" spans="1:6">
      <c r="A4307" s="189">
        <v>34065</v>
      </c>
      <c r="B4307" s="42">
        <v>12.374018444930867</v>
      </c>
      <c r="D4307" s="39"/>
      <c r="E4307" s="39"/>
      <c r="F4307" s="40"/>
    </row>
    <row r="4308" spans="1:6">
      <c r="A4308" s="189">
        <v>34066</v>
      </c>
      <c r="B4308" s="42">
        <v>12.374018444930867</v>
      </c>
      <c r="D4308" s="39"/>
      <c r="E4308" s="39"/>
      <c r="F4308" s="40"/>
    </row>
    <row r="4309" spans="1:6">
      <c r="A4309" s="189">
        <v>34067</v>
      </c>
      <c r="B4309" s="42">
        <v>12.374018444930867</v>
      </c>
      <c r="D4309" s="39"/>
      <c r="E4309" s="39"/>
      <c r="F4309" s="40"/>
    </row>
    <row r="4310" spans="1:6">
      <c r="A4310" s="189">
        <v>34068</v>
      </c>
      <c r="B4310" s="42">
        <v>12.374018444930867</v>
      </c>
      <c r="D4310" s="39"/>
      <c r="E4310" s="39"/>
      <c r="F4310" s="40"/>
    </row>
    <row r="4311" spans="1:6">
      <c r="A4311" s="189">
        <v>34071</v>
      </c>
      <c r="B4311" s="42">
        <v>12.270729476275349</v>
      </c>
      <c r="D4311" s="39"/>
      <c r="E4311" s="39"/>
      <c r="F4311" s="40"/>
    </row>
    <row r="4312" spans="1:6">
      <c r="A4312" s="189">
        <v>34072</v>
      </c>
      <c r="B4312" s="42">
        <v>12.270729476275349</v>
      </c>
      <c r="D4312" s="39"/>
      <c r="E4312" s="39"/>
      <c r="F4312" s="40"/>
    </row>
    <row r="4313" spans="1:6">
      <c r="A4313" s="189">
        <v>34073</v>
      </c>
      <c r="B4313" s="42">
        <v>12.270729476275349</v>
      </c>
      <c r="D4313" s="39"/>
      <c r="E4313" s="39"/>
      <c r="F4313" s="40"/>
    </row>
    <row r="4314" spans="1:6">
      <c r="A4314" s="189">
        <v>34074</v>
      </c>
      <c r="B4314" s="42">
        <v>12.270729476275349</v>
      </c>
      <c r="D4314" s="39"/>
      <c r="E4314" s="39"/>
      <c r="F4314" s="40"/>
    </row>
    <row r="4315" spans="1:6">
      <c r="A4315" s="189">
        <v>34075</v>
      </c>
      <c r="B4315" s="42">
        <v>12.270729476275349</v>
      </c>
      <c r="D4315" s="39"/>
      <c r="E4315" s="39"/>
      <c r="F4315" s="40"/>
    </row>
    <row r="4316" spans="1:6">
      <c r="A4316" s="189">
        <v>34078</v>
      </c>
      <c r="B4316" s="42">
        <v>12.064151538964317</v>
      </c>
      <c r="D4316" s="39"/>
      <c r="E4316" s="39"/>
      <c r="F4316" s="40"/>
    </row>
    <row r="4317" spans="1:6">
      <c r="A4317" s="189">
        <v>34079</v>
      </c>
      <c r="B4317" s="42">
        <v>12.064151538964317</v>
      </c>
      <c r="D4317" s="39"/>
      <c r="E4317" s="39"/>
      <c r="F4317" s="40"/>
    </row>
    <row r="4318" spans="1:6">
      <c r="A4318" s="189">
        <v>34080</v>
      </c>
      <c r="B4318" s="42">
        <v>12.064151538964317</v>
      </c>
      <c r="D4318" s="39"/>
      <c r="E4318" s="39"/>
      <c r="F4318" s="40"/>
    </row>
    <row r="4319" spans="1:6">
      <c r="A4319" s="189">
        <v>34081</v>
      </c>
      <c r="B4319" s="42">
        <v>12.064151538964317</v>
      </c>
      <c r="D4319" s="39"/>
      <c r="E4319" s="39"/>
      <c r="F4319" s="40"/>
    </row>
    <row r="4320" spans="1:6">
      <c r="A4320" s="189">
        <v>34082</v>
      </c>
      <c r="B4320" s="42">
        <v>12.064151538964317</v>
      </c>
      <c r="D4320" s="39"/>
      <c r="E4320" s="39"/>
      <c r="F4320" s="40"/>
    </row>
    <row r="4321" spans="1:6">
      <c r="A4321" s="189">
        <v>34085</v>
      </c>
      <c r="B4321" s="42">
        <v>11.547706695686735</v>
      </c>
      <c r="D4321" s="39"/>
      <c r="E4321" s="39"/>
      <c r="F4321" s="40"/>
    </row>
    <row r="4322" spans="1:6">
      <c r="A4322" s="189">
        <v>34086</v>
      </c>
      <c r="B4322" s="42">
        <v>11.547706695686735</v>
      </c>
      <c r="D4322" s="39"/>
      <c r="E4322" s="39"/>
      <c r="F4322" s="40"/>
    </row>
    <row r="4323" spans="1:6">
      <c r="A4323" s="189">
        <v>34087</v>
      </c>
      <c r="B4323" s="42">
        <v>11.547706695686735</v>
      </c>
      <c r="D4323" s="39"/>
      <c r="E4323" s="39"/>
      <c r="F4323" s="40"/>
    </row>
    <row r="4324" spans="1:6">
      <c r="A4324" s="189">
        <v>34088</v>
      </c>
      <c r="B4324" s="42">
        <v>11.547706695686735</v>
      </c>
      <c r="D4324" s="39"/>
      <c r="E4324" s="39"/>
      <c r="F4324" s="40"/>
    </row>
    <row r="4325" spans="1:6">
      <c r="A4325" s="189">
        <v>34089</v>
      </c>
      <c r="B4325" s="42">
        <v>11.547706695686735</v>
      </c>
      <c r="D4325" s="39"/>
      <c r="E4325" s="39"/>
      <c r="F4325" s="40"/>
    </row>
    <row r="4326" spans="1:6">
      <c r="A4326" s="189">
        <v>34092</v>
      </c>
      <c r="B4326" s="42">
        <v>11.568364489417839</v>
      </c>
      <c r="D4326" s="39"/>
      <c r="E4326" s="39"/>
      <c r="F4326" s="40"/>
    </row>
    <row r="4327" spans="1:6">
      <c r="A4327" s="189">
        <v>34093</v>
      </c>
      <c r="B4327" s="42">
        <v>11.568364489417839</v>
      </c>
      <c r="D4327" s="39"/>
      <c r="E4327" s="39"/>
      <c r="F4327" s="40"/>
    </row>
    <row r="4328" spans="1:6">
      <c r="A4328" s="189">
        <v>34094</v>
      </c>
      <c r="B4328" s="42">
        <v>11.568364489417839</v>
      </c>
      <c r="D4328" s="39"/>
      <c r="E4328" s="39"/>
      <c r="F4328" s="40"/>
    </row>
    <row r="4329" spans="1:6">
      <c r="A4329" s="189">
        <v>34095</v>
      </c>
      <c r="B4329" s="42">
        <v>11.568364489417839</v>
      </c>
      <c r="D4329" s="39"/>
      <c r="E4329" s="39"/>
      <c r="F4329" s="40"/>
    </row>
    <row r="4330" spans="1:6">
      <c r="A4330" s="189">
        <v>34096</v>
      </c>
      <c r="B4330" s="42">
        <v>11.568364489417839</v>
      </c>
      <c r="D4330" s="39"/>
      <c r="E4330" s="39"/>
      <c r="F4330" s="40"/>
    </row>
    <row r="4331" spans="1:6">
      <c r="A4331" s="189">
        <v>34099</v>
      </c>
      <c r="B4331" s="42">
        <v>11.506391108224529</v>
      </c>
      <c r="D4331" s="39"/>
      <c r="E4331" s="39"/>
      <c r="F4331" s="40"/>
    </row>
    <row r="4332" spans="1:6">
      <c r="A4332" s="189">
        <v>34100</v>
      </c>
      <c r="B4332" s="42">
        <v>11.506391108224529</v>
      </c>
      <c r="D4332" s="39"/>
      <c r="E4332" s="39"/>
      <c r="F4332" s="40"/>
    </row>
    <row r="4333" spans="1:6">
      <c r="A4333" s="189">
        <v>34101</v>
      </c>
      <c r="B4333" s="42">
        <v>11.506391108224529</v>
      </c>
      <c r="D4333" s="39"/>
      <c r="E4333" s="39"/>
      <c r="F4333" s="40"/>
    </row>
    <row r="4334" spans="1:6">
      <c r="A4334" s="189">
        <v>34102</v>
      </c>
      <c r="B4334" s="42">
        <v>11.506391108224529</v>
      </c>
      <c r="D4334" s="39"/>
      <c r="E4334" s="39"/>
      <c r="F4334" s="40"/>
    </row>
    <row r="4335" spans="1:6">
      <c r="A4335" s="189">
        <v>34103</v>
      </c>
      <c r="B4335" s="42">
        <v>11.506391108224529</v>
      </c>
      <c r="D4335" s="39"/>
      <c r="E4335" s="39"/>
      <c r="F4335" s="40"/>
    </row>
    <row r="4336" spans="1:6">
      <c r="A4336" s="189">
        <v>34106</v>
      </c>
      <c r="B4336" s="42">
        <v>11.981520364039904</v>
      </c>
      <c r="D4336" s="39"/>
      <c r="E4336" s="39"/>
      <c r="F4336" s="40"/>
    </row>
    <row r="4337" spans="1:6">
      <c r="A4337" s="189">
        <v>34107</v>
      </c>
      <c r="B4337" s="42">
        <v>11.981520364039904</v>
      </c>
      <c r="D4337" s="39"/>
      <c r="E4337" s="39"/>
      <c r="F4337" s="40"/>
    </row>
    <row r="4338" spans="1:6">
      <c r="A4338" s="189">
        <v>34108</v>
      </c>
      <c r="B4338" s="42">
        <v>11.981520364039904</v>
      </c>
      <c r="D4338" s="39"/>
      <c r="E4338" s="39"/>
      <c r="F4338" s="40"/>
    </row>
    <row r="4339" spans="1:6">
      <c r="A4339" s="189">
        <v>34109</v>
      </c>
      <c r="B4339" s="42">
        <v>11.981520364039904</v>
      </c>
      <c r="D4339" s="39"/>
      <c r="E4339" s="39"/>
      <c r="F4339" s="40"/>
    </row>
    <row r="4340" spans="1:6">
      <c r="A4340" s="189">
        <v>34110</v>
      </c>
      <c r="B4340" s="42">
        <v>11.981520364039904</v>
      </c>
      <c r="D4340" s="39"/>
      <c r="E4340" s="39"/>
      <c r="F4340" s="40"/>
    </row>
    <row r="4341" spans="1:6">
      <c r="A4341" s="189">
        <v>34113</v>
      </c>
      <c r="B4341" s="42">
        <v>12.167440507619835</v>
      </c>
      <c r="D4341" s="39"/>
      <c r="E4341" s="39"/>
      <c r="F4341" s="40"/>
    </row>
    <row r="4342" spans="1:6">
      <c r="A4342" s="189">
        <v>34114</v>
      </c>
      <c r="B4342" s="42">
        <v>12.167440507619835</v>
      </c>
      <c r="D4342" s="39"/>
      <c r="E4342" s="39"/>
      <c r="F4342" s="40"/>
    </row>
    <row r="4343" spans="1:6">
      <c r="A4343" s="189">
        <v>34115</v>
      </c>
      <c r="B4343" s="42">
        <v>12.167440507619835</v>
      </c>
      <c r="D4343" s="39"/>
      <c r="E4343" s="39"/>
      <c r="F4343" s="40"/>
    </row>
    <row r="4344" spans="1:6">
      <c r="A4344" s="189">
        <v>34116</v>
      </c>
      <c r="B4344" s="42">
        <v>12.167440507619835</v>
      </c>
      <c r="D4344" s="39"/>
      <c r="E4344" s="39"/>
      <c r="F4344" s="40"/>
    </row>
    <row r="4345" spans="1:6">
      <c r="A4345" s="189">
        <v>34117</v>
      </c>
      <c r="B4345" s="42">
        <v>12.167440507619835</v>
      </c>
      <c r="D4345" s="39"/>
      <c r="E4345" s="39"/>
      <c r="F4345" s="40"/>
    </row>
    <row r="4346" spans="1:6">
      <c r="A4346" s="189">
        <v>34120</v>
      </c>
      <c r="B4346" s="42">
        <v>12.807832113284036</v>
      </c>
      <c r="D4346" s="39"/>
      <c r="E4346" s="39"/>
      <c r="F4346" s="40"/>
    </row>
    <row r="4347" spans="1:6">
      <c r="A4347" s="189">
        <v>34121</v>
      </c>
      <c r="B4347" s="42">
        <v>12.807832113284036</v>
      </c>
      <c r="D4347" s="39"/>
      <c r="E4347" s="39"/>
      <c r="F4347" s="40"/>
    </row>
    <row r="4348" spans="1:6">
      <c r="A4348" s="189">
        <v>34122</v>
      </c>
      <c r="B4348" s="42">
        <v>12.807832113284036</v>
      </c>
      <c r="D4348" s="39"/>
      <c r="E4348" s="39"/>
      <c r="F4348" s="40"/>
    </row>
    <row r="4349" spans="1:6">
      <c r="A4349" s="189">
        <v>34123</v>
      </c>
      <c r="B4349" s="42">
        <v>12.807832113284036</v>
      </c>
      <c r="D4349" s="39"/>
      <c r="E4349" s="39"/>
      <c r="F4349" s="40"/>
    </row>
    <row r="4350" spans="1:6">
      <c r="A4350" s="189">
        <v>34124</v>
      </c>
      <c r="B4350" s="42">
        <v>12.807832113284036</v>
      </c>
      <c r="D4350" s="39"/>
      <c r="E4350" s="39"/>
      <c r="F4350" s="40"/>
    </row>
    <row r="4351" spans="1:6">
      <c r="A4351" s="189">
        <v>34127</v>
      </c>
      <c r="B4351" s="42">
        <v>12.374018444930867</v>
      </c>
      <c r="D4351" s="39"/>
      <c r="E4351" s="39"/>
      <c r="F4351" s="40"/>
    </row>
    <row r="4352" spans="1:6">
      <c r="A4352" s="189">
        <v>34128</v>
      </c>
      <c r="B4352" s="42">
        <v>12.374018444930867</v>
      </c>
      <c r="D4352" s="39"/>
      <c r="E4352" s="39"/>
      <c r="F4352" s="40"/>
    </row>
    <row r="4353" spans="1:6">
      <c r="A4353" s="189">
        <v>34129</v>
      </c>
      <c r="B4353" s="42">
        <v>12.374018444930867</v>
      </c>
      <c r="D4353" s="39"/>
      <c r="E4353" s="39"/>
      <c r="F4353" s="40"/>
    </row>
    <row r="4354" spans="1:6">
      <c r="A4354" s="189">
        <v>34130</v>
      </c>
      <c r="B4354" s="42">
        <v>12.374018444930867</v>
      </c>
      <c r="D4354" s="39"/>
      <c r="E4354" s="39"/>
      <c r="F4354" s="40"/>
    </row>
    <row r="4355" spans="1:6">
      <c r="A4355" s="189">
        <v>34131</v>
      </c>
      <c r="B4355" s="42">
        <v>12.374018444930867</v>
      </c>
      <c r="D4355" s="39"/>
      <c r="E4355" s="39"/>
      <c r="F4355" s="40"/>
    </row>
    <row r="4356" spans="1:6">
      <c r="A4356" s="189">
        <v>34134</v>
      </c>
      <c r="B4356" s="42">
        <v>12.64256976343521</v>
      </c>
      <c r="D4356" s="39"/>
      <c r="E4356" s="39"/>
      <c r="F4356" s="40"/>
    </row>
    <row r="4357" spans="1:6">
      <c r="A4357" s="189">
        <v>34135</v>
      </c>
      <c r="B4357" s="42">
        <v>12.64256976343521</v>
      </c>
      <c r="D4357" s="39"/>
      <c r="E4357" s="39"/>
      <c r="F4357" s="40"/>
    </row>
    <row r="4358" spans="1:6">
      <c r="A4358" s="189">
        <v>34136</v>
      </c>
      <c r="B4358" s="42">
        <v>12.64256976343521</v>
      </c>
      <c r="D4358" s="39"/>
      <c r="E4358" s="39"/>
      <c r="F4358" s="40"/>
    </row>
    <row r="4359" spans="1:6">
      <c r="A4359" s="189">
        <v>34137</v>
      </c>
      <c r="B4359" s="42">
        <v>12.64256976343521</v>
      </c>
      <c r="D4359" s="39"/>
      <c r="E4359" s="39"/>
      <c r="F4359" s="40"/>
    </row>
    <row r="4360" spans="1:6">
      <c r="A4360" s="189">
        <v>34138</v>
      </c>
      <c r="B4360" s="42">
        <v>12.64256976343521</v>
      </c>
      <c r="D4360" s="39"/>
      <c r="E4360" s="39"/>
      <c r="F4360" s="40"/>
    </row>
    <row r="4361" spans="1:6">
      <c r="A4361" s="189">
        <v>34141</v>
      </c>
      <c r="B4361" s="42">
        <v>12.663227557166314</v>
      </c>
      <c r="D4361" s="39"/>
      <c r="E4361" s="39"/>
      <c r="F4361" s="40"/>
    </row>
    <row r="4362" spans="1:6">
      <c r="A4362" s="189">
        <v>34142</v>
      </c>
      <c r="B4362" s="42">
        <v>12.663227557166314</v>
      </c>
      <c r="D4362" s="39"/>
      <c r="E4362" s="39"/>
      <c r="F4362" s="40"/>
    </row>
    <row r="4363" spans="1:6">
      <c r="A4363" s="189">
        <v>34143</v>
      </c>
      <c r="B4363" s="42">
        <v>12.663227557166314</v>
      </c>
      <c r="D4363" s="39"/>
      <c r="E4363" s="39"/>
      <c r="F4363" s="40"/>
    </row>
    <row r="4364" spans="1:6">
      <c r="A4364" s="189">
        <v>34144</v>
      </c>
      <c r="B4364" s="42">
        <v>12.663227557166314</v>
      </c>
      <c r="D4364" s="39"/>
      <c r="E4364" s="39"/>
      <c r="F4364" s="40"/>
    </row>
    <row r="4365" spans="1:6">
      <c r="A4365" s="189">
        <v>34145</v>
      </c>
      <c r="B4365" s="42">
        <v>12.663227557166314</v>
      </c>
      <c r="D4365" s="39"/>
      <c r="E4365" s="39"/>
      <c r="F4365" s="40"/>
    </row>
    <row r="4366" spans="1:6">
      <c r="A4366" s="189">
        <v>34148</v>
      </c>
      <c r="B4366" s="42">
        <v>13.138356812981689</v>
      </c>
      <c r="D4366" s="39"/>
      <c r="E4366" s="39"/>
      <c r="F4366" s="40"/>
    </row>
    <row r="4367" spans="1:6">
      <c r="A4367" s="189">
        <v>34149</v>
      </c>
      <c r="B4367" s="42">
        <v>13.138356812981689</v>
      </c>
      <c r="D4367" s="39"/>
      <c r="E4367" s="39"/>
      <c r="F4367" s="40"/>
    </row>
    <row r="4368" spans="1:6">
      <c r="A4368" s="189">
        <v>34150</v>
      </c>
      <c r="B4368" s="42">
        <v>13.138356812981689</v>
      </c>
      <c r="D4368" s="39"/>
      <c r="E4368" s="39"/>
      <c r="F4368" s="40"/>
    </row>
    <row r="4369" spans="1:6">
      <c r="A4369" s="189">
        <v>34151</v>
      </c>
      <c r="B4369" s="42">
        <v>13.138356812981689</v>
      </c>
      <c r="D4369" s="39"/>
      <c r="E4369" s="39"/>
      <c r="F4369" s="40"/>
    </row>
    <row r="4370" spans="1:6">
      <c r="A4370" s="189">
        <v>34152</v>
      </c>
      <c r="B4370" s="42">
        <v>13.138356812981689</v>
      </c>
      <c r="D4370" s="39"/>
      <c r="E4370" s="39"/>
      <c r="F4370" s="40"/>
    </row>
    <row r="4371" spans="1:6">
      <c r="A4371" s="189">
        <v>34155</v>
      </c>
      <c r="B4371" s="42">
        <v>12.89046328820845</v>
      </c>
      <c r="D4371" s="39"/>
      <c r="E4371" s="39"/>
      <c r="F4371" s="40"/>
    </row>
    <row r="4372" spans="1:6">
      <c r="A4372" s="189">
        <v>34156</v>
      </c>
      <c r="B4372" s="42">
        <v>12.89046328820845</v>
      </c>
      <c r="D4372" s="39"/>
      <c r="E4372" s="39"/>
      <c r="F4372" s="40"/>
    </row>
    <row r="4373" spans="1:6">
      <c r="A4373" s="189">
        <v>34157</v>
      </c>
      <c r="B4373" s="42">
        <v>12.89046328820845</v>
      </c>
      <c r="D4373" s="39"/>
      <c r="E4373" s="39"/>
      <c r="F4373" s="40"/>
    </row>
    <row r="4374" spans="1:6">
      <c r="A4374" s="189">
        <v>34158</v>
      </c>
      <c r="B4374" s="42">
        <v>12.89046328820845</v>
      </c>
      <c r="D4374" s="39"/>
      <c r="E4374" s="39"/>
      <c r="F4374" s="40"/>
    </row>
    <row r="4375" spans="1:6">
      <c r="A4375" s="189">
        <v>34159</v>
      </c>
      <c r="B4375" s="42">
        <v>12.89046328820845</v>
      </c>
      <c r="D4375" s="39"/>
      <c r="E4375" s="39"/>
      <c r="F4375" s="40"/>
    </row>
    <row r="4376" spans="1:6">
      <c r="A4376" s="189">
        <v>34162</v>
      </c>
      <c r="B4376" s="42">
        <v>13.944010768494715</v>
      </c>
      <c r="D4376" s="39"/>
      <c r="E4376" s="39"/>
      <c r="F4376" s="40"/>
    </row>
    <row r="4377" spans="1:6">
      <c r="A4377" s="189">
        <v>34163</v>
      </c>
      <c r="B4377" s="42">
        <v>13.944010768494715</v>
      </c>
      <c r="D4377" s="39"/>
      <c r="E4377" s="39"/>
      <c r="F4377" s="40"/>
    </row>
    <row r="4378" spans="1:6">
      <c r="A4378" s="189">
        <v>34164</v>
      </c>
      <c r="B4378" s="42">
        <v>13.944010768494715</v>
      </c>
      <c r="D4378" s="39"/>
      <c r="E4378" s="39"/>
      <c r="F4378" s="40"/>
    </row>
    <row r="4379" spans="1:6">
      <c r="A4379" s="189">
        <v>34165</v>
      </c>
      <c r="B4379" s="42">
        <v>13.944010768494715</v>
      </c>
      <c r="D4379" s="39"/>
      <c r="E4379" s="39"/>
      <c r="F4379" s="40"/>
    </row>
    <row r="4380" spans="1:6">
      <c r="A4380" s="189">
        <v>34166</v>
      </c>
      <c r="B4380" s="42">
        <v>13.944010768494715</v>
      </c>
      <c r="D4380" s="39"/>
      <c r="E4380" s="39"/>
      <c r="F4380" s="40"/>
    </row>
    <row r="4381" spans="1:6">
      <c r="A4381" s="189">
        <v>34169</v>
      </c>
      <c r="B4381" s="42">
        <v>14.253877674461265</v>
      </c>
      <c r="D4381" s="39"/>
      <c r="E4381" s="39"/>
      <c r="F4381" s="40"/>
    </row>
    <row r="4382" spans="1:6">
      <c r="A4382" s="189">
        <v>34170</v>
      </c>
      <c r="B4382" s="42">
        <v>14.253877674461265</v>
      </c>
      <c r="D4382" s="39"/>
      <c r="E4382" s="39"/>
      <c r="F4382" s="40"/>
    </row>
    <row r="4383" spans="1:6">
      <c r="A4383" s="189">
        <v>34171</v>
      </c>
      <c r="B4383" s="42">
        <v>14.253877674461265</v>
      </c>
      <c r="D4383" s="39"/>
      <c r="E4383" s="39"/>
      <c r="F4383" s="40"/>
    </row>
    <row r="4384" spans="1:6">
      <c r="A4384" s="189">
        <v>34172</v>
      </c>
      <c r="B4384" s="42">
        <v>14.253877674461265</v>
      </c>
      <c r="D4384" s="39"/>
      <c r="E4384" s="39"/>
      <c r="F4384" s="40"/>
    </row>
    <row r="4385" spans="1:6">
      <c r="A4385" s="189">
        <v>34173</v>
      </c>
      <c r="B4385" s="42">
        <v>14.253877674461265</v>
      </c>
      <c r="D4385" s="39"/>
      <c r="E4385" s="39"/>
      <c r="F4385" s="40"/>
    </row>
    <row r="4386" spans="1:6">
      <c r="A4386" s="189">
        <v>34176</v>
      </c>
      <c r="B4386" s="42">
        <v>13.902695181032511</v>
      </c>
      <c r="D4386" s="39"/>
      <c r="E4386" s="39"/>
      <c r="F4386" s="40"/>
    </row>
    <row r="4387" spans="1:6">
      <c r="A4387" s="189">
        <v>34177</v>
      </c>
      <c r="B4387" s="42">
        <v>13.902695181032511</v>
      </c>
      <c r="D4387" s="39"/>
      <c r="E4387" s="39"/>
      <c r="F4387" s="40"/>
    </row>
    <row r="4388" spans="1:6">
      <c r="A4388" s="189">
        <v>34178</v>
      </c>
      <c r="B4388" s="42">
        <v>13.902695181032511</v>
      </c>
      <c r="D4388" s="39"/>
      <c r="E4388" s="39"/>
      <c r="F4388" s="40"/>
    </row>
    <row r="4389" spans="1:6">
      <c r="A4389" s="189">
        <v>34179</v>
      </c>
      <c r="B4389" s="42">
        <v>13.902695181032511</v>
      </c>
      <c r="D4389" s="39"/>
      <c r="E4389" s="39"/>
      <c r="F4389" s="40"/>
    </row>
    <row r="4390" spans="1:6">
      <c r="A4390" s="189">
        <v>34180</v>
      </c>
      <c r="B4390" s="42">
        <v>13.902695181032511</v>
      </c>
      <c r="D4390" s="39"/>
      <c r="E4390" s="39"/>
      <c r="F4390" s="40"/>
    </row>
    <row r="4391" spans="1:6">
      <c r="A4391" s="189">
        <v>34183</v>
      </c>
      <c r="B4391" s="42">
        <v>14.708349136545538</v>
      </c>
      <c r="D4391" s="39"/>
      <c r="E4391" s="39"/>
      <c r="F4391" s="40"/>
    </row>
    <row r="4392" spans="1:6">
      <c r="A4392" s="189">
        <v>34184</v>
      </c>
      <c r="B4392" s="42">
        <v>14.708349136545538</v>
      </c>
      <c r="D4392" s="39"/>
      <c r="E4392" s="39"/>
      <c r="F4392" s="40"/>
    </row>
    <row r="4393" spans="1:6">
      <c r="A4393" s="189">
        <v>34185</v>
      </c>
      <c r="B4393" s="42">
        <v>14.708349136545538</v>
      </c>
      <c r="D4393" s="39"/>
      <c r="E4393" s="39"/>
      <c r="F4393" s="40"/>
    </row>
    <row r="4394" spans="1:6">
      <c r="A4394" s="189">
        <v>34186</v>
      </c>
      <c r="B4394" s="42">
        <v>14.708349136545538</v>
      </c>
      <c r="D4394" s="39"/>
      <c r="E4394" s="39"/>
      <c r="F4394" s="40"/>
    </row>
    <row r="4395" spans="1:6">
      <c r="A4395" s="189">
        <v>34187</v>
      </c>
      <c r="B4395" s="42">
        <v>14.708349136545538</v>
      </c>
      <c r="D4395" s="39"/>
      <c r="E4395" s="39"/>
      <c r="F4395" s="40"/>
    </row>
    <row r="4396" spans="1:6">
      <c r="A4396" s="189">
        <v>34190</v>
      </c>
      <c r="B4396" s="42">
        <v>14.997558248780983</v>
      </c>
      <c r="D4396" s="39"/>
      <c r="E4396" s="39"/>
      <c r="F4396" s="40"/>
    </row>
    <row r="4397" spans="1:6">
      <c r="A4397" s="189">
        <v>34191</v>
      </c>
      <c r="B4397" s="42">
        <v>14.997558248780983</v>
      </c>
      <c r="D4397" s="39"/>
      <c r="E4397" s="39"/>
      <c r="F4397" s="40"/>
    </row>
    <row r="4398" spans="1:6">
      <c r="A4398" s="189">
        <v>34192</v>
      </c>
      <c r="B4398" s="42">
        <v>14.997558248780983</v>
      </c>
      <c r="D4398" s="39"/>
      <c r="E4398" s="39"/>
      <c r="F4398" s="40"/>
    </row>
    <row r="4399" spans="1:6">
      <c r="A4399" s="189">
        <v>34193</v>
      </c>
      <c r="B4399" s="42">
        <v>14.997558248780983</v>
      </c>
      <c r="D4399" s="39"/>
      <c r="E4399" s="39"/>
      <c r="F4399" s="40"/>
    </row>
    <row r="4400" spans="1:6">
      <c r="A4400" s="189">
        <v>34194</v>
      </c>
      <c r="B4400" s="42">
        <v>14.997558248780983</v>
      </c>
      <c r="D4400" s="39"/>
      <c r="E4400" s="39"/>
      <c r="F4400" s="40"/>
    </row>
    <row r="4401" spans="1:6">
      <c r="A4401" s="189">
        <v>34197</v>
      </c>
      <c r="B4401" s="42">
        <v>15.204136186092017</v>
      </c>
      <c r="D4401" s="39"/>
      <c r="E4401" s="39"/>
      <c r="F4401" s="40"/>
    </row>
    <row r="4402" spans="1:6">
      <c r="A4402" s="189">
        <v>34198</v>
      </c>
      <c r="B4402" s="42">
        <v>15.204136186092017</v>
      </c>
      <c r="D4402" s="39"/>
      <c r="E4402" s="39"/>
      <c r="F4402" s="40"/>
    </row>
    <row r="4403" spans="1:6">
      <c r="A4403" s="189">
        <v>34199</v>
      </c>
      <c r="B4403" s="42">
        <v>15.204136186092017</v>
      </c>
      <c r="D4403" s="39"/>
      <c r="E4403" s="39"/>
      <c r="F4403" s="40"/>
    </row>
    <row r="4404" spans="1:6">
      <c r="A4404" s="189">
        <v>34200</v>
      </c>
      <c r="B4404" s="42">
        <v>15.204136186092017</v>
      </c>
      <c r="D4404" s="39"/>
      <c r="E4404" s="39"/>
      <c r="F4404" s="40"/>
    </row>
    <row r="4405" spans="1:6">
      <c r="A4405" s="189">
        <v>34201</v>
      </c>
      <c r="B4405" s="42">
        <v>15.204136186092017</v>
      </c>
      <c r="D4405" s="39"/>
      <c r="E4405" s="39"/>
      <c r="F4405" s="40"/>
    </row>
    <row r="4406" spans="1:6">
      <c r="A4406" s="189">
        <v>34204</v>
      </c>
      <c r="B4406" s="42">
        <v>14.66703354908333</v>
      </c>
      <c r="D4406" s="39"/>
      <c r="E4406" s="39"/>
      <c r="F4406" s="40"/>
    </row>
    <row r="4407" spans="1:6">
      <c r="A4407" s="189">
        <v>34205</v>
      </c>
      <c r="B4407" s="42">
        <v>14.66703354908333</v>
      </c>
      <c r="D4407" s="39"/>
      <c r="E4407" s="39"/>
      <c r="F4407" s="40"/>
    </row>
    <row r="4408" spans="1:6">
      <c r="A4408" s="189">
        <v>34206</v>
      </c>
      <c r="B4408" s="42">
        <v>14.66703354908333</v>
      </c>
      <c r="D4408" s="39"/>
      <c r="E4408" s="39"/>
      <c r="F4408" s="40"/>
    </row>
    <row r="4409" spans="1:6">
      <c r="A4409" s="189">
        <v>34207</v>
      </c>
      <c r="B4409" s="42">
        <v>14.66703354908333</v>
      </c>
      <c r="D4409" s="39"/>
      <c r="E4409" s="39"/>
      <c r="F4409" s="40"/>
    </row>
    <row r="4410" spans="1:6">
      <c r="A4410" s="189">
        <v>34208</v>
      </c>
      <c r="B4410" s="42">
        <v>14.66703354908333</v>
      </c>
      <c r="D4410" s="39"/>
      <c r="E4410" s="39"/>
      <c r="F4410" s="40"/>
    </row>
    <row r="4411" spans="1:6">
      <c r="A4411" s="189">
        <v>34211</v>
      </c>
      <c r="B4411" s="42">
        <v>14.377824436847886</v>
      </c>
      <c r="D4411" s="39"/>
      <c r="E4411" s="39"/>
      <c r="F4411" s="40"/>
    </row>
    <row r="4412" spans="1:6">
      <c r="A4412" s="189">
        <v>34212</v>
      </c>
      <c r="B4412" s="42">
        <v>14.377824436847886</v>
      </c>
      <c r="D4412" s="39"/>
      <c r="E4412" s="39"/>
      <c r="F4412" s="40"/>
    </row>
    <row r="4413" spans="1:6">
      <c r="A4413" s="189">
        <v>34213</v>
      </c>
      <c r="B4413" s="42">
        <v>14.377824436847886</v>
      </c>
      <c r="D4413" s="39"/>
      <c r="E4413" s="39"/>
      <c r="F4413" s="40"/>
    </row>
    <row r="4414" spans="1:6">
      <c r="A4414" s="189">
        <v>34214</v>
      </c>
      <c r="B4414" s="42">
        <v>14.377824436847886</v>
      </c>
      <c r="D4414" s="39"/>
      <c r="E4414" s="39"/>
      <c r="F4414" s="40"/>
    </row>
    <row r="4415" spans="1:6">
      <c r="A4415" s="189">
        <v>34215</v>
      </c>
      <c r="B4415" s="42">
        <v>14.377824436847886</v>
      </c>
      <c r="D4415" s="39"/>
      <c r="E4415" s="39"/>
      <c r="F4415" s="40"/>
    </row>
    <row r="4416" spans="1:6">
      <c r="A4416" s="189">
        <v>34218</v>
      </c>
      <c r="B4416" s="42">
        <v>15.328082948478636</v>
      </c>
      <c r="D4416" s="39"/>
      <c r="E4416" s="39"/>
      <c r="F4416" s="40"/>
    </row>
    <row r="4417" spans="1:6">
      <c r="A4417" s="189">
        <v>34219</v>
      </c>
      <c r="B4417" s="42">
        <v>15.328082948478636</v>
      </c>
      <c r="D4417" s="39"/>
      <c r="E4417" s="39"/>
      <c r="F4417" s="40"/>
    </row>
    <row r="4418" spans="1:6">
      <c r="A4418" s="189">
        <v>34220</v>
      </c>
      <c r="B4418" s="42">
        <v>15.328082948478636</v>
      </c>
      <c r="D4418" s="39"/>
      <c r="E4418" s="39"/>
      <c r="F4418" s="40"/>
    </row>
    <row r="4419" spans="1:6">
      <c r="A4419" s="189">
        <v>34221</v>
      </c>
      <c r="B4419" s="42">
        <v>15.328082948478636</v>
      </c>
      <c r="D4419" s="39"/>
      <c r="E4419" s="39"/>
      <c r="F4419" s="40"/>
    </row>
    <row r="4420" spans="1:6">
      <c r="A4420" s="189">
        <v>34222</v>
      </c>
      <c r="B4420" s="42">
        <v>15.328082948478636</v>
      </c>
      <c r="D4420" s="39"/>
      <c r="E4420" s="39"/>
      <c r="F4420" s="40"/>
    </row>
    <row r="4421" spans="1:6">
      <c r="A4421" s="189">
        <v>34225</v>
      </c>
      <c r="B4421" s="42">
        <v>15.431371917134152</v>
      </c>
      <c r="D4421" s="39"/>
      <c r="E4421" s="39"/>
      <c r="F4421" s="40"/>
    </row>
    <row r="4422" spans="1:6">
      <c r="A4422" s="189">
        <v>34226</v>
      </c>
      <c r="B4422" s="42">
        <v>15.431371917134152</v>
      </c>
      <c r="D4422" s="39"/>
      <c r="E4422" s="39"/>
      <c r="F4422" s="40"/>
    </row>
    <row r="4423" spans="1:6">
      <c r="A4423" s="189">
        <v>34227</v>
      </c>
      <c r="B4423" s="42">
        <v>15.431371917134152</v>
      </c>
      <c r="D4423" s="39"/>
      <c r="E4423" s="39"/>
      <c r="F4423" s="40"/>
    </row>
    <row r="4424" spans="1:6">
      <c r="A4424" s="189">
        <v>34228</v>
      </c>
      <c r="B4424" s="42">
        <v>15.431371917134152</v>
      </c>
      <c r="D4424" s="39"/>
      <c r="E4424" s="39"/>
      <c r="F4424" s="40"/>
    </row>
    <row r="4425" spans="1:6">
      <c r="A4425" s="189">
        <v>34229</v>
      </c>
      <c r="B4425" s="42">
        <v>15.431371917134152</v>
      </c>
      <c r="D4425" s="39"/>
      <c r="E4425" s="39"/>
      <c r="F4425" s="40"/>
    </row>
    <row r="4426" spans="1:6">
      <c r="A4426" s="189">
        <v>34232</v>
      </c>
      <c r="B4426" s="42">
        <v>15.28676736101643</v>
      </c>
      <c r="D4426" s="39"/>
      <c r="E4426" s="39"/>
      <c r="F4426" s="40"/>
    </row>
    <row r="4427" spans="1:6">
      <c r="A4427" s="189">
        <v>34233</v>
      </c>
      <c r="B4427" s="42">
        <v>15.28676736101643</v>
      </c>
      <c r="D4427" s="39"/>
      <c r="E4427" s="39"/>
      <c r="F4427" s="40"/>
    </row>
    <row r="4428" spans="1:6">
      <c r="A4428" s="189">
        <v>34234</v>
      </c>
      <c r="B4428" s="42">
        <v>15.28676736101643</v>
      </c>
      <c r="D4428" s="39"/>
      <c r="E4428" s="39"/>
      <c r="F4428" s="40"/>
    </row>
    <row r="4429" spans="1:6">
      <c r="A4429" s="189">
        <v>34235</v>
      </c>
      <c r="B4429" s="42">
        <v>15.28676736101643</v>
      </c>
      <c r="D4429" s="39"/>
      <c r="E4429" s="39"/>
      <c r="F4429" s="40"/>
    </row>
    <row r="4430" spans="1:6">
      <c r="A4430" s="189">
        <v>34236</v>
      </c>
      <c r="B4430" s="42">
        <v>15.28676736101643</v>
      </c>
      <c r="D4430" s="39"/>
      <c r="E4430" s="39"/>
      <c r="F4430" s="40"/>
    </row>
    <row r="4431" spans="1:6">
      <c r="A4431" s="189">
        <v>34239</v>
      </c>
      <c r="B4431" s="42">
        <v>15.121505011167605</v>
      </c>
      <c r="D4431" s="39"/>
      <c r="E4431" s="39"/>
      <c r="F4431" s="40"/>
    </row>
    <row r="4432" spans="1:6">
      <c r="A4432" s="189">
        <v>34240</v>
      </c>
      <c r="B4432" s="42">
        <v>15.121505011167605</v>
      </c>
      <c r="D4432" s="39"/>
      <c r="E4432" s="39"/>
      <c r="F4432" s="40"/>
    </row>
    <row r="4433" spans="1:6">
      <c r="A4433" s="189">
        <v>34241</v>
      </c>
      <c r="B4433" s="42">
        <v>15.121505011167605</v>
      </c>
      <c r="D4433" s="39"/>
      <c r="E4433" s="39"/>
      <c r="F4433" s="40"/>
    </row>
    <row r="4434" spans="1:6">
      <c r="A4434" s="189">
        <v>34242</v>
      </c>
      <c r="B4434" s="42">
        <v>15.121505011167605</v>
      </c>
      <c r="D4434" s="39"/>
      <c r="E4434" s="39"/>
      <c r="F4434" s="40"/>
    </row>
    <row r="4435" spans="1:6">
      <c r="A4435" s="189">
        <v>34243</v>
      </c>
      <c r="B4435" s="42">
        <v>15.121505011167605</v>
      </c>
      <c r="D4435" s="39"/>
      <c r="E4435" s="39"/>
      <c r="F4435" s="40"/>
    </row>
    <row r="4436" spans="1:6">
      <c r="A4436" s="189">
        <v>34246</v>
      </c>
      <c r="B4436" s="42">
        <v>15.493345298327462</v>
      </c>
      <c r="D4436" s="39"/>
      <c r="E4436" s="39"/>
      <c r="F4436" s="40"/>
    </row>
    <row r="4437" spans="1:6">
      <c r="A4437" s="189">
        <v>34247</v>
      </c>
      <c r="B4437" s="42">
        <v>15.493345298327462</v>
      </c>
      <c r="D4437" s="39"/>
      <c r="E4437" s="39"/>
      <c r="F4437" s="40"/>
    </row>
    <row r="4438" spans="1:6">
      <c r="A4438" s="189">
        <v>34248</v>
      </c>
      <c r="B4438" s="42">
        <v>15.493345298327462</v>
      </c>
      <c r="D4438" s="39"/>
      <c r="E4438" s="39"/>
      <c r="F4438" s="40"/>
    </row>
    <row r="4439" spans="1:6">
      <c r="A4439" s="189">
        <v>34249</v>
      </c>
      <c r="B4439" s="42">
        <v>15.493345298327462</v>
      </c>
      <c r="D4439" s="39"/>
      <c r="E4439" s="39"/>
      <c r="F4439" s="40"/>
    </row>
    <row r="4440" spans="1:6">
      <c r="A4440" s="189">
        <v>34250</v>
      </c>
      <c r="B4440" s="42">
        <v>15.493345298327462</v>
      </c>
      <c r="D4440" s="39"/>
      <c r="E4440" s="39"/>
      <c r="F4440" s="40"/>
    </row>
    <row r="4441" spans="1:6">
      <c r="A4441" s="189">
        <v>34253</v>
      </c>
      <c r="B4441" s="42">
        <v>15.699923235638495</v>
      </c>
      <c r="D4441" s="39"/>
      <c r="E4441" s="39"/>
      <c r="F4441" s="40"/>
    </row>
    <row r="4442" spans="1:6">
      <c r="A4442" s="189">
        <v>34254</v>
      </c>
      <c r="B4442" s="42">
        <v>15.699923235638495</v>
      </c>
      <c r="D4442" s="39"/>
      <c r="E4442" s="39"/>
      <c r="F4442" s="40"/>
    </row>
    <row r="4443" spans="1:6">
      <c r="A4443" s="189">
        <v>34255</v>
      </c>
      <c r="B4443" s="42">
        <v>15.699923235638495</v>
      </c>
      <c r="D4443" s="39"/>
      <c r="E4443" s="39"/>
      <c r="F4443" s="40"/>
    </row>
    <row r="4444" spans="1:6">
      <c r="A4444" s="189">
        <v>34256</v>
      </c>
      <c r="B4444" s="42">
        <v>15.699923235638495</v>
      </c>
      <c r="D4444" s="39"/>
      <c r="E4444" s="39"/>
      <c r="F4444" s="40"/>
    </row>
    <row r="4445" spans="1:6">
      <c r="A4445" s="189">
        <v>34257</v>
      </c>
      <c r="B4445" s="42">
        <v>15.699923235638495</v>
      </c>
      <c r="D4445" s="39"/>
      <c r="E4445" s="39"/>
      <c r="F4445" s="40"/>
    </row>
    <row r="4446" spans="1:6">
      <c r="A4446" s="189">
        <v>34260</v>
      </c>
      <c r="B4446" s="42">
        <v>16.526234984882628</v>
      </c>
      <c r="D4446" s="39"/>
      <c r="E4446" s="39"/>
      <c r="F4446" s="40"/>
    </row>
    <row r="4447" spans="1:6">
      <c r="A4447" s="189">
        <v>34261</v>
      </c>
      <c r="B4447" s="42">
        <v>16.526234984882628</v>
      </c>
      <c r="D4447" s="39"/>
      <c r="E4447" s="39"/>
      <c r="F4447" s="40"/>
    </row>
    <row r="4448" spans="1:6">
      <c r="A4448" s="189">
        <v>34262</v>
      </c>
      <c r="B4448" s="42">
        <v>16.526234984882628</v>
      </c>
      <c r="D4448" s="39"/>
      <c r="E4448" s="39"/>
      <c r="F4448" s="40"/>
    </row>
    <row r="4449" spans="1:6">
      <c r="A4449" s="189">
        <v>34263</v>
      </c>
      <c r="B4449" s="42">
        <v>16.526234984882628</v>
      </c>
      <c r="D4449" s="39"/>
      <c r="E4449" s="39"/>
      <c r="F4449" s="40"/>
    </row>
    <row r="4450" spans="1:6">
      <c r="A4450" s="189">
        <v>34264</v>
      </c>
      <c r="B4450" s="42">
        <v>16.526234984882628</v>
      </c>
      <c r="D4450" s="39"/>
      <c r="E4450" s="39"/>
      <c r="F4450" s="40"/>
    </row>
    <row r="4451" spans="1:6">
      <c r="A4451" s="189">
        <v>34267</v>
      </c>
      <c r="B4451" s="42">
        <v>16.175052491453872</v>
      </c>
      <c r="D4451" s="39"/>
      <c r="E4451" s="39"/>
      <c r="F4451" s="40"/>
    </row>
    <row r="4452" spans="1:6">
      <c r="A4452" s="189">
        <v>34268</v>
      </c>
      <c r="B4452" s="42">
        <v>16.175052491453872</v>
      </c>
      <c r="D4452" s="39"/>
      <c r="E4452" s="39"/>
      <c r="F4452" s="40"/>
    </row>
    <row r="4453" spans="1:6">
      <c r="A4453" s="189">
        <v>34269</v>
      </c>
      <c r="B4453" s="42">
        <v>16.175052491453872</v>
      </c>
      <c r="D4453" s="39"/>
      <c r="E4453" s="39"/>
      <c r="F4453" s="40"/>
    </row>
    <row r="4454" spans="1:6">
      <c r="A4454" s="189">
        <v>34270</v>
      </c>
      <c r="B4454" s="42">
        <v>16.175052491453872</v>
      </c>
      <c r="D4454" s="39"/>
      <c r="E4454" s="39"/>
      <c r="F4454" s="40"/>
    </row>
    <row r="4455" spans="1:6">
      <c r="A4455" s="189">
        <v>34271</v>
      </c>
      <c r="B4455" s="42">
        <v>16.175052491453872</v>
      </c>
      <c r="D4455" s="39"/>
      <c r="E4455" s="39"/>
      <c r="F4455" s="40"/>
    </row>
    <row r="4456" spans="1:6">
      <c r="A4456" s="189">
        <v>34274</v>
      </c>
      <c r="B4456" s="42">
        <v>16.175052491453872</v>
      </c>
      <c r="D4456" s="39"/>
      <c r="E4456" s="39"/>
      <c r="F4456" s="40"/>
    </row>
    <row r="4457" spans="1:6">
      <c r="A4457" s="189">
        <v>34275</v>
      </c>
      <c r="B4457" s="42">
        <v>16.175052491453872</v>
      </c>
      <c r="D4457" s="39"/>
      <c r="E4457" s="39"/>
      <c r="F4457" s="40"/>
    </row>
    <row r="4458" spans="1:6">
      <c r="A4458" s="189">
        <v>34276</v>
      </c>
      <c r="B4458" s="42">
        <v>16.175052491453872</v>
      </c>
      <c r="D4458" s="39"/>
      <c r="E4458" s="39"/>
      <c r="F4458" s="40"/>
    </row>
    <row r="4459" spans="1:6">
      <c r="A4459" s="189">
        <v>34277</v>
      </c>
      <c r="B4459" s="42">
        <v>16.175052491453872</v>
      </c>
      <c r="D4459" s="39"/>
      <c r="E4459" s="39"/>
      <c r="F4459" s="40"/>
    </row>
    <row r="4460" spans="1:6">
      <c r="A4460" s="189">
        <v>34278</v>
      </c>
      <c r="B4460" s="42">
        <v>16.175052491453872</v>
      </c>
      <c r="D4460" s="39"/>
      <c r="E4460" s="39"/>
      <c r="F4460" s="40"/>
    </row>
    <row r="4461" spans="1:6">
      <c r="A4461" s="189">
        <v>34281</v>
      </c>
      <c r="B4461" s="42">
        <v>16.051105729067249</v>
      </c>
      <c r="D4461" s="39"/>
      <c r="E4461" s="39"/>
      <c r="F4461" s="40"/>
    </row>
    <row r="4462" spans="1:6">
      <c r="A4462" s="189">
        <v>34282</v>
      </c>
      <c r="B4462" s="42">
        <v>16.051105729067249</v>
      </c>
      <c r="D4462" s="39"/>
      <c r="E4462" s="39"/>
      <c r="F4462" s="40"/>
    </row>
    <row r="4463" spans="1:6">
      <c r="A4463" s="189">
        <v>34283</v>
      </c>
      <c r="B4463" s="42">
        <v>16.051105729067249</v>
      </c>
      <c r="D4463" s="39"/>
      <c r="E4463" s="39"/>
      <c r="F4463" s="40"/>
    </row>
    <row r="4464" spans="1:6">
      <c r="A4464" s="189">
        <v>34284</v>
      </c>
      <c r="B4464" s="42">
        <v>16.051105729067249</v>
      </c>
      <c r="D4464" s="39"/>
      <c r="E4464" s="39"/>
      <c r="F4464" s="40"/>
    </row>
    <row r="4465" spans="1:6">
      <c r="A4465" s="189">
        <v>34285</v>
      </c>
      <c r="B4465" s="42">
        <v>16.051105729067249</v>
      </c>
      <c r="D4465" s="39"/>
      <c r="E4465" s="39"/>
      <c r="F4465" s="40"/>
    </row>
    <row r="4466" spans="1:6">
      <c r="A4466" s="189">
        <v>34288</v>
      </c>
      <c r="B4466" s="42">
        <v>16.856759684580279</v>
      </c>
      <c r="D4466" s="39"/>
      <c r="E4466" s="39"/>
      <c r="F4466" s="40"/>
    </row>
    <row r="4467" spans="1:6">
      <c r="A4467" s="189">
        <v>34289</v>
      </c>
      <c r="B4467" s="42">
        <v>16.856759684580279</v>
      </c>
      <c r="D4467" s="39"/>
      <c r="E4467" s="39"/>
      <c r="F4467" s="40"/>
    </row>
    <row r="4468" spans="1:6">
      <c r="A4468" s="189">
        <v>34290</v>
      </c>
      <c r="B4468" s="42">
        <v>16.856759684580279</v>
      </c>
      <c r="D4468" s="39"/>
      <c r="E4468" s="39"/>
      <c r="F4468" s="40"/>
    </row>
    <row r="4469" spans="1:6">
      <c r="A4469" s="189">
        <v>34291</v>
      </c>
      <c r="B4469" s="42">
        <v>16.856759684580279</v>
      </c>
      <c r="D4469" s="39"/>
      <c r="E4469" s="39"/>
      <c r="F4469" s="40"/>
    </row>
    <row r="4470" spans="1:6">
      <c r="A4470" s="189">
        <v>34292</v>
      </c>
      <c r="B4470" s="42">
        <v>16.856759684580279</v>
      </c>
      <c r="D4470" s="39"/>
      <c r="E4470" s="39"/>
      <c r="F4470" s="40"/>
    </row>
    <row r="4471" spans="1:6">
      <c r="A4471" s="189">
        <v>34295</v>
      </c>
      <c r="B4471" s="42">
        <v>16.774128509655867</v>
      </c>
      <c r="D4471" s="39"/>
      <c r="E4471" s="39"/>
      <c r="F4471" s="40"/>
    </row>
    <row r="4472" spans="1:6">
      <c r="A4472" s="189">
        <v>34296</v>
      </c>
      <c r="B4472" s="42">
        <v>16.774128509655867</v>
      </c>
      <c r="D4472" s="39"/>
      <c r="E4472" s="39"/>
      <c r="F4472" s="40"/>
    </row>
    <row r="4473" spans="1:6">
      <c r="A4473" s="189">
        <v>34297</v>
      </c>
      <c r="B4473" s="42">
        <v>16.774128509655867</v>
      </c>
      <c r="D4473" s="39"/>
      <c r="E4473" s="39"/>
      <c r="F4473" s="40"/>
    </row>
    <row r="4474" spans="1:6">
      <c r="A4474" s="189">
        <v>34298</v>
      </c>
      <c r="B4474" s="42">
        <v>16.774128509655867</v>
      </c>
      <c r="D4474" s="39"/>
      <c r="E4474" s="39"/>
      <c r="F4474" s="40"/>
    </row>
    <row r="4475" spans="1:6">
      <c r="A4475" s="189">
        <v>34299</v>
      </c>
      <c r="B4475" s="42">
        <v>16.774128509655867</v>
      </c>
      <c r="D4475" s="39"/>
      <c r="E4475" s="39"/>
      <c r="F4475" s="40"/>
    </row>
    <row r="4476" spans="1:6">
      <c r="A4476" s="189">
        <v>34302</v>
      </c>
      <c r="B4476" s="42">
        <v>16.526234984882628</v>
      </c>
      <c r="D4476" s="39"/>
      <c r="E4476" s="39"/>
      <c r="F4476" s="40"/>
    </row>
    <row r="4477" spans="1:6">
      <c r="A4477" s="189">
        <v>34303</v>
      </c>
      <c r="B4477" s="42">
        <v>16.526234984882628</v>
      </c>
      <c r="D4477" s="39"/>
      <c r="E4477" s="39"/>
      <c r="F4477" s="40"/>
    </row>
    <row r="4478" spans="1:6">
      <c r="A4478" s="189">
        <v>34304</v>
      </c>
      <c r="B4478" s="42">
        <v>16.526234984882628</v>
      </c>
      <c r="D4478" s="39"/>
      <c r="E4478" s="39"/>
      <c r="F4478" s="40"/>
    </row>
    <row r="4479" spans="1:6">
      <c r="A4479" s="189">
        <v>34305</v>
      </c>
      <c r="B4479" s="42">
        <v>16.526234984882628</v>
      </c>
      <c r="D4479" s="39"/>
      <c r="E4479" s="39"/>
      <c r="F4479" s="40"/>
    </row>
    <row r="4480" spans="1:6">
      <c r="A4480" s="189">
        <v>34306</v>
      </c>
      <c r="B4480" s="42">
        <v>16.526234984882628</v>
      </c>
      <c r="D4480" s="39"/>
      <c r="E4480" s="39"/>
      <c r="F4480" s="40"/>
    </row>
    <row r="4481" spans="1:6">
      <c r="A4481" s="189">
        <v>34309</v>
      </c>
      <c r="B4481" s="42">
        <v>16.319657047571592</v>
      </c>
      <c r="D4481" s="39"/>
      <c r="E4481" s="39"/>
      <c r="F4481" s="40"/>
    </row>
    <row r="4482" spans="1:6">
      <c r="A4482" s="189">
        <v>34310</v>
      </c>
      <c r="B4482" s="42">
        <v>16.319657047571592</v>
      </c>
      <c r="D4482" s="39"/>
      <c r="E4482" s="39"/>
      <c r="F4482" s="40"/>
    </row>
    <row r="4483" spans="1:6">
      <c r="A4483" s="189">
        <v>34311</v>
      </c>
      <c r="B4483" s="42">
        <v>16.319657047571592</v>
      </c>
      <c r="D4483" s="39"/>
      <c r="E4483" s="39"/>
      <c r="F4483" s="40"/>
    </row>
    <row r="4484" spans="1:6">
      <c r="A4484" s="189">
        <v>34312</v>
      </c>
      <c r="B4484" s="42">
        <v>16.319657047571592</v>
      </c>
      <c r="D4484" s="39"/>
      <c r="E4484" s="39"/>
      <c r="F4484" s="40"/>
    </row>
    <row r="4485" spans="1:6">
      <c r="A4485" s="189">
        <v>34313</v>
      </c>
      <c r="B4485" s="42">
        <v>16.319657047571592</v>
      </c>
      <c r="D4485" s="39"/>
      <c r="E4485" s="39"/>
      <c r="F4485" s="40"/>
    </row>
    <row r="4486" spans="1:6">
      <c r="A4486" s="189">
        <v>34316</v>
      </c>
      <c r="B4486" s="42">
        <v>16.381630428764904</v>
      </c>
      <c r="D4486" s="39"/>
      <c r="E4486" s="39"/>
      <c r="F4486" s="40"/>
    </row>
    <row r="4487" spans="1:6">
      <c r="A4487" s="189">
        <v>34317</v>
      </c>
      <c r="B4487" s="42">
        <v>16.381630428764904</v>
      </c>
      <c r="D4487" s="39"/>
      <c r="E4487" s="39"/>
      <c r="F4487" s="40"/>
    </row>
    <row r="4488" spans="1:6">
      <c r="A4488" s="189">
        <v>34318</v>
      </c>
      <c r="B4488" s="42">
        <v>16.381630428764904</v>
      </c>
      <c r="D4488" s="39"/>
      <c r="E4488" s="39"/>
      <c r="F4488" s="40"/>
    </row>
    <row r="4489" spans="1:6">
      <c r="A4489" s="189">
        <v>34319</v>
      </c>
      <c r="B4489" s="42">
        <v>16.381630428764904</v>
      </c>
      <c r="D4489" s="39"/>
      <c r="E4489" s="39"/>
      <c r="F4489" s="40"/>
    </row>
    <row r="4490" spans="1:6">
      <c r="A4490" s="189">
        <v>34320</v>
      </c>
      <c r="B4490" s="42">
        <v>16.381630428764904</v>
      </c>
      <c r="D4490" s="39"/>
      <c r="E4490" s="39"/>
      <c r="F4490" s="40"/>
    </row>
    <row r="4491" spans="1:6">
      <c r="A4491" s="189">
        <v>34323</v>
      </c>
      <c r="B4491" s="42">
        <v>16.195710285184976</v>
      </c>
      <c r="D4491" s="39"/>
      <c r="E4491" s="39"/>
      <c r="F4491" s="40"/>
    </row>
    <row r="4492" spans="1:6">
      <c r="A4492" s="189">
        <v>34324</v>
      </c>
      <c r="B4492" s="42">
        <v>16.195710285184976</v>
      </c>
      <c r="D4492" s="39"/>
      <c r="E4492" s="39"/>
      <c r="F4492" s="40"/>
    </row>
    <row r="4493" spans="1:6">
      <c r="A4493" s="189">
        <v>34325</v>
      </c>
      <c r="B4493" s="42">
        <v>16.195710285184976</v>
      </c>
      <c r="D4493" s="39"/>
      <c r="E4493" s="39"/>
      <c r="F4493" s="40"/>
    </row>
    <row r="4494" spans="1:6">
      <c r="A4494" s="189">
        <v>34326</v>
      </c>
      <c r="B4494" s="42">
        <v>16.195710285184976</v>
      </c>
      <c r="D4494" s="39"/>
      <c r="E4494" s="39"/>
      <c r="F4494" s="40"/>
    </row>
    <row r="4495" spans="1:6">
      <c r="A4495" s="189">
        <v>34327</v>
      </c>
      <c r="B4495" s="42">
        <v>16.195710285184976</v>
      </c>
      <c r="D4495" s="39"/>
      <c r="E4495" s="39"/>
      <c r="F4495" s="40"/>
    </row>
    <row r="4496" spans="1:6">
      <c r="A4496" s="189">
        <v>34330</v>
      </c>
      <c r="B4496" s="42">
        <v>17.269915559202342</v>
      </c>
      <c r="D4496" s="39"/>
      <c r="E4496" s="39"/>
      <c r="F4496" s="40"/>
    </row>
    <row r="4497" spans="1:6">
      <c r="A4497" s="189">
        <v>34331</v>
      </c>
      <c r="B4497" s="42">
        <v>17.269915559202342</v>
      </c>
      <c r="D4497" s="39"/>
      <c r="E4497" s="39"/>
      <c r="F4497" s="40"/>
    </row>
    <row r="4498" spans="1:6">
      <c r="A4498" s="189">
        <v>34332</v>
      </c>
      <c r="B4498" s="42">
        <v>17.269915559202342</v>
      </c>
      <c r="D4498" s="39"/>
      <c r="E4498" s="39"/>
      <c r="F4498" s="40"/>
    </row>
    <row r="4499" spans="1:6">
      <c r="A4499" s="189">
        <v>34333</v>
      </c>
      <c r="B4499" s="42">
        <v>17.269915559202342</v>
      </c>
      <c r="D4499" s="39"/>
      <c r="E4499" s="39"/>
      <c r="F4499" s="40"/>
    </row>
    <row r="4500" spans="1:6" ht="13.5" thickBot="1">
      <c r="A4500" s="190">
        <v>34334</v>
      </c>
      <c r="B4500" s="43">
        <v>17.269915559202342</v>
      </c>
      <c r="C4500" s="134"/>
      <c r="D4500" s="41"/>
      <c r="E4500" s="41"/>
      <c r="F4500" s="40"/>
    </row>
    <row r="4501" spans="1:6">
      <c r="A4501" s="189">
        <v>34337</v>
      </c>
      <c r="B4501" s="42">
        <v>17.43517790905117</v>
      </c>
      <c r="D4501" s="39"/>
      <c r="E4501" s="39"/>
      <c r="F4501" s="40"/>
    </row>
    <row r="4502" spans="1:6">
      <c r="A4502" s="189">
        <v>34338</v>
      </c>
      <c r="B4502" s="42">
        <v>17.43517790905117</v>
      </c>
      <c r="D4502" s="39"/>
      <c r="E4502" s="39"/>
      <c r="F4502" s="40"/>
    </row>
    <row r="4503" spans="1:6">
      <c r="A4503" s="189">
        <v>34339</v>
      </c>
      <c r="B4503" s="42">
        <v>17.43517790905117</v>
      </c>
      <c r="D4503" s="39"/>
      <c r="E4503" s="39"/>
      <c r="F4503" s="40"/>
    </row>
    <row r="4504" spans="1:6">
      <c r="A4504" s="189">
        <v>34340</v>
      </c>
      <c r="B4504" s="42">
        <v>17.43517790905117</v>
      </c>
      <c r="D4504" s="39"/>
      <c r="E4504" s="39"/>
      <c r="F4504" s="40"/>
    </row>
    <row r="4505" spans="1:6">
      <c r="A4505" s="189">
        <v>34341</v>
      </c>
      <c r="B4505" s="42">
        <v>17.43517790905117</v>
      </c>
      <c r="D4505" s="39"/>
      <c r="E4505" s="39"/>
      <c r="F4505" s="40"/>
    </row>
    <row r="4506" spans="1:6">
      <c r="A4506" s="189">
        <v>34344</v>
      </c>
      <c r="B4506" s="42">
        <v>17.765702608748821</v>
      </c>
      <c r="D4506" s="39"/>
      <c r="E4506" s="39"/>
      <c r="F4506" s="40"/>
    </row>
    <row r="4507" spans="1:6">
      <c r="A4507" s="189">
        <v>34345</v>
      </c>
      <c r="B4507" s="42">
        <v>17.765702608748821</v>
      </c>
      <c r="D4507" s="39"/>
      <c r="E4507" s="39"/>
      <c r="F4507" s="40"/>
    </row>
    <row r="4508" spans="1:6">
      <c r="A4508" s="189">
        <v>34346</v>
      </c>
      <c r="B4508" s="42">
        <v>17.765702608748821</v>
      </c>
      <c r="D4508" s="39"/>
      <c r="E4508" s="39"/>
      <c r="F4508" s="40"/>
    </row>
    <row r="4509" spans="1:6">
      <c r="A4509" s="189">
        <v>34347</v>
      </c>
      <c r="B4509" s="42">
        <v>17.765702608748821</v>
      </c>
      <c r="D4509" s="39"/>
      <c r="E4509" s="39"/>
      <c r="F4509" s="40"/>
    </row>
    <row r="4510" spans="1:6">
      <c r="A4510" s="189">
        <v>34348</v>
      </c>
      <c r="B4510" s="42">
        <v>17.765702608748821</v>
      </c>
      <c r="D4510" s="39"/>
      <c r="E4510" s="39"/>
      <c r="F4510" s="40"/>
    </row>
    <row r="4511" spans="1:6">
      <c r="A4511" s="189">
        <v>34351</v>
      </c>
      <c r="B4511" s="42">
        <v>16.939390859504694</v>
      </c>
      <c r="D4511" s="39"/>
      <c r="E4511" s="39"/>
      <c r="F4511" s="40"/>
    </row>
    <row r="4512" spans="1:6">
      <c r="A4512" s="189">
        <v>34352</v>
      </c>
      <c r="B4512" s="42">
        <v>16.939390859504694</v>
      </c>
      <c r="D4512" s="39"/>
      <c r="E4512" s="39"/>
      <c r="F4512" s="40"/>
    </row>
    <row r="4513" spans="1:6">
      <c r="A4513" s="189">
        <v>34353</v>
      </c>
      <c r="B4513" s="42">
        <v>16.939390859504694</v>
      </c>
      <c r="D4513" s="39"/>
      <c r="E4513" s="39"/>
      <c r="F4513" s="40"/>
    </row>
    <row r="4514" spans="1:6">
      <c r="A4514" s="189">
        <v>34354</v>
      </c>
      <c r="B4514" s="42">
        <v>16.939390859504694</v>
      </c>
      <c r="D4514" s="39"/>
      <c r="E4514" s="39"/>
      <c r="F4514" s="40"/>
    </row>
    <row r="4515" spans="1:6">
      <c r="A4515" s="189">
        <v>34355</v>
      </c>
      <c r="B4515" s="42">
        <v>16.939390859504694</v>
      </c>
      <c r="D4515" s="39"/>
      <c r="E4515" s="39"/>
      <c r="F4515" s="40"/>
    </row>
    <row r="4516" spans="1:6">
      <c r="A4516" s="189">
        <v>34358</v>
      </c>
      <c r="B4516" s="42">
        <v>17.145968796815726</v>
      </c>
      <c r="D4516" s="39"/>
      <c r="E4516" s="39"/>
      <c r="F4516" s="40"/>
    </row>
    <row r="4517" spans="1:6">
      <c r="A4517" s="189">
        <v>34359</v>
      </c>
      <c r="B4517" s="42">
        <v>17.145968796815726</v>
      </c>
      <c r="D4517" s="39"/>
      <c r="E4517" s="39"/>
      <c r="F4517" s="40"/>
    </row>
    <row r="4518" spans="1:6">
      <c r="A4518" s="189">
        <v>34360</v>
      </c>
      <c r="B4518" s="42">
        <v>17.145968796815726</v>
      </c>
      <c r="D4518" s="39"/>
      <c r="E4518" s="39"/>
      <c r="F4518" s="40"/>
    </row>
    <row r="4519" spans="1:6">
      <c r="A4519" s="189">
        <v>34361</v>
      </c>
      <c r="B4519" s="42">
        <v>17.145968796815726</v>
      </c>
      <c r="D4519" s="39"/>
      <c r="E4519" s="39"/>
      <c r="F4519" s="40"/>
    </row>
    <row r="4520" spans="1:6">
      <c r="A4520" s="189">
        <v>34362</v>
      </c>
      <c r="B4520" s="42">
        <v>17.145968796815726</v>
      </c>
      <c r="D4520" s="39"/>
      <c r="E4520" s="39"/>
      <c r="F4520" s="40"/>
    </row>
    <row r="4521" spans="1:6">
      <c r="A4521" s="189">
        <v>34365</v>
      </c>
      <c r="B4521" s="42">
        <v>17.807018196211029</v>
      </c>
      <c r="D4521" s="39"/>
      <c r="E4521" s="39"/>
      <c r="F4521" s="40"/>
    </row>
    <row r="4522" spans="1:6">
      <c r="A4522" s="189">
        <v>34366</v>
      </c>
      <c r="B4522" s="42">
        <v>17.807018196211029</v>
      </c>
      <c r="D4522" s="39"/>
      <c r="E4522" s="39"/>
      <c r="F4522" s="40"/>
    </row>
    <row r="4523" spans="1:6">
      <c r="A4523" s="189">
        <v>34367</v>
      </c>
      <c r="B4523" s="42">
        <v>17.807018196211029</v>
      </c>
      <c r="D4523" s="39"/>
      <c r="E4523" s="39"/>
      <c r="F4523" s="40"/>
    </row>
    <row r="4524" spans="1:6">
      <c r="A4524" s="189">
        <v>34368</v>
      </c>
      <c r="B4524" s="42">
        <v>17.807018196211029</v>
      </c>
      <c r="D4524" s="39"/>
      <c r="E4524" s="39"/>
      <c r="F4524" s="40"/>
    </row>
    <row r="4525" spans="1:6">
      <c r="A4525" s="189">
        <v>34369</v>
      </c>
      <c r="B4525" s="42">
        <v>17.807018196211029</v>
      </c>
      <c r="D4525" s="39"/>
      <c r="E4525" s="39"/>
      <c r="F4525" s="40"/>
    </row>
    <row r="4526" spans="1:6">
      <c r="A4526" s="189">
        <v>34372</v>
      </c>
      <c r="B4526" s="42">
        <v>19.748850806934737</v>
      </c>
      <c r="D4526" s="39"/>
      <c r="E4526" s="39"/>
      <c r="F4526" s="40"/>
    </row>
    <row r="4527" spans="1:6">
      <c r="A4527" s="189">
        <v>34373</v>
      </c>
      <c r="B4527" s="42">
        <v>19.748850806934737</v>
      </c>
      <c r="D4527" s="39"/>
      <c r="E4527" s="39"/>
      <c r="F4527" s="40"/>
    </row>
    <row r="4528" spans="1:6">
      <c r="A4528" s="189">
        <v>34374</v>
      </c>
      <c r="B4528" s="42">
        <v>19.748850806934737</v>
      </c>
      <c r="D4528" s="39"/>
      <c r="E4528" s="39"/>
      <c r="F4528" s="40"/>
    </row>
    <row r="4529" spans="1:6">
      <c r="A4529" s="189">
        <v>34375</v>
      </c>
      <c r="B4529" s="42">
        <v>19.748850806934737</v>
      </c>
      <c r="D4529" s="39"/>
      <c r="E4529" s="39"/>
      <c r="F4529" s="40"/>
    </row>
    <row r="4530" spans="1:6">
      <c r="A4530" s="189">
        <v>34376</v>
      </c>
      <c r="B4530" s="42">
        <v>19.748850806934737</v>
      </c>
      <c r="D4530" s="39"/>
      <c r="E4530" s="39"/>
      <c r="F4530" s="40"/>
    </row>
    <row r="4531" spans="1:6">
      <c r="A4531" s="189">
        <v>34379</v>
      </c>
      <c r="B4531" s="42">
        <v>20.451215793792251</v>
      </c>
      <c r="D4531" s="39"/>
      <c r="E4531" s="39"/>
      <c r="F4531" s="40"/>
    </row>
    <row r="4532" spans="1:6">
      <c r="A4532" s="189">
        <v>34380</v>
      </c>
      <c r="B4532" s="42">
        <v>20.451215793792251</v>
      </c>
      <c r="D4532" s="39"/>
      <c r="E4532" s="39"/>
      <c r="F4532" s="40"/>
    </row>
    <row r="4533" spans="1:6">
      <c r="A4533" s="189">
        <v>34381</v>
      </c>
      <c r="B4533" s="42">
        <v>20.451215793792251</v>
      </c>
      <c r="D4533" s="39"/>
      <c r="E4533" s="39"/>
      <c r="F4533" s="40"/>
    </row>
    <row r="4534" spans="1:6">
      <c r="A4534" s="189">
        <v>34382</v>
      </c>
      <c r="B4534" s="42">
        <v>20.451215793792251</v>
      </c>
      <c r="D4534" s="39"/>
      <c r="E4534" s="39"/>
      <c r="F4534" s="40"/>
    </row>
    <row r="4535" spans="1:6">
      <c r="A4535" s="189">
        <v>34383</v>
      </c>
      <c r="B4535" s="42">
        <v>20.451215793792251</v>
      </c>
      <c r="D4535" s="39"/>
      <c r="E4535" s="39"/>
      <c r="F4535" s="40"/>
    </row>
    <row r="4536" spans="1:6">
      <c r="A4536" s="189">
        <v>34386</v>
      </c>
      <c r="B4536" s="42">
        <v>20.575162556178871</v>
      </c>
      <c r="D4536" s="39"/>
      <c r="E4536" s="39"/>
      <c r="F4536" s="40"/>
    </row>
    <row r="4537" spans="1:6">
      <c r="A4537" s="189">
        <v>34387</v>
      </c>
      <c r="B4537" s="42">
        <v>20.575162556178871</v>
      </c>
      <c r="D4537" s="39"/>
      <c r="E4537" s="39"/>
      <c r="F4537" s="40"/>
    </row>
    <row r="4538" spans="1:6">
      <c r="A4538" s="189">
        <v>34388</v>
      </c>
      <c r="B4538" s="42">
        <v>20.575162556178871</v>
      </c>
      <c r="D4538" s="39"/>
      <c r="E4538" s="39"/>
      <c r="F4538" s="40"/>
    </row>
    <row r="4539" spans="1:6">
      <c r="A4539" s="189">
        <v>34389</v>
      </c>
      <c r="B4539" s="42">
        <v>20.575162556178871</v>
      </c>
      <c r="D4539" s="39"/>
      <c r="E4539" s="39"/>
      <c r="F4539" s="40"/>
    </row>
    <row r="4540" spans="1:6">
      <c r="A4540" s="189">
        <v>34390</v>
      </c>
      <c r="B4540" s="42">
        <v>20.575162556178871</v>
      </c>
      <c r="D4540" s="39"/>
      <c r="E4540" s="39"/>
      <c r="F4540" s="40"/>
    </row>
    <row r="4541" spans="1:6">
      <c r="A4541" s="189">
        <v>34393</v>
      </c>
      <c r="B4541" s="42">
        <v>20.079375506632392</v>
      </c>
      <c r="D4541" s="39"/>
      <c r="E4541" s="39"/>
      <c r="F4541" s="40"/>
    </row>
    <row r="4542" spans="1:6">
      <c r="A4542" s="189">
        <v>34394</v>
      </c>
      <c r="B4542" s="42">
        <v>20.079375506632392</v>
      </c>
      <c r="D4542" s="39"/>
      <c r="E4542" s="39"/>
      <c r="F4542" s="40"/>
    </row>
    <row r="4543" spans="1:6">
      <c r="A4543" s="189">
        <v>34395</v>
      </c>
      <c r="B4543" s="42">
        <v>20.079375506632392</v>
      </c>
      <c r="D4543" s="39"/>
      <c r="E4543" s="39"/>
      <c r="F4543" s="40"/>
    </row>
    <row r="4544" spans="1:6">
      <c r="A4544" s="189">
        <v>34396</v>
      </c>
      <c r="B4544" s="42">
        <v>20.079375506632392</v>
      </c>
      <c r="D4544" s="39"/>
      <c r="E4544" s="39"/>
      <c r="F4544" s="40"/>
    </row>
    <row r="4545" spans="1:6">
      <c r="A4545" s="189">
        <v>34397</v>
      </c>
      <c r="B4545" s="42">
        <v>20.079375506632392</v>
      </c>
      <c r="D4545" s="39"/>
      <c r="E4545" s="39"/>
      <c r="F4545" s="40"/>
    </row>
    <row r="4546" spans="1:6">
      <c r="A4546" s="189">
        <v>34400</v>
      </c>
      <c r="B4546" s="42">
        <v>19.831481981859152</v>
      </c>
      <c r="D4546" s="39"/>
      <c r="E4546" s="39"/>
      <c r="F4546" s="40"/>
    </row>
    <row r="4547" spans="1:6">
      <c r="A4547" s="189">
        <v>34401</v>
      </c>
      <c r="B4547" s="42">
        <v>19.831481981859152</v>
      </c>
      <c r="D4547" s="39"/>
      <c r="E4547" s="39"/>
      <c r="F4547" s="40"/>
    </row>
    <row r="4548" spans="1:6">
      <c r="A4548" s="189">
        <v>34402</v>
      </c>
      <c r="B4548" s="42">
        <v>19.831481981859152</v>
      </c>
      <c r="D4548" s="39"/>
      <c r="E4548" s="39"/>
      <c r="F4548" s="40"/>
    </row>
    <row r="4549" spans="1:6">
      <c r="A4549" s="189">
        <v>34403</v>
      </c>
      <c r="B4549" s="42">
        <v>19.831481981859152</v>
      </c>
      <c r="D4549" s="39"/>
      <c r="E4549" s="39"/>
      <c r="F4549" s="40"/>
    </row>
    <row r="4550" spans="1:6">
      <c r="A4550" s="189">
        <v>34404</v>
      </c>
      <c r="B4550" s="42">
        <v>19.831481981859152</v>
      </c>
      <c r="D4550" s="39"/>
      <c r="E4550" s="39"/>
      <c r="F4550" s="40"/>
    </row>
    <row r="4551" spans="1:6">
      <c r="A4551" s="189">
        <v>34407</v>
      </c>
      <c r="B4551" s="42">
        <v>19.831481981859152</v>
      </c>
      <c r="D4551" s="39"/>
      <c r="E4551" s="39"/>
      <c r="F4551" s="40"/>
    </row>
    <row r="4552" spans="1:6">
      <c r="A4552" s="189">
        <v>34408</v>
      </c>
      <c r="B4552" s="42">
        <v>19.831481981859152</v>
      </c>
      <c r="D4552" s="39"/>
      <c r="E4552" s="39"/>
      <c r="F4552" s="40"/>
    </row>
    <row r="4553" spans="1:6">
      <c r="A4553" s="189">
        <v>34409</v>
      </c>
      <c r="B4553" s="42">
        <v>19.831481981859152</v>
      </c>
      <c r="D4553" s="39"/>
      <c r="E4553" s="39"/>
      <c r="F4553" s="40"/>
    </row>
    <row r="4554" spans="1:6">
      <c r="A4554" s="189">
        <v>34410</v>
      </c>
      <c r="B4554" s="42">
        <v>19.831481981859152</v>
      </c>
      <c r="D4554" s="39"/>
      <c r="E4554" s="39"/>
      <c r="F4554" s="40"/>
    </row>
    <row r="4555" spans="1:6">
      <c r="A4555" s="189">
        <v>34411</v>
      </c>
      <c r="B4555" s="42">
        <v>19.831481981859152</v>
      </c>
      <c r="D4555" s="39"/>
      <c r="E4555" s="39"/>
      <c r="F4555" s="40"/>
    </row>
    <row r="4556" spans="1:6">
      <c r="A4556" s="189">
        <v>34414</v>
      </c>
      <c r="B4556" s="42">
        <v>20.058717712901288</v>
      </c>
      <c r="D4556" s="39"/>
      <c r="E4556" s="39"/>
      <c r="F4556" s="40"/>
    </row>
    <row r="4557" spans="1:6">
      <c r="A4557" s="189">
        <v>34415</v>
      </c>
      <c r="B4557" s="42">
        <v>20.058717712901288</v>
      </c>
      <c r="D4557" s="39"/>
      <c r="E4557" s="39"/>
      <c r="F4557" s="40"/>
    </row>
    <row r="4558" spans="1:6">
      <c r="A4558" s="189">
        <v>34416</v>
      </c>
      <c r="B4558" s="42">
        <v>20.058717712901288</v>
      </c>
      <c r="D4558" s="39"/>
      <c r="E4558" s="39"/>
      <c r="F4558" s="40"/>
    </row>
    <row r="4559" spans="1:6">
      <c r="A4559" s="189">
        <v>34417</v>
      </c>
      <c r="B4559" s="42">
        <v>20.058717712901288</v>
      </c>
      <c r="D4559" s="39"/>
      <c r="E4559" s="39"/>
      <c r="F4559" s="40"/>
    </row>
    <row r="4560" spans="1:6">
      <c r="A4560" s="189">
        <v>34418</v>
      </c>
      <c r="B4560" s="42">
        <v>20.058717712901288</v>
      </c>
      <c r="D4560" s="39"/>
      <c r="E4560" s="39"/>
      <c r="F4560" s="40"/>
    </row>
    <row r="4561" spans="1:6">
      <c r="A4561" s="189">
        <v>34421</v>
      </c>
      <c r="B4561" s="42">
        <v>20.162006681556804</v>
      </c>
      <c r="D4561" s="39"/>
      <c r="E4561" s="39"/>
      <c r="F4561" s="40"/>
    </row>
    <row r="4562" spans="1:6">
      <c r="A4562" s="189">
        <v>34422</v>
      </c>
      <c r="B4562" s="42">
        <v>20.162006681556804</v>
      </c>
      <c r="D4562" s="39"/>
      <c r="E4562" s="39"/>
      <c r="F4562" s="40"/>
    </row>
    <row r="4563" spans="1:6">
      <c r="A4563" s="189">
        <v>34423</v>
      </c>
      <c r="B4563" s="42">
        <v>20.162006681556804</v>
      </c>
      <c r="D4563" s="39"/>
      <c r="E4563" s="39"/>
      <c r="F4563" s="40"/>
    </row>
    <row r="4564" spans="1:6">
      <c r="A4564" s="189">
        <v>34424</v>
      </c>
      <c r="B4564" s="42">
        <v>20.162006681556804</v>
      </c>
      <c r="D4564" s="39"/>
      <c r="E4564" s="39"/>
      <c r="F4564" s="40"/>
    </row>
    <row r="4565" spans="1:6">
      <c r="A4565" s="189">
        <v>34425</v>
      </c>
      <c r="B4565" s="42">
        <v>20.162006681556804</v>
      </c>
      <c r="D4565" s="39"/>
      <c r="E4565" s="39"/>
      <c r="F4565" s="40"/>
    </row>
    <row r="4566" spans="1:6">
      <c r="A4566" s="189">
        <v>34428</v>
      </c>
      <c r="B4566" s="42">
        <v>20.492531381254455</v>
      </c>
      <c r="D4566" s="39"/>
      <c r="E4566" s="39"/>
      <c r="F4566" s="40"/>
    </row>
    <row r="4567" spans="1:6">
      <c r="A4567" s="189">
        <v>34429</v>
      </c>
      <c r="B4567" s="42">
        <v>20.492531381254455</v>
      </c>
      <c r="D4567" s="39"/>
      <c r="E4567" s="39"/>
      <c r="F4567" s="40"/>
    </row>
    <row r="4568" spans="1:6">
      <c r="A4568" s="189">
        <v>34430</v>
      </c>
      <c r="B4568" s="42">
        <v>20.492531381254455</v>
      </c>
      <c r="D4568" s="39"/>
      <c r="E4568" s="39"/>
      <c r="F4568" s="40"/>
    </row>
    <row r="4569" spans="1:6">
      <c r="A4569" s="189">
        <v>34431</v>
      </c>
      <c r="B4569" s="42">
        <v>20.492531381254455</v>
      </c>
      <c r="D4569" s="39"/>
      <c r="E4569" s="39"/>
      <c r="F4569" s="40"/>
    </row>
    <row r="4570" spans="1:6">
      <c r="A4570" s="189">
        <v>34432</v>
      </c>
      <c r="B4570" s="42">
        <v>20.492531381254455</v>
      </c>
      <c r="D4570" s="39"/>
      <c r="E4570" s="39"/>
      <c r="F4570" s="40"/>
    </row>
    <row r="4571" spans="1:6">
      <c r="A4571" s="189">
        <v>34435</v>
      </c>
      <c r="B4571" s="42">
        <v>20.781740493489902</v>
      </c>
      <c r="D4571" s="39"/>
      <c r="E4571" s="39"/>
      <c r="F4571" s="40"/>
    </row>
    <row r="4572" spans="1:6">
      <c r="A4572" s="189">
        <v>34436</v>
      </c>
      <c r="B4572" s="42">
        <v>20.781740493489902</v>
      </c>
      <c r="D4572" s="39"/>
      <c r="E4572" s="39"/>
      <c r="F4572" s="40"/>
    </row>
    <row r="4573" spans="1:6">
      <c r="A4573" s="189">
        <v>34437</v>
      </c>
      <c r="B4573" s="42">
        <v>20.781740493489902</v>
      </c>
      <c r="D4573" s="39"/>
      <c r="E4573" s="39"/>
      <c r="F4573" s="40"/>
    </row>
    <row r="4574" spans="1:6">
      <c r="A4574" s="189">
        <v>34438</v>
      </c>
      <c r="B4574" s="42">
        <v>20.781740493489902</v>
      </c>
      <c r="D4574" s="39"/>
      <c r="E4574" s="39"/>
      <c r="F4574" s="40"/>
    </row>
    <row r="4575" spans="1:6">
      <c r="A4575" s="189">
        <v>34439</v>
      </c>
      <c r="B4575" s="42">
        <v>20.781740493489902</v>
      </c>
      <c r="D4575" s="39"/>
      <c r="E4575" s="39"/>
      <c r="F4575" s="40"/>
    </row>
    <row r="4576" spans="1:6">
      <c r="A4576" s="189">
        <v>34442</v>
      </c>
      <c r="B4576" s="42">
        <v>20.492531381254455</v>
      </c>
      <c r="D4576" s="39"/>
      <c r="E4576" s="39"/>
      <c r="F4576" s="40"/>
    </row>
    <row r="4577" spans="1:6">
      <c r="A4577" s="189">
        <v>34443</v>
      </c>
      <c r="B4577" s="42">
        <v>20.492531381254455</v>
      </c>
      <c r="D4577" s="39"/>
      <c r="E4577" s="39"/>
      <c r="F4577" s="40"/>
    </row>
    <row r="4578" spans="1:6">
      <c r="A4578" s="189">
        <v>34444</v>
      </c>
      <c r="B4578" s="42">
        <v>20.492531381254455</v>
      </c>
      <c r="D4578" s="39"/>
      <c r="E4578" s="39"/>
      <c r="F4578" s="40"/>
    </row>
    <row r="4579" spans="1:6">
      <c r="A4579" s="189">
        <v>34445</v>
      </c>
      <c r="B4579" s="42">
        <v>20.492531381254455</v>
      </c>
      <c r="D4579" s="39"/>
      <c r="E4579" s="39"/>
      <c r="F4579" s="40"/>
    </row>
    <row r="4580" spans="1:6">
      <c r="A4580" s="189">
        <v>34446</v>
      </c>
      <c r="B4580" s="42">
        <v>20.492531381254455</v>
      </c>
      <c r="D4580" s="39"/>
      <c r="E4580" s="39"/>
      <c r="F4580" s="40"/>
    </row>
    <row r="4581" spans="1:6">
      <c r="A4581" s="189">
        <v>34449</v>
      </c>
      <c r="B4581" s="42">
        <v>21.07094960572535</v>
      </c>
      <c r="D4581" s="39"/>
      <c r="E4581" s="39"/>
      <c r="F4581" s="40"/>
    </row>
    <row r="4582" spans="1:6">
      <c r="A4582" s="189">
        <v>34450</v>
      </c>
      <c r="B4582" s="42">
        <v>21.07094960572535</v>
      </c>
      <c r="D4582" s="39"/>
      <c r="E4582" s="39"/>
      <c r="F4582" s="40"/>
    </row>
    <row r="4583" spans="1:6">
      <c r="A4583" s="189">
        <v>34451</v>
      </c>
      <c r="B4583" s="42">
        <v>21.07094960572535</v>
      </c>
      <c r="D4583" s="39"/>
      <c r="E4583" s="39"/>
      <c r="F4583" s="40"/>
    </row>
    <row r="4584" spans="1:6">
      <c r="A4584" s="189">
        <v>34452</v>
      </c>
      <c r="B4584" s="42">
        <v>21.07094960572535</v>
      </c>
      <c r="D4584" s="39"/>
      <c r="E4584" s="39"/>
      <c r="F4584" s="40"/>
    </row>
    <row r="4585" spans="1:6">
      <c r="A4585" s="189">
        <v>34453</v>
      </c>
      <c r="B4585" s="42">
        <v>21.07094960572535</v>
      </c>
      <c r="D4585" s="39"/>
      <c r="E4585" s="39"/>
      <c r="F4585" s="40"/>
    </row>
    <row r="4586" spans="1:6">
      <c r="A4586" s="189">
        <v>34456</v>
      </c>
      <c r="B4586" s="42">
        <v>21.979892529893892</v>
      </c>
      <c r="D4586" s="39"/>
      <c r="E4586" s="39"/>
      <c r="F4586" s="40"/>
    </row>
    <row r="4587" spans="1:6">
      <c r="A4587" s="189">
        <v>34457</v>
      </c>
      <c r="B4587" s="42">
        <v>21.979892529893892</v>
      </c>
      <c r="D4587" s="39"/>
      <c r="E4587" s="39"/>
      <c r="F4587" s="40"/>
    </row>
    <row r="4588" spans="1:6">
      <c r="A4588" s="189">
        <v>34458</v>
      </c>
      <c r="B4588" s="42">
        <v>21.979892529893892</v>
      </c>
      <c r="D4588" s="39"/>
      <c r="E4588" s="39"/>
      <c r="F4588" s="40"/>
    </row>
    <row r="4589" spans="1:6">
      <c r="A4589" s="189">
        <v>34459</v>
      </c>
      <c r="B4589" s="42">
        <v>21.979892529893892</v>
      </c>
      <c r="D4589" s="39"/>
      <c r="E4589" s="39"/>
      <c r="F4589" s="40"/>
    </row>
    <row r="4590" spans="1:6">
      <c r="A4590" s="189">
        <v>34460</v>
      </c>
      <c r="B4590" s="42">
        <v>21.979892529893892</v>
      </c>
      <c r="D4590" s="39"/>
      <c r="E4590" s="39"/>
      <c r="F4590" s="40"/>
    </row>
    <row r="4591" spans="1:6">
      <c r="A4591" s="189">
        <v>34463</v>
      </c>
      <c r="B4591" s="42">
        <v>22.558310754364786</v>
      </c>
      <c r="D4591" s="39"/>
      <c r="E4591" s="39"/>
      <c r="F4591" s="40"/>
    </row>
    <row r="4592" spans="1:6">
      <c r="A4592" s="189">
        <v>34464</v>
      </c>
      <c r="B4592" s="42">
        <v>22.558310754364786</v>
      </c>
      <c r="D4592" s="39"/>
      <c r="E4592" s="39"/>
      <c r="F4592" s="40"/>
    </row>
    <row r="4593" spans="1:6">
      <c r="A4593" s="189">
        <v>34465</v>
      </c>
      <c r="B4593" s="42">
        <v>22.558310754364786</v>
      </c>
      <c r="D4593" s="39"/>
      <c r="E4593" s="39"/>
      <c r="F4593" s="40"/>
    </row>
    <row r="4594" spans="1:6">
      <c r="A4594" s="189">
        <v>34466</v>
      </c>
      <c r="B4594" s="42">
        <v>22.558310754364786</v>
      </c>
      <c r="D4594" s="39"/>
      <c r="E4594" s="39"/>
      <c r="F4594" s="40"/>
    </row>
    <row r="4595" spans="1:6">
      <c r="A4595" s="189">
        <v>34467</v>
      </c>
      <c r="B4595" s="42">
        <v>22.558310754364786</v>
      </c>
      <c r="D4595" s="39"/>
      <c r="E4595" s="39"/>
      <c r="F4595" s="40"/>
    </row>
    <row r="4596" spans="1:6">
      <c r="A4596" s="189">
        <v>34470</v>
      </c>
      <c r="B4596" s="42">
        <v>23.52922705972664</v>
      </c>
      <c r="D4596" s="39"/>
      <c r="E4596" s="39"/>
      <c r="F4596" s="40"/>
    </row>
    <row r="4597" spans="1:6">
      <c r="A4597" s="189">
        <v>34471</v>
      </c>
      <c r="B4597" s="42">
        <v>23.52922705972664</v>
      </c>
      <c r="D4597" s="39"/>
      <c r="E4597" s="39"/>
      <c r="F4597" s="40"/>
    </row>
    <row r="4598" spans="1:6">
      <c r="A4598" s="189">
        <v>34472</v>
      </c>
      <c r="B4598" s="42">
        <v>23.52922705972664</v>
      </c>
      <c r="D4598" s="39"/>
      <c r="E4598" s="39"/>
      <c r="F4598" s="40"/>
    </row>
    <row r="4599" spans="1:6">
      <c r="A4599" s="189">
        <v>34473</v>
      </c>
      <c r="B4599" s="42">
        <v>23.52922705972664</v>
      </c>
      <c r="D4599" s="39"/>
      <c r="E4599" s="39"/>
      <c r="F4599" s="40"/>
    </row>
    <row r="4600" spans="1:6">
      <c r="A4600" s="189">
        <v>34474</v>
      </c>
      <c r="B4600" s="42">
        <v>23.52922705972664</v>
      </c>
      <c r="D4600" s="39"/>
      <c r="E4600" s="39"/>
      <c r="F4600" s="40"/>
    </row>
    <row r="4601" spans="1:6">
      <c r="A4601" s="189">
        <v>34477</v>
      </c>
      <c r="B4601" s="42">
        <v>23.074755597642366</v>
      </c>
      <c r="D4601" s="39"/>
      <c r="E4601" s="39"/>
      <c r="F4601" s="40"/>
    </row>
    <row r="4602" spans="1:6">
      <c r="A4602" s="189">
        <v>34478</v>
      </c>
      <c r="B4602" s="42">
        <v>23.074755597642366</v>
      </c>
      <c r="D4602" s="39"/>
      <c r="E4602" s="39"/>
      <c r="F4602" s="40"/>
    </row>
    <row r="4603" spans="1:6">
      <c r="A4603" s="189">
        <v>34479</v>
      </c>
      <c r="B4603" s="42">
        <v>23.074755597642366</v>
      </c>
      <c r="D4603" s="39"/>
      <c r="E4603" s="39"/>
      <c r="F4603" s="40"/>
    </row>
    <row r="4604" spans="1:6">
      <c r="A4604" s="189">
        <v>34480</v>
      </c>
      <c r="B4604" s="42">
        <v>23.074755597642366</v>
      </c>
      <c r="D4604" s="39"/>
      <c r="E4604" s="39"/>
      <c r="F4604" s="40"/>
    </row>
    <row r="4605" spans="1:6">
      <c r="A4605" s="189">
        <v>34481</v>
      </c>
      <c r="B4605" s="42">
        <v>23.074755597642366</v>
      </c>
      <c r="D4605" s="39"/>
      <c r="E4605" s="39"/>
      <c r="F4605" s="40"/>
    </row>
    <row r="4606" spans="1:6">
      <c r="A4606" s="189">
        <v>34484</v>
      </c>
      <c r="B4606" s="42">
        <v>21.360158717960797</v>
      </c>
      <c r="D4606" s="39"/>
      <c r="E4606" s="39"/>
      <c r="F4606" s="40"/>
    </row>
    <row r="4607" spans="1:6">
      <c r="A4607" s="189">
        <v>34485</v>
      </c>
      <c r="B4607" s="42">
        <v>21.360158717960797</v>
      </c>
      <c r="D4607" s="39"/>
      <c r="E4607" s="39"/>
      <c r="F4607" s="40"/>
    </row>
    <row r="4608" spans="1:6">
      <c r="A4608" s="189">
        <v>34486</v>
      </c>
      <c r="B4608" s="42">
        <v>21.360158717960797</v>
      </c>
      <c r="D4608" s="39"/>
      <c r="E4608" s="39"/>
      <c r="F4608" s="40"/>
    </row>
    <row r="4609" spans="1:6">
      <c r="A4609" s="189">
        <v>34487</v>
      </c>
      <c r="B4609" s="42">
        <v>21.360158717960797</v>
      </c>
      <c r="D4609" s="39"/>
      <c r="E4609" s="39"/>
      <c r="F4609" s="40"/>
    </row>
    <row r="4610" spans="1:6">
      <c r="A4610" s="189">
        <v>34490</v>
      </c>
      <c r="B4610" s="42">
        <v>20.533846968716663</v>
      </c>
      <c r="D4610" s="39"/>
      <c r="E4610" s="39"/>
      <c r="F4610" s="40"/>
    </row>
    <row r="4611" spans="1:6">
      <c r="A4611" s="189">
        <v>34491</v>
      </c>
      <c r="B4611" s="42">
        <v>20.533846968716663</v>
      </c>
      <c r="D4611" s="39"/>
      <c r="E4611" s="39"/>
      <c r="F4611" s="40"/>
    </row>
    <row r="4612" spans="1:6">
      <c r="A4612" s="189">
        <v>34492</v>
      </c>
      <c r="B4612" s="42">
        <v>20.533846968716663</v>
      </c>
      <c r="D4612" s="39"/>
      <c r="E4612" s="39"/>
      <c r="F4612" s="40"/>
    </row>
    <row r="4613" spans="1:6">
      <c r="A4613" s="189">
        <v>34493</v>
      </c>
      <c r="B4613" s="42">
        <v>20.533846968716663</v>
      </c>
      <c r="D4613" s="39"/>
      <c r="E4613" s="39"/>
      <c r="F4613" s="40"/>
    </row>
    <row r="4614" spans="1:6">
      <c r="A4614" s="189">
        <v>34498</v>
      </c>
      <c r="B4614" s="42">
        <v>20.657793731103283</v>
      </c>
      <c r="D4614" s="39"/>
      <c r="E4614" s="39"/>
      <c r="F4614" s="40"/>
    </row>
    <row r="4615" spans="1:6">
      <c r="A4615" s="189">
        <v>34499</v>
      </c>
      <c r="B4615" s="42">
        <v>20.657793731103283</v>
      </c>
      <c r="D4615" s="39"/>
      <c r="E4615" s="39"/>
      <c r="F4615" s="40"/>
    </row>
    <row r="4616" spans="1:6">
      <c r="A4616" s="189">
        <v>34500</v>
      </c>
      <c r="B4616" s="42">
        <v>20.657793731103283</v>
      </c>
      <c r="D4616" s="39"/>
      <c r="E4616" s="39"/>
      <c r="F4616" s="40"/>
    </row>
    <row r="4617" spans="1:6">
      <c r="A4617" s="189">
        <v>34501</v>
      </c>
      <c r="B4617" s="42">
        <v>20.657793731103283</v>
      </c>
      <c r="D4617" s="39"/>
      <c r="E4617" s="39"/>
      <c r="F4617" s="40"/>
    </row>
    <row r="4618" spans="1:6">
      <c r="A4618" s="189">
        <v>34504</v>
      </c>
      <c r="B4618" s="42">
        <v>20.657793731103283</v>
      </c>
      <c r="D4618" s="39"/>
      <c r="E4618" s="39"/>
      <c r="F4618" s="40"/>
    </row>
    <row r="4619" spans="1:6">
      <c r="A4619" s="189">
        <v>34505</v>
      </c>
      <c r="B4619" s="42">
        <v>19.108459201270538</v>
      </c>
      <c r="D4619" s="39"/>
      <c r="E4619" s="39"/>
      <c r="F4619" s="40"/>
    </row>
    <row r="4620" spans="1:6">
      <c r="A4620" s="189">
        <v>34506</v>
      </c>
      <c r="B4620" s="42">
        <v>19.108459201270538</v>
      </c>
      <c r="D4620" s="39"/>
      <c r="E4620" s="39"/>
      <c r="F4620" s="40"/>
    </row>
    <row r="4621" spans="1:6">
      <c r="A4621" s="189">
        <v>34507</v>
      </c>
      <c r="B4621" s="42">
        <v>19.108459201270538</v>
      </c>
      <c r="D4621" s="39"/>
      <c r="E4621" s="39"/>
      <c r="F4621" s="40"/>
    </row>
    <row r="4622" spans="1:6">
      <c r="A4622" s="189">
        <v>34508</v>
      </c>
      <c r="B4622" s="42">
        <v>19.108459201270538</v>
      </c>
      <c r="D4622" s="39"/>
      <c r="E4622" s="39"/>
      <c r="F4622" s="40"/>
    </row>
    <row r="4623" spans="1:6">
      <c r="A4623" s="189">
        <v>34511</v>
      </c>
      <c r="B4623" s="42">
        <v>19.06714361380833</v>
      </c>
      <c r="D4623" s="39"/>
      <c r="E4623" s="39"/>
      <c r="F4623" s="40"/>
    </row>
    <row r="4624" spans="1:6">
      <c r="A4624" s="189">
        <v>34512</v>
      </c>
      <c r="B4624" s="42">
        <v>19.06714361380833</v>
      </c>
      <c r="D4624" s="39"/>
      <c r="E4624" s="39"/>
      <c r="F4624" s="40"/>
    </row>
    <row r="4625" spans="1:6">
      <c r="A4625" s="189">
        <v>34513</v>
      </c>
      <c r="B4625" s="42">
        <v>19.06714361380833</v>
      </c>
      <c r="D4625" s="39"/>
      <c r="E4625" s="39"/>
      <c r="F4625" s="40"/>
    </row>
    <row r="4626" spans="1:6">
      <c r="A4626" s="189">
        <v>34514</v>
      </c>
      <c r="B4626" s="42">
        <v>19.06714361380833</v>
      </c>
      <c r="D4626" s="39"/>
      <c r="E4626" s="39"/>
      <c r="F4626" s="40"/>
    </row>
    <row r="4627" spans="1:6">
      <c r="A4627" s="189">
        <v>34515</v>
      </c>
      <c r="B4627" s="42">
        <v>19.06714361380833</v>
      </c>
      <c r="D4627" s="39"/>
      <c r="E4627" s="39"/>
      <c r="F4627" s="40"/>
    </row>
    <row r="4628" spans="1:6">
      <c r="A4628" s="189">
        <v>34518</v>
      </c>
      <c r="B4628" s="42">
        <v>20.162006681556804</v>
      </c>
      <c r="D4628" s="39"/>
      <c r="E4628" s="39"/>
      <c r="F4628" s="40"/>
    </row>
    <row r="4629" spans="1:6">
      <c r="A4629" s="189">
        <v>34519</v>
      </c>
      <c r="B4629" s="42">
        <v>20.162006681556804</v>
      </c>
      <c r="D4629" s="39"/>
      <c r="E4629" s="39"/>
      <c r="F4629" s="40"/>
    </row>
    <row r="4630" spans="1:6">
      <c r="A4630" s="189">
        <v>34520</v>
      </c>
      <c r="B4630" s="42">
        <v>20.162006681556804</v>
      </c>
      <c r="D4630" s="39"/>
      <c r="E4630" s="39"/>
      <c r="F4630" s="40"/>
    </row>
    <row r="4631" spans="1:6">
      <c r="A4631" s="189">
        <v>34521</v>
      </c>
      <c r="B4631" s="42">
        <v>20.162006681556804</v>
      </c>
      <c r="D4631" s="39"/>
      <c r="E4631" s="39"/>
      <c r="F4631" s="40"/>
    </row>
    <row r="4632" spans="1:6">
      <c r="A4632" s="189">
        <v>34522</v>
      </c>
      <c r="B4632" s="42">
        <v>20.162006681556804</v>
      </c>
      <c r="D4632" s="39"/>
      <c r="E4632" s="39"/>
      <c r="F4632" s="40"/>
    </row>
    <row r="4633" spans="1:6">
      <c r="A4633" s="189">
        <v>34525</v>
      </c>
      <c r="B4633" s="42">
        <v>20.99</v>
      </c>
      <c r="D4633" s="39"/>
      <c r="E4633" s="39"/>
      <c r="F4633" s="40"/>
    </row>
    <row r="4634" spans="1:6">
      <c r="A4634" s="189">
        <v>34526</v>
      </c>
      <c r="B4634" s="42">
        <v>20.946666666666669</v>
      </c>
      <c r="D4634" s="39"/>
      <c r="E4634" s="39"/>
      <c r="F4634" s="40"/>
    </row>
    <row r="4635" spans="1:6">
      <c r="A4635" s="189">
        <v>34527</v>
      </c>
      <c r="B4635" s="42">
        <v>21.276666666666667</v>
      </c>
      <c r="D4635" s="39"/>
      <c r="E4635" s="39"/>
      <c r="F4635" s="40"/>
    </row>
    <row r="4636" spans="1:6">
      <c r="A4636" s="189">
        <v>34528</v>
      </c>
      <c r="B4636" s="42">
        <v>21.526666666666667</v>
      </c>
      <c r="D4636" s="39"/>
      <c r="E4636" s="39"/>
      <c r="F4636" s="40"/>
    </row>
    <row r="4637" spans="1:6">
      <c r="A4637" s="189">
        <v>34529</v>
      </c>
      <c r="B4637" s="42">
        <v>21.856666666666666</v>
      </c>
      <c r="D4637" s="39"/>
      <c r="E4637" s="39"/>
      <c r="F4637" s="40"/>
    </row>
    <row r="4638" spans="1:6">
      <c r="A4638" s="189">
        <v>34532</v>
      </c>
      <c r="B4638" s="42">
        <v>21.77333333333333</v>
      </c>
      <c r="D4638" s="39"/>
      <c r="E4638" s="39"/>
      <c r="F4638" s="40"/>
    </row>
    <row r="4639" spans="1:6">
      <c r="A4639" s="189">
        <v>34533</v>
      </c>
      <c r="B4639" s="42">
        <v>21.813333333333333</v>
      </c>
      <c r="D4639" s="39"/>
      <c r="E4639" s="39"/>
      <c r="F4639" s="40"/>
    </row>
    <row r="4640" spans="1:6">
      <c r="A4640" s="189">
        <v>34534</v>
      </c>
      <c r="B4640" s="42">
        <v>22.043333333333333</v>
      </c>
      <c r="D4640" s="39"/>
      <c r="E4640" s="39"/>
      <c r="F4640" s="40"/>
    </row>
    <row r="4641" spans="1:6">
      <c r="A4641" s="189">
        <v>34536</v>
      </c>
      <c r="B4641" s="42">
        <v>22.02</v>
      </c>
      <c r="D4641" s="39"/>
      <c r="E4641" s="39"/>
      <c r="F4641" s="40"/>
    </row>
    <row r="4642" spans="1:6">
      <c r="A4642" s="189">
        <v>34539</v>
      </c>
      <c r="B4642" s="42">
        <v>22.393333333333334</v>
      </c>
      <c r="D4642" s="39"/>
      <c r="E4642" s="39"/>
      <c r="F4642" s="40"/>
    </row>
    <row r="4643" spans="1:6">
      <c r="A4643" s="189">
        <v>34540</v>
      </c>
      <c r="B4643" s="42">
        <v>22.58</v>
      </c>
      <c r="D4643" s="39"/>
      <c r="E4643" s="39"/>
      <c r="F4643" s="40"/>
    </row>
    <row r="4644" spans="1:6">
      <c r="A4644" s="189">
        <v>34541</v>
      </c>
      <c r="B4644" s="42">
        <v>22.393333333333334</v>
      </c>
      <c r="D4644" s="39"/>
      <c r="E4644" s="39"/>
      <c r="F4644" s="40"/>
    </row>
    <row r="4645" spans="1:6">
      <c r="A4645" s="189">
        <v>34542</v>
      </c>
      <c r="B4645" s="42">
        <v>22.393333333333334</v>
      </c>
      <c r="D4645" s="39"/>
      <c r="E4645" s="39"/>
      <c r="F4645" s="40"/>
    </row>
    <row r="4646" spans="1:6">
      <c r="A4646" s="189">
        <v>34543</v>
      </c>
      <c r="B4646" s="42">
        <v>22.56</v>
      </c>
      <c r="D4646" s="39"/>
      <c r="E4646" s="39"/>
      <c r="F4646" s="40"/>
    </row>
    <row r="4647" spans="1:6">
      <c r="A4647" s="189">
        <v>34546</v>
      </c>
      <c r="B4647" s="42">
        <v>22.56</v>
      </c>
      <c r="D4647" s="39"/>
      <c r="E4647" s="39"/>
      <c r="F4647" s="40"/>
    </row>
    <row r="4648" spans="1:6">
      <c r="A4648" s="189">
        <v>34547</v>
      </c>
      <c r="B4648" s="42">
        <v>22.723333333333333</v>
      </c>
      <c r="D4648" s="39"/>
      <c r="E4648" s="39"/>
      <c r="F4648" s="40"/>
    </row>
    <row r="4649" spans="1:6">
      <c r="A4649" s="189">
        <v>34548</v>
      </c>
      <c r="B4649" s="42">
        <v>22.97</v>
      </c>
      <c r="D4649" s="39"/>
      <c r="E4649" s="39"/>
      <c r="F4649" s="40"/>
    </row>
    <row r="4650" spans="1:6">
      <c r="A4650" s="189">
        <v>34549</v>
      </c>
      <c r="B4650" s="42">
        <v>22.87</v>
      </c>
      <c r="D4650" s="39"/>
      <c r="E4650" s="39"/>
      <c r="F4650" s="40"/>
    </row>
    <row r="4651" spans="1:6">
      <c r="A4651" s="189">
        <v>34550</v>
      </c>
      <c r="B4651" s="42">
        <v>22.826666666666668</v>
      </c>
      <c r="D4651" s="39"/>
      <c r="E4651" s="39"/>
      <c r="F4651" s="40"/>
    </row>
    <row r="4652" spans="1:6">
      <c r="A4652" s="189">
        <v>34553</v>
      </c>
      <c r="B4652" s="42">
        <v>22.723333333333333</v>
      </c>
      <c r="D4652" s="39"/>
      <c r="E4652" s="39"/>
      <c r="F4652" s="40"/>
    </row>
    <row r="4653" spans="1:6">
      <c r="A4653" s="189">
        <v>34554</v>
      </c>
      <c r="B4653" s="42">
        <v>22.33</v>
      </c>
      <c r="D4653" s="39"/>
      <c r="E4653" s="39"/>
      <c r="F4653" s="40"/>
    </row>
    <row r="4654" spans="1:6">
      <c r="A4654" s="189">
        <v>34555</v>
      </c>
      <c r="B4654" s="42">
        <v>22.166666666666668</v>
      </c>
      <c r="D4654" s="39"/>
      <c r="E4654" s="39"/>
      <c r="F4654" s="40"/>
    </row>
    <row r="4655" spans="1:6">
      <c r="A4655" s="189">
        <v>34556</v>
      </c>
      <c r="B4655" s="42">
        <v>22.02</v>
      </c>
      <c r="D4655" s="39"/>
      <c r="E4655" s="39"/>
      <c r="F4655" s="40"/>
    </row>
    <row r="4656" spans="1:6">
      <c r="A4656" s="189">
        <v>34557</v>
      </c>
      <c r="B4656" s="42">
        <v>21.896666666666665</v>
      </c>
      <c r="D4656" s="39"/>
      <c r="E4656" s="39"/>
      <c r="F4656" s="40"/>
    </row>
    <row r="4657" spans="1:6">
      <c r="A4657" s="189">
        <v>34561</v>
      </c>
      <c r="B4657" s="42">
        <v>21.813333333333333</v>
      </c>
      <c r="D4657" s="39"/>
      <c r="E4657" s="39"/>
      <c r="F4657" s="40"/>
    </row>
    <row r="4658" spans="1:6">
      <c r="A4658" s="189">
        <v>34562</v>
      </c>
      <c r="B4658" s="42">
        <v>21.94</v>
      </c>
      <c r="D4658" s="39"/>
      <c r="E4658" s="39"/>
      <c r="F4658" s="40"/>
    </row>
    <row r="4659" spans="1:6">
      <c r="A4659" s="189">
        <v>34563</v>
      </c>
      <c r="B4659" s="42">
        <v>21.77333333333333</v>
      </c>
      <c r="D4659" s="39"/>
      <c r="E4659" s="39"/>
      <c r="F4659" s="40"/>
    </row>
    <row r="4660" spans="1:6">
      <c r="A4660" s="189">
        <v>34564</v>
      </c>
      <c r="B4660" s="42">
        <v>21.58666666666667</v>
      </c>
      <c r="D4660" s="39"/>
      <c r="E4660" s="39"/>
      <c r="F4660" s="40"/>
    </row>
    <row r="4661" spans="1:6">
      <c r="A4661" s="189">
        <v>34567</v>
      </c>
      <c r="B4661" s="42">
        <v>21.526666666666667</v>
      </c>
      <c r="D4661" s="39"/>
      <c r="E4661" s="39"/>
      <c r="F4661" s="40"/>
    </row>
    <row r="4662" spans="1:6">
      <c r="A4662" s="189">
        <v>34568</v>
      </c>
      <c r="B4662" s="42">
        <v>21.813333333333333</v>
      </c>
      <c r="D4662" s="39"/>
      <c r="E4662" s="39"/>
      <c r="F4662" s="40"/>
    </row>
    <row r="4663" spans="1:6">
      <c r="A4663" s="189">
        <v>34569</v>
      </c>
      <c r="B4663" s="42">
        <v>21.733333333333334</v>
      </c>
      <c r="D4663" s="39"/>
      <c r="E4663" s="39"/>
      <c r="F4663" s="40"/>
    </row>
    <row r="4664" spans="1:6">
      <c r="A4664" s="189">
        <v>34570</v>
      </c>
      <c r="B4664" s="42">
        <v>21.69</v>
      </c>
      <c r="D4664" s="39"/>
      <c r="E4664" s="39"/>
      <c r="F4664" s="40"/>
    </row>
    <row r="4665" spans="1:6">
      <c r="A4665" s="189">
        <v>34571</v>
      </c>
      <c r="B4665" s="42">
        <v>21.67</v>
      </c>
      <c r="D4665" s="39"/>
      <c r="E4665" s="39"/>
      <c r="F4665" s="40"/>
    </row>
    <row r="4666" spans="1:6">
      <c r="A4666" s="189">
        <v>34574</v>
      </c>
      <c r="B4666" s="42">
        <v>21.98</v>
      </c>
      <c r="D4666" s="39"/>
      <c r="E4666" s="39"/>
      <c r="F4666" s="40"/>
    </row>
    <row r="4667" spans="1:6">
      <c r="A4667" s="189">
        <v>34575</v>
      </c>
      <c r="B4667" s="42">
        <v>21.98</v>
      </c>
      <c r="D4667" s="39"/>
      <c r="E4667" s="39"/>
      <c r="F4667" s="40"/>
    </row>
    <row r="4668" spans="1:6">
      <c r="A4668" s="189">
        <v>34576</v>
      </c>
      <c r="B4668" s="42">
        <v>21.98</v>
      </c>
      <c r="D4668" s="39"/>
      <c r="E4668" s="39"/>
      <c r="F4668" s="40"/>
    </row>
    <row r="4669" spans="1:6">
      <c r="A4669" s="189">
        <v>34577</v>
      </c>
      <c r="B4669" s="42">
        <v>22.103333333333335</v>
      </c>
      <c r="D4669" s="39"/>
      <c r="E4669" s="39"/>
      <c r="F4669" s="40"/>
    </row>
    <row r="4670" spans="1:6">
      <c r="A4670" s="189">
        <v>34578</v>
      </c>
      <c r="B4670" s="42">
        <v>22.166666666666668</v>
      </c>
      <c r="D4670" s="39"/>
      <c r="E4670" s="39"/>
      <c r="F4670" s="40"/>
    </row>
    <row r="4671" spans="1:6">
      <c r="A4671" s="189">
        <v>34581</v>
      </c>
      <c r="B4671" s="42">
        <v>21.96</v>
      </c>
      <c r="D4671" s="39"/>
      <c r="E4671" s="39"/>
      <c r="F4671" s="40"/>
    </row>
    <row r="4672" spans="1:6">
      <c r="A4672" s="189">
        <v>34582</v>
      </c>
      <c r="B4672" s="42">
        <v>21.813333333333333</v>
      </c>
      <c r="D4672" s="39"/>
      <c r="E4672" s="39"/>
      <c r="F4672" s="40"/>
    </row>
    <row r="4673" spans="1:6">
      <c r="A4673" s="189">
        <v>34583</v>
      </c>
      <c r="B4673" s="42">
        <v>21.753333333333334</v>
      </c>
      <c r="D4673" s="39"/>
      <c r="E4673" s="39"/>
      <c r="F4673" s="40"/>
    </row>
    <row r="4674" spans="1:6">
      <c r="A4674" s="189">
        <v>34584</v>
      </c>
      <c r="B4674" s="42">
        <v>21.733333333333334</v>
      </c>
      <c r="D4674" s="39"/>
      <c r="E4674" s="39"/>
      <c r="F4674" s="40"/>
    </row>
    <row r="4675" spans="1:6">
      <c r="A4675" s="189">
        <v>34585</v>
      </c>
      <c r="B4675" s="42">
        <v>21.733333333333334</v>
      </c>
      <c r="D4675" s="39"/>
      <c r="E4675" s="39"/>
      <c r="F4675" s="40"/>
    </row>
    <row r="4676" spans="1:6">
      <c r="A4676" s="189">
        <v>34588</v>
      </c>
      <c r="B4676" s="42">
        <v>21.606666666666666</v>
      </c>
      <c r="D4676" s="39"/>
      <c r="E4676" s="39"/>
      <c r="F4676" s="40"/>
    </row>
    <row r="4677" spans="1:6">
      <c r="A4677" s="189">
        <v>34589</v>
      </c>
      <c r="B4677" s="42">
        <v>21.32</v>
      </c>
      <c r="D4677" s="39"/>
      <c r="E4677" s="39"/>
      <c r="F4677" s="40"/>
    </row>
    <row r="4678" spans="1:6">
      <c r="A4678" s="189">
        <v>34590</v>
      </c>
      <c r="B4678" s="42">
        <v>21.01</v>
      </c>
      <c r="D4678" s="39"/>
      <c r="E4678" s="39"/>
      <c r="F4678" s="40"/>
    </row>
    <row r="4679" spans="1:6">
      <c r="A4679" s="189">
        <v>34591</v>
      </c>
      <c r="B4679" s="42">
        <v>21.01</v>
      </c>
      <c r="D4679" s="39"/>
      <c r="E4679" s="39"/>
      <c r="F4679" s="40"/>
    </row>
    <row r="4680" spans="1:6">
      <c r="A4680" s="189">
        <v>34592</v>
      </c>
      <c r="B4680" s="42">
        <v>20.823333333333334</v>
      </c>
      <c r="D4680" s="39"/>
      <c r="E4680" s="39"/>
      <c r="F4680" s="40"/>
    </row>
    <row r="4681" spans="1:6">
      <c r="A4681" s="189">
        <v>34595</v>
      </c>
      <c r="B4681" s="42">
        <v>20.553333333333331</v>
      </c>
      <c r="D4681" s="39"/>
      <c r="E4681" s="39"/>
      <c r="F4681" s="40"/>
    </row>
    <row r="4682" spans="1:6">
      <c r="A4682" s="189">
        <v>34596</v>
      </c>
      <c r="B4682" s="42">
        <v>20.326666666666664</v>
      </c>
      <c r="D4682" s="39"/>
      <c r="E4682" s="39"/>
      <c r="F4682" s="40"/>
    </row>
    <row r="4683" spans="1:6">
      <c r="A4683" s="189">
        <v>34597</v>
      </c>
      <c r="B4683" s="42">
        <v>20.079999999999998</v>
      </c>
      <c r="D4683" s="39"/>
      <c r="E4683" s="39"/>
      <c r="F4683" s="40"/>
    </row>
    <row r="4684" spans="1:6">
      <c r="A4684" s="189">
        <v>34598</v>
      </c>
      <c r="B4684" s="42">
        <v>20.059999999999999</v>
      </c>
      <c r="D4684" s="39"/>
      <c r="E4684" s="39"/>
      <c r="F4684" s="40"/>
    </row>
    <row r="4685" spans="1:6">
      <c r="A4685" s="189">
        <v>34599</v>
      </c>
      <c r="B4685" s="42">
        <v>19.996666666666666</v>
      </c>
      <c r="D4685" s="39"/>
      <c r="E4685" s="39"/>
      <c r="F4685" s="40"/>
    </row>
    <row r="4686" spans="1:6">
      <c r="A4686" s="189">
        <v>34602</v>
      </c>
      <c r="B4686" s="42">
        <v>19.79</v>
      </c>
      <c r="D4686" s="39"/>
      <c r="E4686" s="39"/>
      <c r="F4686" s="40"/>
    </row>
    <row r="4687" spans="1:6">
      <c r="A4687" s="189">
        <v>34603</v>
      </c>
      <c r="B4687" s="42">
        <v>19.73</v>
      </c>
      <c r="D4687" s="39"/>
      <c r="E4687" s="39"/>
      <c r="F4687" s="40"/>
    </row>
    <row r="4688" spans="1:6">
      <c r="A4688" s="189">
        <v>34604</v>
      </c>
      <c r="B4688" s="42">
        <v>20.576666666666664</v>
      </c>
      <c r="D4688" s="39"/>
      <c r="E4688" s="39"/>
      <c r="F4688" s="40"/>
    </row>
    <row r="4689" spans="1:6">
      <c r="A4689" s="189">
        <v>34605</v>
      </c>
      <c r="B4689" s="42">
        <v>19.829999999999998</v>
      </c>
      <c r="D4689" s="39"/>
      <c r="E4689" s="39"/>
      <c r="F4689" s="40"/>
    </row>
    <row r="4690" spans="1:6">
      <c r="A4690" s="189">
        <v>34606</v>
      </c>
      <c r="B4690" s="42">
        <v>19.440000000000001</v>
      </c>
      <c r="D4690" s="39"/>
      <c r="E4690" s="39"/>
      <c r="F4690" s="40"/>
    </row>
    <row r="4691" spans="1:6">
      <c r="A4691" s="189">
        <v>34609</v>
      </c>
      <c r="B4691" s="42">
        <v>19.190000000000001</v>
      </c>
      <c r="D4691" s="39"/>
      <c r="E4691" s="39"/>
      <c r="F4691" s="40"/>
    </row>
    <row r="4692" spans="1:6">
      <c r="A4692" s="189">
        <v>34610</v>
      </c>
      <c r="B4692" s="42">
        <v>19.006666666666668</v>
      </c>
      <c r="D4692" s="39"/>
      <c r="E4692" s="39"/>
      <c r="F4692" s="40"/>
    </row>
    <row r="4693" spans="1:6">
      <c r="A4693" s="189">
        <v>34611</v>
      </c>
      <c r="B4693" s="42">
        <v>19.006666666666668</v>
      </c>
      <c r="D4693" s="39"/>
      <c r="E4693" s="39"/>
      <c r="F4693" s="40"/>
    </row>
    <row r="4694" spans="1:6">
      <c r="A4694" s="189">
        <v>34612</v>
      </c>
      <c r="B4694" s="42">
        <v>18.323333333333334</v>
      </c>
      <c r="D4694" s="39"/>
      <c r="E4694" s="39"/>
      <c r="F4694" s="40"/>
    </row>
    <row r="4695" spans="1:6">
      <c r="A4695" s="189">
        <v>34613</v>
      </c>
      <c r="B4695" s="42">
        <v>18.18</v>
      </c>
      <c r="D4695" s="39"/>
      <c r="E4695" s="39"/>
      <c r="F4695" s="40"/>
    </row>
    <row r="4696" spans="1:6">
      <c r="A4696" s="189">
        <v>34616</v>
      </c>
      <c r="B4696" s="42">
        <v>18.466666666666665</v>
      </c>
      <c r="D4696" s="39"/>
      <c r="E4696" s="39"/>
      <c r="F4696" s="40"/>
    </row>
    <row r="4697" spans="1:6">
      <c r="A4697" s="189">
        <v>34617</v>
      </c>
      <c r="B4697" s="42">
        <v>18.84</v>
      </c>
      <c r="D4697" s="39"/>
      <c r="E4697" s="39"/>
      <c r="F4697" s="40"/>
    </row>
    <row r="4698" spans="1:6">
      <c r="A4698" s="189">
        <v>34618</v>
      </c>
      <c r="B4698" s="42">
        <v>18.963333333333335</v>
      </c>
      <c r="D4698" s="39"/>
      <c r="E4698" s="39"/>
      <c r="F4698" s="40"/>
    </row>
    <row r="4699" spans="1:6">
      <c r="A4699" s="189">
        <v>34619</v>
      </c>
      <c r="B4699" s="42">
        <v>19.563333333333333</v>
      </c>
      <c r="D4699" s="39"/>
      <c r="E4699" s="39"/>
      <c r="F4699" s="40"/>
    </row>
    <row r="4700" spans="1:6">
      <c r="A4700" s="189">
        <v>34620</v>
      </c>
      <c r="B4700" s="42">
        <v>19.026666666666667</v>
      </c>
      <c r="D4700" s="39"/>
      <c r="E4700" s="39"/>
      <c r="F4700" s="40"/>
    </row>
    <row r="4701" spans="1:6">
      <c r="A4701" s="189">
        <v>34623</v>
      </c>
      <c r="B4701" s="42">
        <v>19.48</v>
      </c>
      <c r="D4701" s="39"/>
      <c r="E4701" s="39"/>
      <c r="F4701" s="40"/>
    </row>
    <row r="4702" spans="1:6">
      <c r="A4702" s="189">
        <v>34624</v>
      </c>
      <c r="B4702" s="42">
        <v>19.253333333333334</v>
      </c>
      <c r="D4702" s="39"/>
      <c r="E4702" s="39"/>
      <c r="F4702" s="40"/>
    </row>
    <row r="4703" spans="1:6">
      <c r="A4703" s="189">
        <v>34625</v>
      </c>
      <c r="B4703" s="42">
        <v>19.293333333333333</v>
      </c>
      <c r="D4703" s="39"/>
      <c r="E4703" s="39"/>
      <c r="F4703" s="40"/>
    </row>
    <row r="4704" spans="1:6">
      <c r="A4704" s="189">
        <v>34626</v>
      </c>
      <c r="B4704" s="42">
        <v>19.086666666666666</v>
      </c>
      <c r="D4704" s="39"/>
      <c r="E4704" s="39"/>
      <c r="F4704" s="40"/>
    </row>
    <row r="4705" spans="1:6">
      <c r="A4705" s="189">
        <v>34627</v>
      </c>
      <c r="B4705" s="42">
        <v>18.963333333333335</v>
      </c>
      <c r="D4705" s="39"/>
      <c r="E4705" s="39"/>
      <c r="F4705" s="40"/>
    </row>
    <row r="4706" spans="1:6">
      <c r="A4706" s="189">
        <v>34630</v>
      </c>
      <c r="B4706" s="42">
        <v>18.88</v>
      </c>
      <c r="D4706" s="39"/>
      <c r="E4706" s="39"/>
      <c r="F4706" s="40"/>
    </row>
    <row r="4707" spans="1:6">
      <c r="A4707" s="189">
        <v>34631</v>
      </c>
      <c r="B4707" s="42">
        <v>19.086666666666666</v>
      </c>
      <c r="D4707" s="39"/>
      <c r="E4707" s="39"/>
      <c r="F4707" s="40"/>
    </row>
    <row r="4708" spans="1:6">
      <c r="A4708" s="189">
        <v>34632</v>
      </c>
      <c r="B4708" s="42">
        <v>18.963333333333335</v>
      </c>
      <c r="D4708" s="39"/>
      <c r="E4708" s="39"/>
      <c r="F4708" s="40"/>
    </row>
    <row r="4709" spans="1:6">
      <c r="A4709" s="189">
        <v>34633</v>
      </c>
      <c r="B4709" s="42">
        <v>19.026666666666667</v>
      </c>
      <c r="D4709" s="39"/>
      <c r="E4709" s="39"/>
      <c r="F4709" s="40"/>
    </row>
    <row r="4710" spans="1:6">
      <c r="A4710" s="189">
        <v>34634</v>
      </c>
      <c r="B4710" s="42">
        <v>19.686666666666667</v>
      </c>
      <c r="D4710" s="39"/>
      <c r="E4710" s="39"/>
      <c r="F4710" s="40"/>
    </row>
    <row r="4711" spans="1:6">
      <c r="A4711" s="189">
        <v>34637</v>
      </c>
      <c r="B4711" s="42">
        <v>19.79</v>
      </c>
      <c r="D4711" s="39"/>
      <c r="E4711" s="39"/>
      <c r="F4711" s="40"/>
    </row>
    <row r="4712" spans="1:6">
      <c r="A4712" s="189">
        <v>34639</v>
      </c>
      <c r="B4712" s="42">
        <v>19.356666666666666</v>
      </c>
      <c r="D4712" s="39"/>
      <c r="E4712" s="39"/>
      <c r="F4712" s="40"/>
    </row>
    <row r="4713" spans="1:6">
      <c r="A4713" s="189">
        <v>34640</v>
      </c>
      <c r="B4713" s="42">
        <v>19.809999999999999</v>
      </c>
      <c r="D4713" s="39"/>
      <c r="E4713" s="39"/>
      <c r="F4713" s="40"/>
    </row>
    <row r="4714" spans="1:6">
      <c r="A4714" s="189">
        <v>34641</v>
      </c>
      <c r="B4714" s="42">
        <v>19.75</v>
      </c>
      <c r="D4714" s="39"/>
      <c r="E4714" s="39"/>
      <c r="F4714" s="40"/>
    </row>
    <row r="4715" spans="1:6">
      <c r="A4715" s="189">
        <v>34644</v>
      </c>
      <c r="B4715" s="42">
        <v>19.809999999999999</v>
      </c>
      <c r="D4715" s="39"/>
      <c r="E4715" s="39"/>
      <c r="F4715" s="40"/>
    </row>
    <row r="4716" spans="1:6">
      <c r="A4716" s="189">
        <v>34645</v>
      </c>
      <c r="B4716" s="42">
        <v>19.603333333333335</v>
      </c>
      <c r="D4716" s="39"/>
      <c r="E4716" s="39"/>
      <c r="F4716" s="40"/>
    </row>
    <row r="4717" spans="1:6">
      <c r="A4717" s="189">
        <v>34646</v>
      </c>
      <c r="B4717" s="42">
        <v>19.829999999999998</v>
      </c>
      <c r="D4717" s="39"/>
      <c r="E4717" s="39"/>
      <c r="F4717" s="40"/>
    </row>
    <row r="4718" spans="1:6">
      <c r="A4718" s="189">
        <v>34647</v>
      </c>
      <c r="B4718" s="42">
        <v>19.603333333333335</v>
      </c>
      <c r="D4718" s="39"/>
      <c r="E4718" s="39"/>
      <c r="F4718" s="40"/>
    </row>
    <row r="4719" spans="1:6">
      <c r="A4719" s="189">
        <v>34651</v>
      </c>
      <c r="B4719" s="42">
        <v>19.523333333333333</v>
      </c>
      <c r="D4719" s="39"/>
      <c r="E4719" s="39"/>
      <c r="F4719" s="40"/>
    </row>
    <row r="4720" spans="1:6">
      <c r="A4720" s="189">
        <v>34652</v>
      </c>
      <c r="B4720" s="42">
        <v>19.5</v>
      </c>
      <c r="D4720" s="39"/>
      <c r="E4720" s="39"/>
      <c r="F4720" s="40"/>
    </row>
    <row r="4721" spans="1:6">
      <c r="A4721" s="189">
        <v>34653</v>
      </c>
      <c r="B4721" s="42">
        <v>19.420000000000002</v>
      </c>
      <c r="D4721" s="39"/>
      <c r="E4721" s="39"/>
      <c r="F4721" s="40"/>
    </row>
    <row r="4722" spans="1:6">
      <c r="A4722" s="189">
        <v>34654</v>
      </c>
      <c r="B4722" s="42">
        <v>19.336666666666666</v>
      </c>
      <c r="D4722" s="39"/>
      <c r="E4722" s="39"/>
      <c r="F4722" s="40"/>
    </row>
    <row r="4723" spans="1:6">
      <c r="A4723" s="189">
        <v>34655</v>
      </c>
      <c r="B4723" s="42">
        <v>19.376666666666669</v>
      </c>
      <c r="D4723" s="39"/>
      <c r="E4723" s="39"/>
      <c r="F4723" s="40"/>
    </row>
    <row r="4724" spans="1:6">
      <c r="A4724" s="189">
        <v>34658</v>
      </c>
      <c r="B4724" s="42">
        <v>19.376666666666669</v>
      </c>
      <c r="D4724" s="39"/>
      <c r="E4724" s="39"/>
      <c r="F4724" s="40"/>
    </row>
    <row r="4725" spans="1:6">
      <c r="A4725" s="189">
        <v>34659</v>
      </c>
      <c r="B4725" s="42">
        <v>19.233333333333334</v>
      </c>
      <c r="D4725" s="39"/>
      <c r="E4725" s="39"/>
      <c r="F4725" s="40"/>
    </row>
    <row r="4726" spans="1:6">
      <c r="A4726" s="189">
        <v>34660</v>
      </c>
      <c r="B4726" s="42">
        <v>18.963333333333335</v>
      </c>
      <c r="D4726" s="39"/>
      <c r="E4726" s="39"/>
      <c r="F4726" s="40"/>
    </row>
    <row r="4727" spans="1:6">
      <c r="A4727" s="189">
        <v>34661</v>
      </c>
      <c r="B4727" s="42">
        <v>18.903333333333332</v>
      </c>
      <c r="D4727" s="39"/>
      <c r="E4727" s="39"/>
      <c r="F4727" s="40"/>
    </row>
    <row r="4728" spans="1:6">
      <c r="A4728" s="189">
        <v>34662</v>
      </c>
      <c r="B4728" s="42">
        <v>18.923333333333336</v>
      </c>
      <c r="D4728" s="39"/>
      <c r="E4728" s="39"/>
      <c r="F4728" s="40"/>
    </row>
    <row r="4729" spans="1:6">
      <c r="A4729" s="189">
        <v>34665</v>
      </c>
      <c r="B4729" s="42">
        <v>18.983333333333334</v>
      </c>
      <c r="D4729" s="39"/>
      <c r="E4729" s="39"/>
      <c r="F4729" s="40"/>
    </row>
    <row r="4730" spans="1:6">
      <c r="A4730" s="189">
        <v>34666</v>
      </c>
      <c r="B4730" s="42">
        <v>18.923333333333336</v>
      </c>
      <c r="D4730" s="39"/>
      <c r="E4730" s="39"/>
      <c r="F4730" s="40"/>
    </row>
    <row r="4731" spans="1:6">
      <c r="A4731" s="189">
        <v>34667</v>
      </c>
      <c r="B4731" s="42">
        <v>19.086666666666666</v>
      </c>
      <c r="D4731" s="39"/>
      <c r="E4731" s="39"/>
      <c r="F4731" s="40"/>
    </row>
    <row r="4732" spans="1:6">
      <c r="A4732" s="189">
        <v>34668</v>
      </c>
      <c r="B4732" s="42">
        <v>18.903333333333332</v>
      </c>
      <c r="D4732" s="39"/>
      <c r="E4732" s="39"/>
      <c r="F4732" s="40"/>
    </row>
    <row r="4733" spans="1:6">
      <c r="A4733" s="189">
        <v>34669</v>
      </c>
      <c r="B4733" s="42">
        <v>18.84</v>
      </c>
      <c r="D4733" s="39"/>
      <c r="E4733" s="39"/>
      <c r="F4733" s="40"/>
    </row>
    <row r="4734" spans="1:6">
      <c r="A4734" s="189">
        <v>34672</v>
      </c>
      <c r="B4734" s="42">
        <v>18.923333333333336</v>
      </c>
      <c r="D4734" s="39"/>
      <c r="E4734" s="39"/>
      <c r="F4734" s="40"/>
    </row>
    <row r="4735" spans="1:6">
      <c r="A4735" s="189">
        <v>34673</v>
      </c>
      <c r="B4735" s="42">
        <v>18.84</v>
      </c>
      <c r="D4735" s="39"/>
      <c r="E4735" s="39"/>
      <c r="F4735" s="40"/>
    </row>
    <row r="4736" spans="1:6">
      <c r="A4736" s="189">
        <v>34674</v>
      </c>
      <c r="B4736" s="42">
        <v>18.716666666666665</v>
      </c>
      <c r="D4736" s="39"/>
      <c r="E4736" s="39"/>
      <c r="F4736" s="40"/>
    </row>
    <row r="4737" spans="1:6">
      <c r="A4737" s="189">
        <v>34675</v>
      </c>
      <c r="B4737" s="42">
        <v>18.613333333333333</v>
      </c>
      <c r="D4737" s="39"/>
      <c r="E4737" s="39"/>
      <c r="F4737" s="40"/>
    </row>
    <row r="4738" spans="1:6">
      <c r="A4738" s="189">
        <v>34676</v>
      </c>
      <c r="B4738" s="42">
        <v>18.55</v>
      </c>
      <c r="D4738" s="39"/>
      <c r="E4738" s="39"/>
      <c r="F4738" s="40"/>
    </row>
    <row r="4739" spans="1:6">
      <c r="A4739" s="189">
        <v>34679</v>
      </c>
      <c r="B4739" s="42">
        <v>18.426666666666666</v>
      </c>
      <c r="D4739" s="39"/>
      <c r="E4739" s="39"/>
      <c r="F4739" s="40"/>
    </row>
    <row r="4740" spans="1:6">
      <c r="A4740" s="189">
        <v>34680</v>
      </c>
      <c r="B4740" s="42">
        <v>18.303333333333331</v>
      </c>
      <c r="D4740" s="39"/>
      <c r="E4740" s="39"/>
      <c r="F4740" s="40"/>
    </row>
    <row r="4741" spans="1:6">
      <c r="A4741" s="189">
        <v>34681</v>
      </c>
      <c r="B4741" s="42">
        <v>18.22</v>
      </c>
      <c r="D4741" s="39"/>
      <c r="E4741" s="39"/>
      <c r="F4741" s="40"/>
    </row>
    <row r="4742" spans="1:6">
      <c r="A4742" s="189">
        <v>34682</v>
      </c>
      <c r="B4742" s="42">
        <v>18.386666666666667</v>
      </c>
      <c r="D4742" s="39"/>
      <c r="E4742" s="39"/>
      <c r="F4742" s="40"/>
    </row>
    <row r="4743" spans="1:6">
      <c r="A4743" s="189">
        <v>34683</v>
      </c>
      <c r="B4743" s="42">
        <v>18.8</v>
      </c>
      <c r="D4743" s="39"/>
      <c r="E4743" s="39"/>
      <c r="F4743" s="40"/>
    </row>
    <row r="4744" spans="1:6">
      <c r="A4744" s="189">
        <v>34686</v>
      </c>
      <c r="B4744" s="42">
        <v>18.923333333333336</v>
      </c>
      <c r="D4744" s="39"/>
      <c r="E4744" s="39"/>
      <c r="F4744" s="40"/>
    </row>
    <row r="4745" spans="1:6">
      <c r="A4745" s="189">
        <v>34687</v>
      </c>
      <c r="B4745" s="42">
        <v>18.88</v>
      </c>
      <c r="D4745" s="39"/>
      <c r="E4745" s="39"/>
      <c r="F4745" s="40"/>
    </row>
    <row r="4746" spans="1:6">
      <c r="A4746" s="189">
        <v>34688</v>
      </c>
      <c r="B4746" s="42">
        <v>18.776666666666667</v>
      </c>
      <c r="D4746" s="39"/>
      <c r="E4746" s="39"/>
      <c r="F4746" s="40"/>
    </row>
    <row r="4747" spans="1:6">
      <c r="A4747" s="189">
        <v>34689</v>
      </c>
      <c r="B4747" s="42">
        <v>18.8</v>
      </c>
      <c r="D4747" s="39"/>
      <c r="E4747" s="39"/>
      <c r="F4747" s="40"/>
    </row>
    <row r="4748" spans="1:6">
      <c r="A4748" s="189">
        <v>34690</v>
      </c>
      <c r="B4748" s="42">
        <v>18.82</v>
      </c>
      <c r="D4748" s="39"/>
      <c r="E4748" s="39"/>
      <c r="F4748" s="40"/>
    </row>
    <row r="4749" spans="1:6">
      <c r="A4749" s="189">
        <v>34694</v>
      </c>
      <c r="B4749" s="42">
        <v>18.84</v>
      </c>
      <c r="D4749" s="39"/>
      <c r="E4749" s="39"/>
      <c r="F4749" s="40"/>
    </row>
    <row r="4750" spans="1:6">
      <c r="A4750" s="189">
        <v>34695</v>
      </c>
      <c r="B4750" s="42">
        <v>18.756666666666668</v>
      </c>
      <c r="D4750" s="39"/>
      <c r="E4750" s="39"/>
      <c r="F4750" s="40"/>
    </row>
    <row r="4751" spans="1:6" ht="13.5" thickBot="1">
      <c r="A4751" s="190">
        <v>34696</v>
      </c>
      <c r="B4751" s="43">
        <v>18.673333333333336</v>
      </c>
      <c r="C4751" s="134"/>
      <c r="D4751" s="41"/>
      <c r="E4751" s="41"/>
      <c r="F4751" s="40"/>
    </row>
    <row r="4752" spans="1:6">
      <c r="A4752" s="189">
        <v>34700</v>
      </c>
      <c r="B4752" s="42">
        <v>18.55</v>
      </c>
      <c r="D4752" s="39"/>
      <c r="E4752" s="39"/>
      <c r="F4752" s="40"/>
    </row>
    <row r="4753" spans="1:6">
      <c r="A4753" s="189">
        <v>34701</v>
      </c>
      <c r="B4753" s="42">
        <v>18.633333333333333</v>
      </c>
      <c r="D4753" s="39"/>
      <c r="E4753" s="39"/>
      <c r="F4753" s="40"/>
    </row>
    <row r="4754" spans="1:6">
      <c r="A4754" s="189">
        <v>34702</v>
      </c>
      <c r="B4754" s="42">
        <v>18.82</v>
      </c>
      <c r="D4754" s="39"/>
      <c r="E4754" s="39"/>
      <c r="F4754" s="40"/>
    </row>
    <row r="4755" spans="1:6">
      <c r="A4755" s="189">
        <v>34703</v>
      </c>
      <c r="B4755" s="42">
        <v>18.756666666666668</v>
      </c>
      <c r="D4755" s="39"/>
      <c r="E4755" s="39"/>
      <c r="F4755" s="40"/>
    </row>
    <row r="4756" spans="1:6">
      <c r="A4756" s="189">
        <v>34704</v>
      </c>
      <c r="B4756" s="42">
        <v>18.776666666666667</v>
      </c>
      <c r="D4756" s="39"/>
      <c r="E4756" s="39"/>
      <c r="F4756" s="40"/>
    </row>
    <row r="4757" spans="1:6">
      <c r="A4757" s="189">
        <v>34707</v>
      </c>
      <c r="B4757" s="42">
        <v>18.86</v>
      </c>
      <c r="D4757" s="39"/>
      <c r="E4757" s="39"/>
      <c r="F4757" s="40"/>
    </row>
    <row r="4758" spans="1:6">
      <c r="A4758" s="189">
        <v>34708</v>
      </c>
      <c r="B4758" s="42">
        <v>18.82</v>
      </c>
      <c r="D4758" s="39"/>
      <c r="E4758" s="39"/>
      <c r="F4758" s="40"/>
    </row>
    <row r="4759" spans="1:6">
      <c r="A4759" s="189">
        <v>34709</v>
      </c>
      <c r="B4759" s="42">
        <v>18.593333333333334</v>
      </c>
      <c r="D4759" s="39"/>
      <c r="E4759" s="39"/>
      <c r="F4759" s="40"/>
    </row>
    <row r="4760" spans="1:6">
      <c r="A4760" s="189">
        <v>34710</v>
      </c>
      <c r="B4760" s="42">
        <v>17.850000000000001</v>
      </c>
      <c r="D4760" s="39"/>
      <c r="E4760" s="39"/>
      <c r="F4760" s="40"/>
    </row>
    <row r="4761" spans="1:6">
      <c r="A4761" s="189">
        <v>34711</v>
      </c>
      <c r="B4761" s="42">
        <v>17.850000000000001</v>
      </c>
      <c r="D4761" s="39"/>
      <c r="E4761" s="39"/>
      <c r="F4761" s="40"/>
    </row>
    <row r="4762" spans="1:6">
      <c r="A4762" s="189">
        <v>34714</v>
      </c>
      <c r="B4762" s="42">
        <v>17.806666666666668</v>
      </c>
      <c r="D4762" s="39"/>
      <c r="E4762" s="39"/>
      <c r="F4762" s="40"/>
    </row>
    <row r="4763" spans="1:6">
      <c r="A4763" s="189">
        <v>34715</v>
      </c>
      <c r="B4763" s="42">
        <v>17.54</v>
      </c>
      <c r="D4763" s="39"/>
      <c r="E4763" s="39"/>
      <c r="F4763" s="40"/>
    </row>
    <row r="4764" spans="1:6">
      <c r="A4764" s="189">
        <v>34716</v>
      </c>
      <c r="B4764" s="42">
        <v>17.27</v>
      </c>
      <c r="D4764" s="39"/>
      <c r="E4764" s="39"/>
      <c r="F4764" s="40"/>
    </row>
    <row r="4765" spans="1:6">
      <c r="A4765" s="189">
        <v>34717</v>
      </c>
      <c r="B4765" s="42">
        <v>17.436666666666667</v>
      </c>
      <c r="D4765" s="39"/>
      <c r="E4765" s="39"/>
      <c r="F4765" s="40"/>
    </row>
    <row r="4766" spans="1:6">
      <c r="A4766" s="189">
        <v>34718</v>
      </c>
      <c r="B4766" s="42">
        <v>17.476666666666667</v>
      </c>
      <c r="D4766" s="39"/>
      <c r="E4766" s="39"/>
      <c r="F4766" s="40"/>
    </row>
    <row r="4767" spans="1:6">
      <c r="A4767" s="189">
        <v>34721</v>
      </c>
      <c r="B4767" s="42">
        <v>17.353333333333335</v>
      </c>
      <c r="D4767" s="39"/>
      <c r="E4767" s="39"/>
      <c r="F4767" s="40"/>
    </row>
    <row r="4768" spans="1:6">
      <c r="A4768" s="189">
        <v>34722</v>
      </c>
      <c r="B4768" s="42">
        <v>17.373333333333331</v>
      </c>
      <c r="D4768" s="39"/>
      <c r="E4768" s="39"/>
      <c r="F4768" s="40"/>
    </row>
    <row r="4769" spans="1:6">
      <c r="A4769" s="189">
        <v>34723</v>
      </c>
      <c r="B4769" s="42">
        <v>17.333333333333332</v>
      </c>
      <c r="D4769" s="39"/>
      <c r="E4769" s="39"/>
      <c r="F4769" s="40"/>
    </row>
    <row r="4770" spans="1:6">
      <c r="A4770" s="189">
        <v>34724</v>
      </c>
      <c r="B4770" s="42">
        <v>17.436666666666667</v>
      </c>
      <c r="D4770" s="39"/>
      <c r="E4770" s="39"/>
      <c r="F4770" s="40"/>
    </row>
    <row r="4771" spans="1:6">
      <c r="A4771" s="189">
        <v>34725</v>
      </c>
      <c r="B4771" s="42">
        <v>17.683333333333334</v>
      </c>
      <c r="D4771" s="39"/>
      <c r="E4771" s="39"/>
      <c r="F4771" s="40"/>
    </row>
    <row r="4772" spans="1:6">
      <c r="A4772" s="189">
        <v>34728</v>
      </c>
      <c r="B4772" s="42">
        <v>17.850000000000001</v>
      </c>
      <c r="D4772" s="39"/>
      <c r="E4772" s="39"/>
      <c r="F4772" s="40"/>
    </row>
    <row r="4773" spans="1:6">
      <c r="A4773" s="189">
        <v>34729</v>
      </c>
      <c r="B4773" s="42">
        <v>17.663333333333334</v>
      </c>
      <c r="D4773" s="39"/>
      <c r="E4773" s="39"/>
      <c r="F4773" s="40"/>
    </row>
    <row r="4774" spans="1:6">
      <c r="A4774" s="189">
        <v>34730</v>
      </c>
      <c r="B4774" s="42">
        <v>17.806666666666668</v>
      </c>
      <c r="D4774" s="39"/>
      <c r="E4774" s="39"/>
      <c r="F4774" s="40"/>
    </row>
    <row r="4775" spans="1:6">
      <c r="A4775" s="189">
        <v>34731</v>
      </c>
      <c r="B4775" s="42">
        <v>17.850000000000001</v>
      </c>
      <c r="D4775" s="39"/>
      <c r="E4775" s="39"/>
      <c r="F4775" s="40"/>
    </row>
    <row r="4776" spans="1:6">
      <c r="A4776" s="189">
        <v>34732</v>
      </c>
      <c r="B4776" s="42">
        <v>17.973333333333333</v>
      </c>
      <c r="D4776" s="39"/>
      <c r="E4776" s="39"/>
      <c r="F4776" s="40"/>
    </row>
    <row r="4777" spans="1:6">
      <c r="A4777" s="189">
        <v>34735</v>
      </c>
      <c r="B4777" s="42">
        <v>17.89</v>
      </c>
      <c r="D4777" s="39"/>
      <c r="E4777" s="39"/>
      <c r="F4777" s="40"/>
    </row>
    <row r="4778" spans="1:6">
      <c r="A4778" s="189">
        <v>34736</v>
      </c>
      <c r="B4778" s="42">
        <v>17.786666666666665</v>
      </c>
      <c r="D4778" s="39"/>
      <c r="E4778" s="39"/>
      <c r="F4778" s="40"/>
    </row>
    <row r="4779" spans="1:6">
      <c r="A4779" s="189">
        <v>34737</v>
      </c>
      <c r="B4779" s="42">
        <v>17.27</v>
      </c>
      <c r="D4779" s="39"/>
      <c r="E4779" s="39"/>
      <c r="F4779" s="40"/>
    </row>
    <row r="4780" spans="1:6">
      <c r="A4780" s="189">
        <v>34738</v>
      </c>
      <c r="B4780" s="42">
        <v>17.29</v>
      </c>
      <c r="D4780" s="39"/>
      <c r="E4780" s="39"/>
      <c r="F4780" s="40"/>
    </row>
    <row r="4781" spans="1:6">
      <c r="A4781" s="189">
        <v>34739</v>
      </c>
      <c r="B4781" s="42">
        <v>17.27</v>
      </c>
      <c r="D4781" s="39"/>
      <c r="E4781" s="39"/>
      <c r="F4781" s="40"/>
    </row>
    <row r="4782" spans="1:6">
      <c r="A4782" s="189">
        <v>34742</v>
      </c>
      <c r="B4782" s="42">
        <v>17.25</v>
      </c>
      <c r="D4782" s="39"/>
      <c r="E4782" s="39"/>
      <c r="F4782" s="40"/>
    </row>
    <row r="4783" spans="1:6">
      <c r="A4783" s="189">
        <v>34743</v>
      </c>
      <c r="B4783" s="42">
        <v>17.23</v>
      </c>
      <c r="D4783" s="39"/>
      <c r="E4783" s="39"/>
      <c r="F4783" s="40"/>
    </row>
    <row r="4784" spans="1:6">
      <c r="A4784" s="189">
        <v>34744</v>
      </c>
      <c r="B4784" s="42">
        <v>17.103333333333335</v>
      </c>
      <c r="D4784" s="39"/>
      <c r="E4784" s="39"/>
      <c r="F4784" s="40"/>
    </row>
    <row r="4785" spans="1:6">
      <c r="A4785" s="189">
        <v>34745</v>
      </c>
      <c r="B4785" s="42">
        <v>16.836666666666666</v>
      </c>
      <c r="D4785" s="39"/>
      <c r="E4785" s="39"/>
      <c r="F4785" s="40"/>
    </row>
    <row r="4786" spans="1:6">
      <c r="A4786" s="189">
        <v>34746</v>
      </c>
      <c r="B4786" s="42">
        <v>16.773333333333333</v>
      </c>
      <c r="D4786" s="39"/>
      <c r="E4786" s="39"/>
      <c r="F4786" s="40"/>
    </row>
    <row r="4787" spans="1:6">
      <c r="A4787" s="189">
        <v>34749</v>
      </c>
      <c r="B4787" s="42">
        <v>16.61</v>
      </c>
      <c r="D4787" s="39"/>
      <c r="E4787" s="39"/>
      <c r="F4787" s="40"/>
    </row>
    <row r="4788" spans="1:6">
      <c r="A4788" s="189">
        <v>34750</v>
      </c>
      <c r="B4788" s="42">
        <v>16.34</v>
      </c>
      <c r="D4788" s="39"/>
      <c r="E4788" s="39"/>
      <c r="F4788" s="40"/>
    </row>
    <row r="4789" spans="1:6">
      <c r="A4789" s="189">
        <v>34751</v>
      </c>
      <c r="B4789" s="42">
        <v>16.32</v>
      </c>
      <c r="D4789" s="39"/>
      <c r="E4789" s="39"/>
      <c r="F4789" s="40"/>
    </row>
    <row r="4790" spans="1:6">
      <c r="A4790" s="189">
        <v>34752</v>
      </c>
      <c r="B4790" s="42">
        <v>16.256666666666668</v>
      </c>
      <c r="D4790" s="39"/>
      <c r="E4790" s="39"/>
      <c r="F4790" s="40"/>
    </row>
    <row r="4791" spans="1:6">
      <c r="A4791" s="189">
        <v>34753</v>
      </c>
      <c r="B4791" s="42">
        <v>16.34</v>
      </c>
      <c r="D4791" s="39"/>
      <c r="E4791" s="39"/>
      <c r="F4791" s="40"/>
    </row>
    <row r="4792" spans="1:6">
      <c r="A4792" s="189">
        <v>34756</v>
      </c>
      <c r="B4792" s="42">
        <v>16.216666666666665</v>
      </c>
      <c r="D4792" s="39"/>
      <c r="E4792" s="39"/>
      <c r="F4792" s="40"/>
    </row>
    <row r="4793" spans="1:6">
      <c r="A4793" s="189">
        <v>34757</v>
      </c>
      <c r="B4793" s="42">
        <v>16.113333333333333</v>
      </c>
      <c r="D4793" s="39"/>
      <c r="E4793" s="39"/>
      <c r="F4793" s="40"/>
    </row>
    <row r="4794" spans="1:6">
      <c r="A4794" s="189">
        <v>34758</v>
      </c>
      <c r="B4794" s="42">
        <v>16.28</v>
      </c>
      <c r="D4794" s="39"/>
      <c r="E4794" s="39"/>
      <c r="F4794" s="40"/>
    </row>
    <row r="4795" spans="1:6">
      <c r="A4795" s="189">
        <v>34759</v>
      </c>
      <c r="B4795" s="42">
        <v>16.196666666666669</v>
      </c>
      <c r="D4795" s="39"/>
      <c r="E4795" s="39"/>
      <c r="F4795" s="40"/>
    </row>
    <row r="4796" spans="1:6">
      <c r="A4796" s="189">
        <v>34760</v>
      </c>
      <c r="B4796" s="42">
        <v>16.443333333333332</v>
      </c>
      <c r="D4796" s="39"/>
      <c r="E4796" s="39"/>
      <c r="F4796" s="40"/>
    </row>
    <row r="4797" spans="1:6">
      <c r="A4797" s="189">
        <v>34763</v>
      </c>
      <c r="B4797" s="42">
        <v>16.196666666666669</v>
      </c>
      <c r="D4797" s="39"/>
      <c r="E4797" s="39"/>
      <c r="F4797" s="40"/>
    </row>
    <row r="4798" spans="1:6">
      <c r="A4798" s="189">
        <v>34764</v>
      </c>
      <c r="B4798" s="42">
        <v>15.783333333333333</v>
      </c>
      <c r="D4798" s="39"/>
      <c r="E4798" s="39"/>
      <c r="F4798" s="40"/>
    </row>
    <row r="4799" spans="1:6">
      <c r="A4799" s="189">
        <v>34765</v>
      </c>
      <c r="B4799" s="42">
        <v>15.7</v>
      </c>
      <c r="D4799" s="39"/>
      <c r="E4799" s="39"/>
      <c r="F4799" s="40"/>
    </row>
    <row r="4800" spans="1:6">
      <c r="A4800" s="189">
        <v>34766</v>
      </c>
      <c r="B4800" s="42">
        <v>15.453333333333333</v>
      </c>
      <c r="D4800" s="39"/>
      <c r="E4800" s="39"/>
      <c r="F4800" s="40"/>
    </row>
    <row r="4801" spans="1:6">
      <c r="A4801" s="189">
        <v>34767</v>
      </c>
      <c r="B4801" s="42">
        <v>15.74</v>
      </c>
      <c r="D4801" s="39"/>
      <c r="E4801" s="39"/>
      <c r="F4801" s="40"/>
    </row>
    <row r="4802" spans="1:6">
      <c r="A4802" s="189">
        <v>34770</v>
      </c>
      <c r="B4802" s="42">
        <v>15.66</v>
      </c>
      <c r="D4802" s="39"/>
      <c r="E4802" s="39"/>
      <c r="F4802" s="40"/>
    </row>
    <row r="4803" spans="1:6">
      <c r="A4803" s="189">
        <v>34771</v>
      </c>
      <c r="B4803" s="42">
        <v>15.66</v>
      </c>
      <c r="D4803" s="39"/>
      <c r="E4803" s="39"/>
      <c r="F4803" s="40"/>
    </row>
    <row r="4804" spans="1:6">
      <c r="A4804" s="189">
        <v>34772</v>
      </c>
      <c r="B4804" s="42">
        <v>15.616666666666667</v>
      </c>
      <c r="D4804" s="39"/>
      <c r="E4804" s="39"/>
      <c r="F4804" s="40"/>
    </row>
    <row r="4805" spans="1:6">
      <c r="A4805" s="189">
        <v>34773</v>
      </c>
      <c r="B4805" s="42">
        <v>15.66</v>
      </c>
      <c r="D4805" s="39"/>
      <c r="E4805" s="39"/>
      <c r="F4805" s="40"/>
    </row>
    <row r="4806" spans="1:6">
      <c r="A4806" s="189">
        <v>34774</v>
      </c>
      <c r="B4806" s="42">
        <v>15.68</v>
      </c>
      <c r="D4806" s="39"/>
      <c r="E4806" s="39"/>
      <c r="F4806" s="40"/>
    </row>
    <row r="4807" spans="1:6">
      <c r="A4807" s="189">
        <v>34777</v>
      </c>
      <c r="B4807" s="42">
        <v>15.823333333333332</v>
      </c>
      <c r="D4807" s="39"/>
      <c r="E4807" s="39"/>
      <c r="F4807" s="40"/>
    </row>
    <row r="4808" spans="1:6">
      <c r="A4808" s="189">
        <v>34778</v>
      </c>
      <c r="B4808" s="42">
        <v>15.783333333333333</v>
      </c>
      <c r="D4808" s="39"/>
      <c r="E4808" s="39"/>
      <c r="F4808" s="40"/>
    </row>
    <row r="4809" spans="1:6">
      <c r="A4809" s="189">
        <v>34779</v>
      </c>
      <c r="B4809" s="42">
        <v>15.596666666666666</v>
      </c>
      <c r="D4809" s="39"/>
      <c r="E4809" s="39"/>
      <c r="F4809" s="40"/>
    </row>
    <row r="4810" spans="1:6">
      <c r="A4810" s="189">
        <v>34780</v>
      </c>
      <c r="B4810" s="42">
        <v>15.35</v>
      </c>
      <c r="D4810" s="39"/>
      <c r="E4810" s="39"/>
      <c r="F4810" s="40"/>
    </row>
    <row r="4811" spans="1:6">
      <c r="A4811" s="189">
        <v>34781</v>
      </c>
      <c r="B4811" s="42">
        <v>15.596666666666666</v>
      </c>
      <c r="D4811" s="39"/>
      <c r="E4811" s="39"/>
      <c r="F4811" s="40"/>
    </row>
    <row r="4812" spans="1:6">
      <c r="A4812" s="189">
        <v>34784</v>
      </c>
      <c r="B4812" s="42">
        <v>15.66</v>
      </c>
      <c r="D4812" s="39"/>
      <c r="E4812" s="39"/>
      <c r="F4812" s="40"/>
    </row>
    <row r="4813" spans="1:6">
      <c r="A4813" s="189">
        <v>34785</v>
      </c>
      <c r="B4813" s="42">
        <v>15.596666666666666</v>
      </c>
      <c r="D4813" s="39"/>
      <c r="E4813" s="39"/>
      <c r="F4813" s="40"/>
    </row>
    <row r="4814" spans="1:6">
      <c r="A4814" s="189">
        <v>34786</v>
      </c>
      <c r="B4814" s="42">
        <v>15.616666666666667</v>
      </c>
      <c r="D4814" s="39"/>
      <c r="E4814" s="39"/>
      <c r="F4814" s="40"/>
    </row>
    <row r="4815" spans="1:6">
      <c r="A4815" s="189">
        <v>34787</v>
      </c>
      <c r="B4815" s="42">
        <v>15.783333333333333</v>
      </c>
      <c r="D4815" s="39"/>
      <c r="E4815" s="39"/>
      <c r="F4815" s="40"/>
    </row>
    <row r="4816" spans="1:6">
      <c r="A4816" s="189">
        <v>34788</v>
      </c>
      <c r="B4816" s="42">
        <v>15.7</v>
      </c>
      <c r="D4816" s="39"/>
      <c r="E4816" s="39"/>
      <c r="F4816" s="40"/>
    </row>
    <row r="4817" spans="1:6">
      <c r="A4817" s="189">
        <v>34791</v>
      </c>
      <c r="B4817" s="42">
        <v>15.7</v>
      </c>
      <c r="D4817" s="39"/>
      <c r="E4817" s="39"/>
      <c r="F4817" s="40"/>
    </row>
    <row r="4818" spans="1:6">
      <c r="A4818" s="189">
        <v>34792</v>
      </c>
      <c r="B4818" s="42">
        <v>15.783333333333333</v>
      </c>
      <c r="D4818" s="39"/>
      <c r="E4818" s="39"/>
      <c r="F4818" s="40"/>
    </row>
    <row r="4819" spans="1:6">
      <c r="A4819" s="189">
        <v>34793</v>
      </c>
      <c r="B4819" s="42">
        <v>15.803333333333333</v>
      </c>
      <c r="D4819" s="39"/>
      <c r="E4819" s="39"/>
      <c r="F4819" s="40"/>
    </row>
    <row r="4820" spans="1:6">
      <c r="A4820" s="189">
        <v>34794</v>
      </c>
      <c r="B4820" s="42">
        <v>16.073333333333334</v>
      </c>
      <c r="D4820" s="39"/>
      <c r="E4820" s="39"/>
      <c r="F4820" s="40"/>
    </row>
    <row r="4821" spans="1:6">
      <c r="A4821" s="189">
        <v>34795</v>
      </c>
      <c r="B4821" s="42">
        <v>16.28</v>
      </c>
      <c r="D4821" s="39"/>
      <c r="E4821" s="39"/>
      <c r="F4821" s="40"/>
    </row>
    <row r="4822" spans="1:6">
      <c r="A4822" s="189">
        <v>34798</v>
      </c>
      <c r="B4822" s="42">
        <v>16.506666666666668</v>
      </c>
      <c r="D4822" s="39"/>
      <c r="E4822" s="39"/>
      <c r="F4822" s="40"/>
    </row>
    <row r="4823" spans="1:6">
      <c r="A4823" s="189">
        <v>34799</v>
      </c>
      <c r="B4823" s="42">
        <v>16.690000000000001</v>
      </c>
      <c r="D4823" s="39"/>
      <c r="E4823" s="39"/>
      <c r="F4823" s="40"/>
    </row>
    <row r="4824" spans="1:6">
      <c r="A4824" s="189">
        <v>34800</v>
      </c>
      <c r="B4824" s="42">
        <v>16.546666666666667</v>
      </c>
      <c r="D4824" s="39"/>
      <c r="E4824" s="39"/>
      <c r="F4824" s="40"/>
    </row>
    <row r="4825" spans="1:6">
      <c r="A4825" s="189">
        <v>34801</v>
      </c>
      <c r="B4825" s="42">
        <v>16.566666666666666</v>
      </c>
      <c r="D4825" s="39"/>
      <c r="E4825" s="39"/>
      <c r="F4825" s="40"/>
    </row>
    <row r="4826" spans="1:6">
      <c r="A4826" s="189">
        <v>34806</v>
      </c>
      <c r="B4826" s="42">
        <v>16.526666666666667</v>
      </c>
      <c r="D4826" s="39"/>
      <c r="E4826" s="39"/>
      <c r="F4826" s="40"/>
    </row>
    <row r="4827" spans="1:6">
      <c r="A4827" s="189">
        <v>34807</v>
      </c>
      <c r="B4827" s="42">
        <v>16.670000000000002</v>
      </c>
      <c r="D4827" s="39"/>
      <c r="E4827" s="39"/>
      <c r="F4827" s="40"/>
    </row>
    <row r="4828" spans="1:6">
      <c r="A4828" s="189">
        <v>34808</v>
      </c>
      <c r="B4828" s="42">
        <v>17.103333333333335</v>
      </c>
      <c r="D4828" s="39"/>
      <c r="E4828" s="39"/>
      <c r="F4828" s="40"/>
    </row>
    <row r="4829" spans="1:6">
      <c r="A4829" s="189">
        <v>34809</v>
      </c>
      <c r="B4829" s="42">
        <v>17.62</v>
      </c>
      <c r="D4829" s="39"/>
      <c r="E4829" s="39"/>
      <c r="F4829" s="40"/>
    </row>
    <row r="4830" spans="1:6">
      <c r="A4830" s="189">
        <v>34812</v>
      </c>
      <c r="B4830" s="42">
        <v>17.62</v>
      </c>
      <c r="D4830" s="39"/>
      <c r="E4830" s="39"/>
      <c r="F4830" s="40"/>
    </row>
    <row r="4831" spans="1:6">
      <c r="A4831" s="189">
        <v>34813</v>
      </c>
      <c r="B4831" s="42">
        <v>17.93</v>
      </c>
      <c r="D4831" s="39"/>
      <c r="E4831" s="39"/>
      <c r="F4831" s="40"/>
    </row>
    <row r="4832" spans="1:6">
      <c r="A4832" s="189">
        <v>34814</v>
      </c>
      <c r="B4832" s="42">
        <v>18.116666666666667</v>
      </c>
      <c r="D4832" s="39"/>
      <c r="E4832" s="39"/>
      <c r="F4832" s="40"/>
    </row>
    <row r="4833" spans="1:6">
      <c r="A4833" s="189">
        <v>34815</v>
      </c>
      <c r="B4833" s="42">
        <v>18.283333333333335</v>
      </c>
      <c r="D4833" s="39"/>
      <c r="E4833" s="39"/>
      <c r="F4833" s="40"/>
    </row>
    <row r="4834" spans="1:6">
      <c r="A4834" s="189">
        <v>34816</v>
      </c>
      <c r="B4834" s="42">
        <v>18.406666666666666</v>
      </c>
      <c r="D4834" s="39"/>
      <c r="E4834" s="39"/>
      <c r="F4834" s="40"/>
    </row>
    <row r="4835" spans="1:6">
      <c r="A4835" s="189">
        <v>34820</v>
      </c>
      <c r="B4835" s="42">
        <v>18.673333333333336</v>
      </c>
      <c r="D4835" s="39"/>
      <c r="E4835" s="39"/>
      <c r="F4835" s="40"/>
    </row>
    <row r="4836" spans="1:6">
      <c r="A4836" s="189">
        <v>34821</v>
      </c>
      <c r="B4836" s="42">
        <v>18.84</v>
      </c>
      <c r="D4836" s="39"/>
      <c r="E4836" s="39"/>
      <c r="F4836" s="40"/>
    </row>
    <row r="4837" spans="1:6">
      <c r="A4837" s="189">
        <v>34822</v>
      </c>
      <c r="B4837" s="42">
        <v>19.170000000000002</v>
      </c>
      <c r="D4837" s="39"/>
      <c r="E4837" s="39"/>
      <c r="F4837" s="40"/>
    </row>
    <row r="4838" spans="1:6">
      <c r="A4838" s="189">
        <v>34823</v>
      </c>
      <c r="B4838" s="42">
        <v>19.273333333333333</v>
      </c>
      <c r="D4838" s="39"/>
      <c r="E4838" s="39"/>
      <c r="F4838" s="40"/>
    </row>
    <row r="4839" spans="1:6">
      <c r="A4839" s="189">
        <v>34826</v>
      </c>
      <c r="B4839" s="42">
        <v>19.233333333333334</v>
      </c>
      <c r="D4839" s="39"/>
      <c r="E4839" s="39"/>
      <c r="F4839" s="40"/>
    </row>
    <row r="4840" spans="1:6">
      <c r="A4840" s="189">
        <v>34827</v>
      </c>
      <c r="B4840" s="42">
        <v>19.336666666666666</v>
      </c>
      <c r="D4840" s="39"/>
      <c r="E4840" s="39"/>
      <c r="F4840" s="40"/>
    </row>
    <row r="4841" spans="1:6">
      <c r="A4841" s="189">
        <v>34828</v>
      </c>
      <c r="B4841" s="42">
        <v>19.273333333333333</v>
      </c>
      <c r="D4841" s="39"/>
      <c r="E4841" s="39"/>
      <c r="F4841" s="40"/>
    </row>
    <row r="4842" spans="1:6">
      <c r="A4842" s="189">
        <v>34829</v>
      </c>
      <c r="B4842" s="42">
        <v>19.293333333333333</v>
      </c>
      <c r="D4842" s="39"/>
      <c r="E4842" s="39"/>
      <c r="F4842" s="40"/>
    </row>
    <row r="4843" spans="1:6">
      <c r="A4843" s="189">
        <v>34830</v>
      </c>
      <c r="B4843" s="42">
        <v>19.809999999999999</v>
      </c>
      <c r="D4843" s="39"/>
      <c r="E4843" s="39"/>
      <c r="F4843" s="40"/>
    </row>
    <row r="4844" spans="1:6">
      <c r="A4844" s="189">
        <v>34833</v>
      </c>
      <c r="B4844" s="42">
        <v>19.853333333333335</v>
      </c>
      <c r="D4844" s="39"/>
      <c r="E4844" s="39"/>
      <c r="F4844" s="40"/>
    </row>
    <row r="4845" spans="1:6">
      <c r="A4845" s="189">
        <v>34834</v>
      </c>
      <c r="B4845" s="42">
        <v>19.829999999999998</v>
      </c>
      <c r="D4845" s="39"/>
      <c r="E4845" s="39"/>
      <c r="F4845" s="40"/>
    </row>
    <row r="4846" spans="1:6">
      <c r="A4846" s="189">
        <v>34835</v>
      </c>
      <c r="B4846" s="42">
        <v>19.75</v>
      </c>
      <c r="D4846" s="39"/>
      <c r="E4846" s="39"/>
      <c r="F4846" s="40"/>
    </row>
    <row r="4847" spans="1:6">
      <c r="A4847" s="189">
        <v>34836</v>
      </c>
      <c r="B4847" s="42">
        <v>19.396666666666665</v>
      </c>
      <c r="D4847" s="39"/>
      <c r="E4847" s="39"/>
      <c r="F4847" s="40"/>
    </row>
    <row r="4848" spans="1:6">
      <c r="A4848" s="189">
        <v>34837</v>
      </c>
      <c r="B4848" s="42">
        <v>19.293333333333333</v>
      </c>
      <c r="D4848" s="39"/>
      <c r="E4848" s="39"/>
      <c r="F4848" s="40"/>
    </row>
    <row r="4849" spans="1:6">
      <c r="A4849" s="189">
        <v>34840</v>
      </c>
      <c r="B4849" s="42">
        <v>19.79</v>
      </c>
      <c r="D4849" s="39"/>
      <c r="E4849" s="39"/>
      <c r="F4849" s="40"/>
    </row>
    <row r="4850" spans="1:6">
      <c r="A4850" s="189">
        <v>34841</v>
      </c>
      <c r="B4850" s="42">
        <v>19.523333333333333</v>
      </c>
      <c r="D4850" s="39"/>
      <c r="E4850" s="39"/>
      <c r="F4850" s="40"/>
    </row>
    <row r="4851" spans="1:6">
      <c r="A4851" s="189">
        <v>34842</v>
      </c>
      <c r="B4851" s="42">
        <v>19.583333333333332</v>
      </c>
      <c r="D4851" s="39"/>
      <c r="E4851" s="39"/>
      <c r="F4851" s="40"/>
    </row>
    <row r="4852" spans="1:6">
      <c r="A4852" s="189">
        <v>34844</v>
      </c>
      <c r="B4852" s="42">
        <v>19.420000000000002</v>
      </c>
      <c r="D4852" s="39"/>
      <c r="E4852" s="39"/>
      <c r="F4852" s="40"/>
    </row>
    <row r="4853" spans="1:6">
      <c r="A4853" s="189">
        <v>34847</v>
      </c>
      <c r="B4853" s="42">
        <v>19.356666666666666</v>
      </c>
      <c r="D4853" s="39"/>
      <c r="E4853" s="39"/>
      <c r="F4853" s="40"/>
    </row>
    <row r="4854" spans="1:6">
      <c r="A4854" s="189">
        <v>34848</v>
      </c>
      <c r="B4854" s="42">
        <v>19.396666666666665</v>
      </c>
      <c r="D4854" s="39"/>
      <c r="E4854" s="39"/>
      <c r="F4854" s="40"/>
    </row>
    <row r="4855" spans="1:6">
      <c r="A4855" s="189">
        <v>34849</v>
      </c>
      <c r="B4855" s="42">
        <v>19.336666666666666</v>
      </c>
      <c r="D4855" s="39"/>
      <c r="E4855" s="39"/>
      <c r="F4855" s="40"/>
    </row>
    <row r="4856" spans="1:6">
      <c r="A4856" s="189">
        <v>34850</v>
      </c>
      <c r="B4856" s="42">
        <v>19.5</v>
      </c>
      <c r="D4856" s="39"/>
      <c r="E4856" s="39"/>
      <c r="F4856" s="40"/>
    </row>
    <row r="4857" spans="1:6">
      <c r="A4857" s="189">
        <v>34851</v>
      </c>
      <c r="B4857" s="42">
        <v>19.213333333333335</v>
      </c>
      <c r="D4857" s="39"/>
      <c r="E4857" s="39"/>
      <c r="F4857" s="40"/>
    </row>
    <row r="4858" spans="1:6">
      <c r="A4858" s="189">
        <v>34855</v>
      </c>
      <c r="B4858" s="42">
        <v>19.11</v>
      </c>
      <c r="D4858" s="39"/>
      <c r="E4858" s="39"/>
      <c r="F4858" s="40"/>
    </row>
    <row r="4859" spans="1:6">
      <c r="A4859" s="189">
        <v>34856</v>
      </c>
      <c r="B4859" s="42">
        <v>18.84</v>
      </c>
      <c r="D4859" s="39"/>
      <c r="E4859" s="39"/>
      <c r="F4859" s="40"/>
    </row>
    <row r="4860" spans="1:6">
      <c r="A4860" s="189">
        <v>34857</v>
      </c>
      <c r="B4860" s="42">
        <v>18.55</v>
      </c>
      <c r="D4860" s="39"/>
      <c r="E4860" s="39"/>
      <c r="F4860" s="40"/>
    </row>
    <row r="4861" spans="1:6">
      <c r="A4861" s="189">
        <v>34858</v>
      </c>
      <c r="B4861" s="42">
        <v>18.426666666666666</v>
      </c>
      <c r="D4861" s="39"/>
      <c r="E4861" s="39"/>
      <c r="F4861" s="40"/>
    </row>
    <row r="4862" spans="1:6">
      <c r="A4862" s="189">
        <v>34861</v>
      </c>
      <c r="B4862" s="42">
        <v>18.22</v>
      </c>
      <c r="D4862" s="39"/>
      <c r="E4862" s="39"/>
      <c r="F4862" s="40"/>
    </row>
    <row r="4863" spans="1:6">
      <c r="A4863" s="189">
        <v>34862</v>
      </c>
      <c r="B4863" s="42">
        <v>18.136666666666667</v>
      </c>
      <c r="D4863" s="39"/>
      <c r="E4863" s="39"/>
      <c r="F4863" s="40"/>
    </row>
    <row r="4864" spans="1:6">
      <c r="A4864" s="189">
        <v>34863</v>
      </c>
      <c r="B4864" s="42">
        <v>18.16</v>
      </c>
      <c r="D4864" s="39"/>
      <c r="E4864" s="39"/>
      <c r="F4864" s="40"/>
    </row>
    <row r="4865" spans="1:6">
      <c r="A4865" s="189">
        <v>34864</v>
      </c>
      <c r="B4865" s="42">
        <v>18.303333333333331</v>
      </c>
      <c r="D4865" s="39"/>
      <c r="E4865" s="39"/>
      <c r="F4865" s="40"/>
    </row>
    <row r="4866" spans="1:6">
      <c r="A4866" s="189">
        <v>34865</v>
      </c>
      <c r="B4866" s="42">
        <v>18.406666666666666</v>
      </c>
      <c r="D4866" s="39"/>
      <c r="E4866" s="39"/>
      <c r="F4866" s="40"/>
    </row>
    <row r="4867" spans="1:6">
      <c r="A4867" s="189">
        <v>34868</v>
      </c>
      <c r="B4867" s="42">
        <v>18.903333333333332</v>
      </c>
      <c r="D4867" s="39"/>
      <c r="E4867" s="39"/>
      <c r="F4867" s="40"/>
    </row>
    <row r="4868" spans="1:6">
      <c r="A4868" s="189">
        <v>34869</v>
      </c>
      <c r="B4868" s="42">
        <v>19.066666666666666</v>
      </c>
      <c r="D4868" s="39"/>
      <c r="E4868" s="39"/>
      <c r="F4868" s="40"/>
    </row>
    <row r="4869" spans="1:6">
      <c r="A4869" s="189">
        <v>34870</v>
      </c>
      <c r="B4869" s="42">
        <v>19.006666666666668</v>
      </c>
      <c r="D4869" s="39"/>
      <c r="E4869" s="39"/>
      <c r="F4869" s="40"/>
    </row>
    <row r="4870" spans="1:6">
      <c r="A4870" s="189">
        <v>34871</v>
      </c>
      <c r="B4870" s="42">
        <v>19.006666666666668</v>
      </c>
      <c r="D4870" s="39"/>
      <c r="E4870" s="39"/>
      <c r="F4870" s="40"/>
    </row>
    <row r="4871" spans="1:6">
      <c r="A4871" s="189">
        <v>34872</v>
      </c>
      <c r="B4871" s="42">
        <v>18.756666666666668</v>
      </c>
      <c r="D4871" s="39"/>
      <c r="E4871" s="39"/>
      <c r="F4871" s="40"/>
    </row>
    <row r="4872" spans="1:6">
      <c r="A4872" s="189">
        <v>34875</v>
      </c>
      <c r="B4872" s="42">
        <v>18.446666666666669</v>
      </c>
      <c r="D4872" s="39"/>
      <c r="E4872" s="39"/>
      <c r="F4872" s="40"/>
    </row>
    <row r="4873" spans="1:6">
      <c r="A4873" s="189">
        <v>34876</v>
      </c>
      <c r="B4873" s="42">
        <v>18.633333333333333</v>
      </c>
      <c r="D4873" s="39"/>
      <c r="E4873" s="39"/>
      <c r="F4873" s="40"/>
    </row>
    <row r="4874" spans="1:6">
      <c r="A4874" s="189">
        <v>34877</v>
      </c>
      <c r="B4874" s="42">
        <v>18.076666666666664</v>
      </c>
      <c r="D4874" s="39"/>
      <c r="E4874" s="39"/>
      <c r="F4874" s="40"/>
    </row>
    <row r="4875" spans="1:6">
      <c r="A4875" s="189">
        <v>34878</v>
      </c>
      <c r="B4875" s="42">
        <v>18.57</v>
      </c>
      <c r="D4875" s="39"/>
      <c r="E4875" s="39"/>
      <c r="F4875" s="40"/>
    </row>
    <row r="4876" spans="1:6">
      <c r="A4876" s="189">
        <v>34879</v>
      </c>
      <c r="B4876" s="42">
        <v>18.736666666666668</v>
      </c>
      <c r="D4876" s="39"/>
      <c r="E4876" s="39"/>
      <c r="F4876" s="40"/>
    </row>
    <row r="4877" spans="1:6">
      <c r="A4877" s="189">
        <v>34882</v>
      </c>
      <c r="B4877" s="42">
        <v>18.963333333333335</v>
      </c>
      <c r="D4877" s="39"/>
      <c r="E4877" s="39"/>
      <c r="F4877" s="40"/>
    </row>
    <row r="4878" spans="1:6">
      <c r="A4878" s="189">
        <v>34883</v>
      </c>
      <c r="B4878" s="42">
        <v>19.046666666666667</v>
      </c>
      <c r="D4878" s="39"/>
      <c r="E4878" s="39"/>
      <c r="F4878" s="40"/>
    </row>
    <row r="4879" spans="1:6">
      <c r="A4879" s="189">
        <v>34884</v>
      </c>
      <c r="B4879" s="42">
        <v>19.006666666666668</v>
      </c>
      <c r="D4879" s="39"/>
      <c r="E4879" s="39"/>
      <c r="F4879" s="40"/>
    </row>
    <row r="4880" spans="1:6">
      <c r="A4880" s="189">
        <v>34885</v>
      </c>
      <c r="B4880" s="42">
        <v>18.84</v>
      </c>
      <c r="D4880" s="39"/>
      <c r="E4880" s="39"/>
      <c r="F4880" s="40"/>
    </row>
    <row r="4881" spans="1:6">
      <c r="A4881" s="189">
        <v>34886</v>
      </c>
      <c r="B4881" s="42">
        <v>18.963333333333335</v>
      </c>
      <c r="D4881" s="39"/>
      <c r="E4881" s="39"/>
      <c r="F4881" s="40"/>
    </row>
    <row r="4882" spans="1:6">
      <c r="A4882" s="189">
        <v>34889</v>
      </c>
      <c r="B4882" s="42">
        <v>19.829999999999998</v>
      </c>
      <c r="D4882" s="39"/>
      <c r="E4882" s="39"/>
      <c r="F4882" s="40"/>
    </row>
    <row r="4883" spans="1:6">
      <c r="A4883" s="189">
        <v>34890</v>
      </c>
      <c r="B4883" s="42">
        <v>20.286666666666665</v>
      </c>
      <c r="D4883" s="39"/>
      <c r="E4883" s="39"/>
      <c r="F4883" s="40"/>
    </row>
    <row r="4884" spans="1:6">
      <c r="A4884" s="189">
        <v>34891</v>
      </c>
      <c r="B4884" s="42">
        <v>20.37</v>
      </c>
      <c r="D4884" s="39"/>
      <c r="E4884" s="39"/>
      <c r="F4884" s="40"/>
    </row>
    <row r="4885" spans="1:6">
      <c r="A4885" s="189">
        <v>34892</v>
      </c>
      <c r="B4885" s="42">
        <v>20.533333333333335</v>
      </c>
      <c r="D4885" s="39"/>
      <c r="E4885" s="39"/>
      <c r="F4885" s="40"/>
    </row>
    <row r="4886" spans="1:6">
      <c r="A4886" s="189">
        <v>34893</v>
      </c>
      <c r="B4886" s="42">
        <v>20.41</v>
      </c>
      <c r="D4886" s="39"/>
      <c r="E4886" s="39"/>
      <c r="F4886" s="40"/>
    </row>
    <row r="4887" spans="1:6">
      <c r="A4887" s="189">
        <v>34896</v>
      </c>
      <c r="B4887" s="42">
        <v>20.43</v>
      </c>
      <c r="D4887" s="39"/>
      <c r="E4887" s="39"/>
      <c r="F4887" s="40"/>
    </row>
    <row r="4888" spans="1:6">
      <c r="A4888" s="189">
        <v>34897</v>
      </c>
      <c r="B4888" s="42">
        <v>20.37</v>
      </c>
      <c r="D4888" s="39"/>
      <c r="E4888" s="39"/>
      <c r="F4888" s="40"/>
    </row>
    <row r="4889" spans="1:6">
      <c r="A4889" s="189">
        <v>34898</v>
      </c>
      <c r="B4889" s="42">
        <v>20.12</v>
      </c>
      <c r="D4889" s="39"/>
      <c r="E4889" s="39"/>
      <c r="F4889" s="40"/>
    </row>
    <row r="4890" spans="1:6">
      <c r="A4890" s="189">
        <v>34899</v>
      </c>
      <c r="B4890" s="42">
        <v>20.163333333333334</v>
      </c>
      <c r="D4890" s="39"/>
      <c r="E4890" s="39"/>
      <c r="F4890" s="40"/>
    </row>
    <row r="4891" spans="1:6">
      <c r="A4891" s="189">
        <v>34903</v>
      </c>
      <c r="B4891" s="42">
        <v>20.14</v>
      </c>
      <c r="D4891" s="39"/>
      <c r="E4891" s="39"/>
      <c r="F4891" s="40"/>
    </row>
    <row r="4892" spans="1:6">
      <c r="A4892" s="189">
        <v>34904</v>
      </c>
      <c r="B4892" s="42">
        <v>20.243333333333332</v>
      </c>
      <c r="D4892" s="39"/>
      <c r="E4892" s="39"/>
      <c r="F4892" s="40"/>
    </row>
    <row r="4893" spans="1:6">
      <c r="A4893" s="189">
        <v>34905</v>
      </c>
      <c r="B4893" s="42">
        <v>20.39</v>
      </c>
      <c r="D4893" s="39"/>
      <c r="E4893" s="39"/>
      <c r="F4893" s="40"/>
    </row>
    <row r="4894" spans="1:6">
      <c r="A4894" s="189">
        <v>34906</v>
      </c>
      <c r="B4894" s="42">
        <v>20.41</v>
      </c>
      <c r="D4894" s="39"/>
      <c r="E4894" s="39"/>
      <c r="F4894" s="40"/>
    </row>
    <row r="4895" spans="1:6">
      <c r="A4895" s="189">
        <v>34907</v>
      </c>
      <c r="B4895" s="42">
        <v>20.306666666666668</v>
      </c>
      <c r="D4895" s="39"/>
      <c r="E4895" s="39"/>
      <c r="F4895" s="40"/>
    </row>
    <row r="4896" spans="1:6">
      <c r="A4896" s="189">
        <v>34910</v>
      </c>
      <c r="B4896" s="42">
        <v>20.203333333333333</v>
      </c>
      <c r="D4896" s="39"/>
      <c r="E4896" s="39"/>
      <c r="F4896" s="40"/>
    </row>
    <row r="4897" spans="1:6">
      <c r="A4897" s="189">
        <v>34911</v>
      </c>
      <c r="B4897" s="42">
        <v>20.266666666666666</v>
      </c>
      <c r="D4897" s="39"/>
      <c r="E4897" s="39"/>
      <c r="F4897" s="40"/>
    </row>
    <row r="4898" spans="1:6">
      <c r="A4898" s="189">
        <v>34912</v>
      </c>
      <c r="B4898" s="42">
        <v>20.656666666666666</v>
      </c>
      <c r="D4898" s="39"/>
      <c r="E4898" s="39"/>
      <c r="F4898" s="40"/>
    </row>
    <row r="4899" spans="1:6">
      <c r="A4899" s="189">
        <v>34913</v>
      </c>
      <c r="B4899" s="42">
        <v>20.596666666666668</v>
      </c>
      <c r="D4899" s="39"/>
      <c r="E4899" s="39"/>
      <c r="F4899" s="40"/>
    </row>
    <row r="4900" spans="1:6">
      <c r="A4900" s="189">
        <v>34914</v>
      </c>
      <c r="B4900" s="42">
        <v>20.553333333333331</v>
      </c>
      <c r="D4900" s="39"/>
      <c r="E4900" s="39"/>
      <c r="F4900" s="40"/>
    </row>
    <row r="4901" spans="1:6">
      <c r="A4901" s="189">
        <v>34917</v>
      </c>
      <c r="B4901" s="42">
        <v>20.39</v>
      </c>
      <c r="D4901" s="39"/>
      <c r="E4901" s="39"/>
      <c r="F4901" s="40"/>
    </row>
    <row r="4902" spans="1:6">
      <c r="A4902" s="189">
        <v>34918</v>
      </c>
      <c r="B4902" s="42">
        <v>20.266666666666666</v>
      </c>
      <c r="D4902" s="39"/>
      <c r="E4902" s="39"/>
      <c r="F4902" s="40"/>
    </row>
    <row r="4903" spans="1:6">
      <c r="A4903" s="189">
        <v>34919</v>
      </c>
      <c r="B4903" s="42">
        <v>19.996666666666666</v>
      </c>
      <c r="D4903" s="39"/>
      <c r="E4903" s="39"/>
      <c r="F4903" s="40"/>
    </row>
    <row r="4904" spans="1:6">
      <c r="A4904" s="189">
        <v>34920</v>
      </c>
      <c r="B4904" s="42">
        <v>19.420000000000002</v>
      </c>
      <c r="D4904" s="39"/>
      <c r="E4904" s="39"/>
      <c r="F4904" s="40"/>
    </row>
    <row r="4905" spans="1:6">
      <c r="A4905" s="189">
        <v>34921</v>
      </c>
      <c r="B4905" s="42">
        <v>19.46</v>
      </c>
      <c r="D4905" s="39"/>
      <c r="E4905" s="39"/>
      <c r="F4905" s="40"/>
    </row>
    <row r="4906" spans="1:6">
      <c r="A4906" s="189">
        <v>34924</v>
      </c>
      <c r="B4906" s="42">
        <v>19.48</v>
      </c>
      <c r="D4906" s="39"/>
      <c r="E4906" s="39"/>
      <c r="F4906" s="40"/>
    </row>
    <row r="4907" spans="1:6">
      <c r="A4907" s="189">
        <v>34926</v>
      </c>
      <c r="B4907" s="42">
        <v>19.646666666666665</v>
      </c>
      <c r="D4907" s="39"/>
      <c r="E4907" s="39"/>
      <c r="F4907" s="40"/>
    </row>
    <row r="4908" spans="1:6">
      <c r="A4908" s="189">
        <v>34927</v>
      </c>
      <c r="B4908" s="42">
        <v>19.5</v>
      </c>
      <c r="D4908" s="39"/>
      <c r="E4908" s="39"/>
      <c r="F4908" s="40"/>
    </row>
    <row r="4909" spans="1:6">
      <c r="A4909" s="189">
        <v>34928</v>
      </c>
      <c r="B4909" s="42">
        <v>19.73</v>
      </c>
      <c r="D4909" s="39"/>
      <c r="E4909" s="39"/>
      <c r="F4909" s="40"/>
    </row>
    <row r="4910" spans="1:6">
      <c r="A4910" s="189">
        <v>34931</v>
      </c>
      <c r="B4910" s="42">
        <v>20.059999999999999</v>
      </c>
      <c r="D4910" s="39"/>
      <c r="E4910" s="39"/>
      <c r="F4910" s="40"/>
    </row>
    <row r="4911" spans="1:6">
      <c r="A4911" s="189">
        <v>34932</v>
      </c>
      <c r="B4911" s="42">
        <v>20.036666666666665</v>
      </c>
      <c r="D4911" s="39"/>
      <c r="E4911" s="39"/>
      <c r="F4911" s="40"/>
    </row>
    <row r="4912" spans="1:6">
      <c r="A4912" s="189">
        <v>34933</v>
      </c>
      <c r="B4912" s="42">
        <v>20.163333333333334</v>
      </c>
      <c r="D4912" s="39"/>
      <c r="E4912" s="39"/>
      <c r="F4912" s="40"/>
    </row>
    <row r="4913" spans="1:6">
      <c r="A4913" s="189">
        <v>34934</v>
      </c>
      <c r="B4913" s="42">
        <v>20.036666666666665</v>
      </c>
      <c r="D4913" s="39"/>
      <c r="E4913" s="39"/>
      <c r="F4913" s="40"/>
    </row>
    <row r="4914" spans="1:6">
      <c r="A4914" s="189">
        <v>34935</v>
      </c>
      <c r="B4914" s="42">
        <v>19.75</v>
      </c>
      <c r="D4914" s="39"/>
      <c r="E4914" s="39"/>
      <c r="F4914" s="40"/>
    </row>
    <row r="4915" spans="1:6">
      <c r="A4915" s="189">
        <v>34938</v>
      </c>
      <c r="B4915" s="42">
        <v>19.46</v>
      </c>
      <c r="D4915" s="39"/>
      <c r="E4915" s="39"/>
      <c r="F4915" s="40"/>
    </row>
    <row r="4916" spans="1:6">
      <c r="A4916" s="189">
        <v>34939</v>
      </c>
      <c r="B4916" s="42">
        <v>19.190000000000001</v>
      </c>
      <c r="D4916" s="39"/>
      <c r="E4916" s="39"/>
      <c r="F4916" s="40"/>
    </row>
    <row r="4917" spans="1:6">
      <c r="A4917" s="189">
        <v>34940</v>
      </c>
      <c r="B4917" s="42">
        <v>19.233333333333334</v>
      </c>
      <c r="D4917" s="39"/>
      <c r="E4917" s="39"/>
      <c r="F4917" s="40"/>
    </row>
    <row r="4918" spans="1:6">
      <c r="A4918" s="189">
        <v>34941</v>
      </c>
      <c r="B4918" s="42">
        <v>19.293333333333333</v>
      </c>
      <c r="D4918" s="39"/>
      <c r="E4918" s="39"/>
      <c r="F4918" s="40"/>
    </row>
    <row r="4919" spans="1:6">
      <c r="A4919" s="189">
        <v>34942</v>
      </c>
      <c r="B4919" s="42">
        <v>19.293333333333333</v>
      </c>
      <c r="D4919" s="39"/>
      <c r="E4919" s="39"/>
      <c r="F4919" s="40"/>
    </row>
    <row r="4920" spans="1:6">
      <c r="A4920" s="189">
        <v>34945</v>
      </c>
      <c r="B4920" s="42">
        <v>19.603333333333335</v>
      </c>
      <c r="D4920" s="39"/>
      <c r="E4920" s="39"/>
      <c r="F4920" s="40"/>
    </row>
    <row r="4921" spans="1:6">
      <c r="A4921" s="189">
        <v>34946</v>
      </c>
      <c r="B4921" s="42">
        <v>19.646666666666665</v>
      </c>
      <c r="D4921" s="39"/>
      <c r="E4921" s="39"/>
      <c r="F4921" s="40"/>
    </row>
    <row r="4922" spans="1:6">
      <c r="A4922" s="189">
        <v>34947</v>
      </c>
      <c r="B4922" s="42">
        <v>19.73</v>
      </c>
      <c r="D4922" s="39"/>
      <c r="E4922" s="39"/>
      <c r="F4922" s="40"/>
    </row>
    <row r="4923" spans="1:6">
      <c r="A4923" s="189">
        <v>34948</v>
      </c>
      <c r="B4923" s="42">
        <v>20.223333333333333</v>
      </c>
      <c r="D4923" s="39"/>
      <c r="E4923" s="39"/>
      <c r="F4923" s="40"/>
    </row>
    <row r="4924" spans="1:6">
      <c r="A4924" s="189">
        <v>34949</v>
      </c>
      <c r="B4924" s="42">
        <v>20.036666666666665</v>
      </c>
      <c r="D4924" s="39"/>
      <c r="E4924" s="39"/>
      <c r="F4924" s="40"/>
    </row>
    <row r="4925" spans="1:6">
      <c r="A4925" s="189">
        <v>34952</v>
      </c>
      <c r="B4925" s="42">
        <v>19.913333333333334</v>
      </c>
      <c r="D4925" s="39"/>
      <c r="E4925" s="39"/>
      <c r="F4925" s="40"/>
    </row>
    <row r="4926" spans="1:6">
      <c r="A4926" s="189">
        <v>34953</v>
      </c>
      <c r="B4926" s="42">
        <v>19.5</v>
      </c>
      <c r="D4926" s="39"/>
      <c r="E4926" s="39"/>
      <c r="F4926" s="40"/>
    </row>
    <row r="4927" spans="1:6">
      <c r="A4927" s="189">
        <v>34954</v>
      </c>
      <c r="B4927" s="42">
        <v>19.626666666666669</v>
      </c>
      <c r="D4927" s="39"/>
      <c r="E4927" s="39"/>
      <c r="F4927" s="40"/>
    </row>
    <row r="4928" spans="1:6">
      <c r="A4928" s="189">
        <v>34955</v>
      </c>
      <c r="B4928" s="42">
        <v>19.829999999999998</v>
      </c>
      <c r="D4928" s="39"/>
      <c r="E4928" s="39"/>
      <c r="F4928" s="40"/>
    </row>
    <row r="4929" spans="1:6">
      <c r="A4929" s="189">
        <v>34956</v>
      </c>
      <c r="B4929" s="42">
        <v>19.79</v>
      </c>
      <c r="D4929" s="39"/>
      <c r="E4929" s="39"/>
      <c r="F4929" s="40"/>
    </row>
    <row r="4930" spans="1:6">
      <c r="A4930" s="189">
        <v>34959</v>
      </c>
      <c r="B4930" s="42">
        <v>19.706666666666667</v>
      </c>
      <c r="D4930" s="39"/>
      <c r="E4930" s="39"/>
      <c r="F4930" s="40"/>
    </row>
    <row r="4931" spans="1:6">
      <c r="A4931" s="189">
        <v>34960</v>
      </c>
      <c r="B4931" s="42">
        <v>19.77</v>
      </c>
      <c r="D4931" s="39"/>
      <c r="E4931" s="39"/>
      <c r="F4931" s="40"/>
    </row>
    <row r="4932" spans="1:6">
      <c r="A4932" s="189">
        <v>34961</v>
      </c>
      <c r="B4932" s="42">
        <v>19.626666666666669</v>
      </c>
      <c r="D4932" s="39"/>
      <c r="E4932" s="39"/>
      <c r="F4932" s="40"/>
    </row>
    <row r="4933" spans="1:6">
      <c r="A4933" s="189">
        <v>34962</v>
      </c>
      <c r="B4933" s="42">
        <v>19.48</v>
      </c>
      <c r="D4933" s="39"/>
      <c r="E4933" s="39"/>
      <c r="F4933" s="40"/>
    </row>
    <row r="4934" spans="1:6">
      <c r="A4934" s="189">
        <v>34963</v>
      </c>
      <c r="B4934" s="42">
        <v>19.253333333333334</v>
      </c>
      <c r="D4934" s="39"/>
      <c r="E4934" s="39"/>
      <c r="F4934" s="40"/>
    </row>
    <row r="4935" spans="1:6">
      <c r="A4935" s="189">
        <v>34966</v>
      </c>
      <c r="B4935" s="42">
        <v>18.943333333333332</v>
      </c>
      <c r="D4935" s="39"/>
      <c r="E4935" s="39"/>
      <c r="F4935" s="40"/>
    </row>
    <row r="4936" spans="1:6">
      <c r="A4936" s="189">
        <v>34967</v>
      </c>
      <c r="B4936" s="42">
        <v>19.253333333333334</v>
      </c>
      <c r="D4936" s="39"/>
      <c r="E4936" s="39"/>
      <c r="F4936" s="40"/>
    </row>
    <row r="4937" spans="1:6">
      <c r="A4937" s="189">
        <v>34968</v>
      </c>
      <c r="B4937" s="42">
        <v>18.943333333333332</v>
      </c>
      <c r="D4937" s="39"/>
      <c r="E4937" s="39"/>
      <c r="F4937" s="40"/>
    </row>
    <row r="4938" spans="1:6">
      <c r="A4938" s="189">
        <v>34969</v>
      </c>
      <c r="B4938" s="42">
        <v>19.170000000000002</v>
      </c>
      <c r="D4938" s="39"/>
      <c r="E4938" s="39"/>
      <c r="F4938" s="40"/>
    </row>
    <row r="4939" spans="1:6">
      <c r="A4939" s="189">
        <v>34970</v>
      </c>
      <c r="B4939" s="42">
        <v>19.170000000000002</v>
      </c>
      <c r="D4939" s="39"/>
      <c r="E4939" s="39"/>
      <c r="F4939" s="40"/>
    </row>
    <row r="4940" spans="1:6">
      <c r="A4940" s="189">
        <v>34973</v>
      </c>
      <c r="B4940" s="42">
        <v>19.170000000000002</v>
      </c>
      <c r="D4940" s="39"/>
      <c r="E4940" s="39"/>
      <c r="F4940" s="40"/>
    </row>
    <row r="4941" spans="1:6">
      <c r="A4941" s="189">
        <v>34974</v>
      </c>
      <c r="B4941" s="42">
        <v>19.066666666666666</v>
      </c>
      <c r="D4941" s="39"/>
      <c r="E4941" s="39"/>
      <c r="F4941" s="40"/>
    </row>
    <row r="4942" spans="1:6">
      <c r="A4942" s="189">
        <v>34975</v>
      </c>
      <c r="B4942" s="42">
        <v>18.633333333333333</v>
      </c>
      <c r="D4942" s="39"/>
      <c r="E4942" s="39"/>
      <c r="F4942" s="40"/>
    </row>
    <row r="4943" spans="1:6">
      <c r="A4943" s="189">
        <v>34976</v>
      </c>
      <c r="B4943" s="42">
        <v>18.489999999999998</v>
      </c>
      <c r="D4943" s="39"/>
      <c r="E4943" s="39"/>
      <c r="F4943" s="40"/>
    </row>
    <row r="4944" spans="1:6">
      <c r="A4944" s="189">
        <v>34977</v>
      </c>
      <c r="B4944" s="42">
        <v>18.260000000000002</v>
      </c>
      <c r="D4944" s="39"/>
      <c r="E4944" s="39"/>
      <c r="F4944" s="40"/>
    </row>
    <row r="4945" spans="1:6">
      <c r="A4945" s="189">
        <v>34980</v>
      </c>
      <c r="B4945" s="42">
        <v>18.18</v>
      </c>
      <c r="D4945" s="39"/>
      <c r="E4945" s="39"/>
      <c r="F4945" s="40"/>
    </row>
    <row r="4946" spans="1:6">
      <c r="A4946" s="189">
        <v>34981</v>
      </c>
      <c r="B4946" s="42">
        <v>17.413333333333334</v>
      </c>
      <c r="D4946" s="39"/>
      <c r="E4946" s="39"/>
      <c r="F4946" s="40"/>
    </row>
    <row r="4947" spans="1:6">
      <c r="A4947" s="189">
        <v>34982</v>
      </c>
      <c r="B4947" s="42">
        <v>17.559999999999999</v>
      </c>
      <c r="D4947" s="39"/>
      <c r="E4947" s="39"/>
      <c r="F4947" s="40"/>
    </row>
    <row r="4948" spans="1:6">
      <c r="A4948" s="189">
        <v>34983</v>
      </c>
      <c r="B4948" s="42">
        <v>17.436666666666667</v>
      </c>
      <c r="D4948" s="39"/>
      <c r="E4948" s="39"/>
      <c r="F4948" s="40"/>
    </row>
    <row r="4949" spans="1:6">
      <c r="A4949" s="189">
        <v>34984</v>
      </c>
      <c r="B4949" s="42">
        <v>17.766666666666666</v>
      </c>
      <c r="D4949" s="39"/>
      <c r="E4949" s="39"/>
      <c r="F4949" s="40"/>
    </row>
    <row r="4950" spans="1:6">
      <c r="A4950" s="189">
        <v>34987</v>
      </c>
      <c r="B4950" s="42">
        <v>17.766666666666666</v>
      </c>
      <c r="D4950" s="39"/>
      <c r="E4950" s="39"/>
      <c r="F4950" s="40"/>
    </row>
    <row r="4951" spans="1:6">
      <c r="A4951" s="189">
        <v>34988</v>
      </c>
      <c r="B4951" s="42">
        <v>17.663333333333334</v>
      </c>
      <c r="D4951" s="39"/>
      <c r="E4951" s="39"/>
      <c r="F4951" s="40"/>
    </row>
    <row r="4952" spans="1:6">
      <c r="A4952" s="189">
        <v>34989</v>
      </c>
      <c r="B4952" s="42">
        <v>17.806666666666668</v>
      </c>
      <c r="D4952" s="39"/>
      <c r="E4952" s="39"/>
      <c r="F4952" s="40"/>
    </row>
    <row r="4953" spans="1:6">
      <c r="A4953" s="189">
        <v>34990</v>
      </c>
      <c r="B4953" s="42">
        <v>17.826666666666664</v>
      </c>
      <c r="D4953" s="39"/>
      <c r="E4953" s="39"/>
      <c r="F4953" s="40"/>
    </row>
    <row r="4954" spans="1:6">
      <c r="A4954" s="189">
        <v>34991</v>
      </c>
      <c r="B4954" s="42">
        <v>17.766666666666666</v>
      </c>
      <c r="D4954" s="39"/>
      <c r="E4954" s="39"/>
      <c r="F4954" s="40"/>
    </row>
    <row r="4955" spans="1:6">
      <c r="A4955" s="189">
        <v>34994</v>
      </c>
      <c r="B4955" s="42">
        <v>17.353333333333335</v>
      </c>
      <c r="D4955" s="39"/>
      <c r="E4955" s="39"/>
      <c r="F4955" s="40"/>
    </row>
    <row r="4956" spans="1:6">
      <c r="A4956" s="189">
        <v>34995</v>
      </c>
      <c r="B4956" s="42">
        <v>17.559999999999999</v>
      </c>
      <c r="D4956" s="39"/>
      <c r="E4956" s="39"/>
      <c r="F4956" s="40"/>
    </row>
    <row r="4957" spans="1:6">
      <c r="A4957" s="189">
        <v>34996</v>
      </c>
      <c r="B4957" s="42">
        <v>17.806666666666668</v>
      </c>
      <c r="D4957" s="39"/>
      <c r="E4957" s="39"/>
      <c r="F4957" s="40"/>
    </row>
    <row r="4958" spans="1:6">
      <c r="A4958" s="189">
        <v>34997</v>
      </c>
      <c r="B4958" s="42">
        <v>17.723333333333333</v>
      </c>
      <c r="D4958" s="39"/>
      <c r="E4958" s="39"/>
      <c r="F4958" s="40"/>
    </row>
    <row r="4959" spans="1:6">
      <c r="A4959" s="189">
        <v>34998</v>
      </c>
      <c r="B4959" s="42">
        <v>17.516666666666666</v>
      </c>
      <c r="D4959" s="39"/>
      <c r="E4959" s="39"/>
      <c r="F4959" s="40"/>
    </row>
    <row r="4960" spans="1:6">
      <c r="A4960" s="189">
        <v>35001</v>
      </c>
      <c r="B4960" s="42">
        <v>17.600000000000001</v>
      </c>
      <c r="D4960" s="39"/>
      <c r="E4960" s="39"/>
      <c r="F4960" s="40"/>
    </row>
    <row r="4961" spans="1:6">
      <c r="A4961" s="189">
        <v>35002</v>
      </c>
      <c r="B4961" s="42">
        <v>17.600000000000001</v>
      </c>
      <c r="D4961" s="39"/>
      <c r="E4961" s="39"/>
      <c r="F4961" s="40"/>
    </row>
    <row r="4962" spans="1:6">
      <c r="A4962" s="189">
        <v>35004</v>
      </c>
      <c r="B4962" s="42">
        <v>17.600000000000001</v>
      </c>
      <c r="D4962" s="39"/>
      <c r="E4962" s="39"/>
      <c r="F4962" s="40"/>
    </row>
    <row r="4963" spans="1:6">
      <c r="A4963" s="189">
        <v>35005</v>
      </c>
      <c r="B4963" s="42">
        <v>17.643333333333334</v>
      </c>
      <c r="D4963" s="39"/>
      <c r="E4963" s="39"/>
      <c r="F4963" s="40"/>
    </row>
    <row r="4964" spans="1:6">
      <c r="A4964" s="189">
        <v>35008</v>
      </c>
      <c r="B4964" s="42">
        <v>17.766666666666666</v>
      </c>
      <c r="D4964" s="39"/>
      <c r="E4964" s="39"/>
      <c r="F4964" s="40"/>
    </row>
    <row r="4965" spans="1:6">
      <c r="A4965" s="189">
        <v>35009</v>
      </c>
      <c r="B4965" s="42">
        <v>17.353333333333335</v>
      </c>
      <c r="D4965" s="39"/>
      <c r="E4965" s="39"/>
      <c r="F4965" s="40"/>
    </row>
    <row r="4966" spans="1:6">
      <c r="A4966" s="189">
        <v>35010</v>
      </c>
      <c r="B4966" s="42">
        <v>17.23</v>
      </c>
      <c r="D4966" s="39"/>
      <c r="E4966" s="39"/>
      <c r="F4966" s="40"/>
    </row>
    <row r="4967" spans="1:6">
      <c r="A4967" s="189">
        <v>35011</v>
      </c>
      <c r="B4967" s="42">
        <v>17.126666666666669</v>
      </c>
      <c r="D4967" s="39"/>
      <c r="E4967" s="39"/>
      <c r="F4967" s="40"/>
    </row>
    <row r="4968" spans="1:6">
      <c r="A4968" s="189">
        <v>35012</v>
      </c>
      <c r="B4968" s="42">
        <v>16.96</v>
      </c>
      <c r="D4968" s="39"/>
      <c r="E4968" s="39"/>
      <c r="F4968" s="40"/>
    </row>
    <row r="4969" spans="1:6">
      <c r="A4969" s="189">
        <v>35015</v>
      </c>
      <c r="B4969" s="42">
        <v>16.816666666666666</v>
      </c>
      <c r="D4969" s="39"/>
      <c r="E4969" s="39"/>
      <c r="F4969" s="40"/>
    </row>
    <row r="4970" spans="1:6">
      <c r="A4970" s="189">
        <v>35016</v>
      </c>
      <c r="B4970" s="42">
        <v>16.940000000000001</v>
      </c>
      <c r="D4970" s="39"/>
      <c r="E4970" s="39"/>
      <c r="F4970" s="40"/>
    </row>
    <row r="4971" spans="1:6">
      <c r="A4971" s="189">
        <v>35017</v>
      </c>
      <c r="B4971" s="42">
        <v>17.023333333333333</v>
      </c>
      <c r="D4971" s="39"/>
      <c r="E4971" s="39"/>
      <c r="F4971" s="40"/>
    </row>
    <row r="4972" spans="1:6">
      <c r="A4972" s="189">
        <v>35018</v>
      </c>
      <c r="B4972" s="42">
        <v>17.186666666666667</v>
      </c>
      <c r="D4972" s="39"/>
      <c r="E4972" s="39"/>
      <c r="F4972" s="40"/>
    </row>
    <row r="4973" spans="1:6">
      <c r="A4973" s="189">
        <v>35019</v>
      </c>
      <c r="B4973" s="42">
        <v>17.413333333333334</v>
      </c>
      <c r="D4973" s="39"/>
      <c r="E4973" s="39"/>
      <c r="F4973" s="40"/>
    </row>
    <row r="4974" spans="1:6">
      <c r="A4974" s="189">
        <v>35022</v>
      </c>
      <c r="B4974" s="42">
        <v>17.579999999999998</v>
      </c>
      <c r="D4974" s="39"/>
      <c r="E4974" s="39"/>
      <c r="F4974" s="40"/>
    </row>
    <row r="4975" spans="1:6">
      <c r="A4975" s="189">
        <v>35023</v>
      </c>
      <c r="B4975" s="42">
        <v>17.683333333333334</v>
      </c>
      <c r="D4975" s="39"/>
      <c r="E4975" s="39"/>
      <c r="F4975" s="40"/>
    </row>
    <row r="4976" spans="1:6">
      <c r="A4976" s="189">
        <v>35024</v>
      </c>
      <c r="B4976" s="42">
        <v>17.826666666666664</v>
      </c>
      <c r="D4976" s="39"/>
      <c r="E4976" s="39"/>
      <c r="F4976" s="40"/>
    </row>
    <row r="4977" spans="1:6">
      <c r="A4977" s="189">
        <v>35025</v>
      </c>
      <c r="B4977" s="42">
        <v>17.850000000000001</v>
      </c>
      <c r="D4977" s="39"/>
      <c r="E4977" s="39"/>
      <c r="F4977" s="40"/>
    </row>
    <row r="4978" spans="1:6">
      <c r="A4978" s="189">
        <v>35026</v>
      </c>
      <c r="B4978" s="42">
        <v>17.87</v>
      </c>
      <c r="D4978" s="39"/>
      <c r="E4978" s="39"/>
      <c r="F4978" s="40"/>
    </row>
    <row r="4979" spans="1:6">
      <c r="A4979" s="189">
        <v>35029</v>
      </c>
      <c r="B4979" s="42">
        <v>18.2</v>
      </c>
      <c r="D4979" s="39"/>
      <c r="E4979" s="39"/>
      <c r="F4979" s="40"/>
    </row>
    <row r="4980" spans="1:6">
      <c r="A4980" s="189">
        <v>35030</v>
      </c>
      <c r="B4980" s="42">
        <v>18.343333333333334</v>
      </c>
      <c r="D4980" s="39"/>
      <c r="E4980" s="39"/>
      <c r="F4980" s="40"/>
    </row>
    <row r="4981" spans="1:6">
      <c r="A4981" s="189">
        <v>35031</v>
      </c>
      <c r="B4981" s="42">
        <v>18.673333333333336</v>
      </c>
      <c r="D4981" s="39"/>
      <c r="E4981" s="39"/>
      <c r="F4981" s="40"/>
    </row>
    <row r="4982" spans="1:6">
      <c r="A4982" s="189">
        <v>35032</v>
      </c>
      <c r="B4982" s="42">
        <v>18.88</v>
      </c>
      <c r="D4982" s="39"/>
      <c r="E4982" s="39"/>
      <c r="F4982" s="40"/>
    </row>
    <row r="4983" spans="1:6">
      <c r="A4983" s="189">
        <v>35033</v>
      </c>
      <c r="B4983" s="42">
        <v>19.376666666666669</v>
      </c>
      <c r="D4983" s="39"/>
      <c r="E4983" s="39"/>
      <c r="F4983" s="40"/>
    </row>
    <row r="4984" spans="1:6">
      <c r="A4984" s="189">
        <v>35036</v>
      </c>
      <c r="B4984" s="42">
        <v>19.5</v>
      </c>
      <c r="D4984" s="39"/>
      <c r="E4984" s="39"/>
      <c r="F4984" s="40"/>
    </row>
    <row r="4985" spans="1:6">
      <c r="A4985" s="189">
        <v>35037</v>
      </c>
      <c r="B4985" s="42">
        <v>19.336666666666666</v>
      </c>
      <c r="D4985" s="39"/>
      <c r="E4985" s="39"/>
      <c r="F4985" s="40"/>
    </row>
    <row r="4986" spans="1:6">
      <c r="A4986" s="189">
        <v>35038</v>
      </c>
      <c r="B4986" s="42">
        <v>19.356666666666666</v>
      </c>
      <c r="D4986" s="39"/>
      <c r="E4986" s="39"/>
      <c r="F4986" s="40"/>
    </row>
    <row r="4987" spans="1:6">
      <c r="A4987" s="189">
        <v>35039</v>
      </c>
      <c r="B4987" s="42">
        <v>19.420000000000002</v>
      </c>
      <c r="D4987" s="39"/>
      <c r="E4987" s="39"/>
      <c r="F4987" s="40"/>
    </row>
    <row r="4988" spans="1:6">
      <c r="A4988" s="189">
        <v>35040</v>
      </c>
      <c r="B4988" s="42">
        <v>19.543333333333333</v>
      </c>
      <c r="D4988" s="39"/>
      <c r="E4988" s="39"/>
      <c r="F4988" s="40"/>
    </row>
    <row r="4989" spans="1:6">
      <c r="A4989" s="189">
        <v>35043</v>
      </c>
      <c r="B4989" s="42">
        <v>20.12</v>
      </c>
      <c r="D4989" s="39"/>
      <c r="E4989" s="39"/>
      <c r="F4989" s="40"/>
    </row>
    <row r="4990" spans="1:6">
      <c r="A4990" s="189">
        <v>35044</v>
      </c>
      <c r="B4990" s="42">
        <v>20.059999999999999</v>
      </c>
      <c r="D4990" s="39"/>
      <c r="E4990" s="39"/>
      <c r="F4990" s="40"/>
    </row>
    <row r="4991" spans="1:6">
      <c r="A4991" s="189">
        <v>35045</v>
      </c>
      <c r="B4991" s="42">
        <v>20.036666666666665</v>
      </c>
      <c r="D4991" s="39"/>
      <c r="E4991" s="39"/>
      <c r="F4991" s="40"/>
    </row>
    <row r="4992" spans="1:6">
      <c r="A4992" s="189">
        <v>35046</v>
      </c>
      <c r="B4992" s="42">
        <v>20.059999999999999</v>
      </c>
      <c r="D4992" s="39"/>
      <c r="E4992" s="39"/>
      <c r="F4992" s="40"/>
    </row>
    <row r="4993" spans="1:6">
      <c r="A4993" s="189">
        <v>35047</v>
      </c>
      <c r="B4993" s="42">
        <v>20.036666666666665</v>
      </c>
      <c r="D4993" s="39"/>
      <c r="E4993" s="39"/>
      <c r="F4993" s="40"/>
    </row>
    <row r="4994" spans="1:6">
      <c r="A4994" s="189">
        <v>35050</v>
      </c>
      <c r="B4994" s="42">
        <v>19.873333333333331</v>
      </c>
      <c r="D4994" s="39"/>
      <c r="E4994" s="39"/>
      <c r="F4994" s="40"/>
    </row>
    <row r="4995" spans="1:6">
      <c r="A4995" s="189">
        <v>35051</v>
      </c>
      <c r="B4995" s="42">
        <v>19.913333333333334</v>
      </c>
      <c r="D4995" s="39"/>
      <c r="E4995" s="39"/>
      <c r="F4995" s="40"/>
    </row>
    <row r="4996" spans="1:6">
      <c r="A4996" s="189">
        <v>35052</v>
      </c>
      <c r="B4996" s="42">
        <v>20.016666666666666</v>
      </c>
      <c r="D4996" s="39"/>
      <c r="E4996" s="39"/>
      <c r="F4996" s="40"/>
    </row>
    <row r="4997" spans="1:6">
      <c r="A4997" s="189">
        <v>35053</v>
      </c>
      <c r="B4997" s="42">
        <v>20.016666666666666</v>
      </c>
      <c r="D4997" s="39"/>
      <c r="E4997" s="39"/>
      <c r="F4997" s="40"/>
    </row>
    <row r="4998" spans="1:6">
      <c r="A4998" s="189">
        <v>35054</v>
      </c>
      <c r="B4998" s="42">
        <v>19.996666666666666</v>
      </c>
      <c r="D4998" s="39"/>
      <c r="E4998" s="39"/>
      <c r="F4998" s="40"/>
    </row>
    <row r="4999" spans="1:6">
      <c r="A4999" s="189">
        <v>35059</v>
      </c>
      <c r="B4999" s="42">
        <v>20.12</v>
      </c>
      <c r="D4999" s="39"/>
      <c r="E4999" s="39"/>
      <c r="F4999" s="40"/>
    </row>
    <row r="5000" spans="1:6">
      <c r="A5000" s="189">
        <v>35060</v>
      </c>
      <c r="B5000" s="42">
        <v>20.12</v>
      </c>
      <c r="D5000" s="39"/>
      <c r="E5000" s="39"/>
      <c r="F5000" s="40"/>
    </row>
    <row r="5001" spans="1:6" ht="13.5" thickBot="1">
      <c r="A5001" s="190">
        <v>35061</v>
      </c>
      <c r="B5001" s="43">
        <v>20.100000000000001</v>
      </c>
      <c r="C5001" s="134"/>
      <c r="D5001" s="41"/>
      <c r="E5001" s="41"/>
      <c r="F5001" s="40"/>
    </row>
    <row r="5002" spans="1:6">
      <c r="A5002" s="191">
        <v>35066</v>
      </c>
      <c r="B5002" s="36">
        <v>20.243333333333332</v>
      </c>
      <c r="C5002" s="135">
        <v>35400</v>
      </c>
    </row>
    <row r="5003" spans="1:6">
      <c r="A5003" s="191">
        <v>35067</v>
      </c>
      <c r="B5003" s="30">
        <v>20.616666666666667</v>
      </c>
      <c r="C5003" s="136">
        <v>278100</v>
      </c>
    </row>
    <row r="5004" spans="1:6">
      <c r="A5004" s="191">
        <v>35068</v>
      </c>
      <c r="B5004" s="30">
        <v>20.306666666666668</v>
      </c>
      <c r="C5004" s="136">
        <v>159900</v>
      </c>
    </row>
    <row r="5005" spans="1:6">
      <c r="A5005" s="191">
        <v>35069</v>
      </c>
      <c r="B5005" s="30">
        <v>20.243333333333332</v>
      </c>
      <c r="C5005" s="136">
        <v>91200</v>
      </c>
    </row>
    <row r="5006" spans="1:6">
      <c r="A5006" s="191">
        <v>35072</v>
      </c>
      <c r="B5006" s="30">
        <v>20.513333333333332</v>
      </c>
      <c r="C5006" s="136">
        <v>53700</v>
      </c>
    </row>
    <row r="5007" spans="1:6">
      <c r="A5007" s="191">
        <v>35073</v>
      </c>
      <c r="B5007" s="30">
        <v>20.946666666666669</v>
      </c>
      <c r="C5007" s="136">
        <v>96000</v>
      </c>
    </row>
    <row r="5008" spans="1:6">
      <c r="A5008" s="191">
        <v>35074</v>
      </c>
      <c r="B5008" s="30">
        <v>20.986666666666668</v>
      </c>
      <c r="C5008" s="136">
        <v>91200</v>
      </c>
    </row>
    <row r="5009" spans="1:3">
      <c r="A5009" s="191">
        <v>35075</v>
      </c>
      <c r="B5009" s="30">
        <v>20.74</v>
      </c>
      <c r="C5009" s="136">
        <v>131400</v>
      </c>
    </row>
    <row r="5010" spans="1:3">
      <c r="A5010" s="191">
        <v>35076</v>
      </c>
      <c r="B5010" s="30">
        <v>20.966666666666665</v>
      </c>
      <c r="C5010" s="136">
        <v>30900</v>
      </c>
    </row>
    <row r="5011" spans="1:3">
      <c r="A5011" s="191">
        <v>35079</v>
      </c>
      <c r="B5011" s="30">
        <v>20.986666666666668</v>
      </c>
      <c r="C5011" s="136">
        <v>87900</v>
      </c>
    </row>
    <row r="5012" spans="1:3">
      <c r="A5012" s="191">
        <v>35080</v>
      </c>
      <c r="B5012" s="30">
        <v>20.966666666666665</v>
      </c>
      <c r="C5012" s="136">
        <v>112500</v>
      </c>
    </row>
    <row r="5013" spans="1:3">
      <c r="A5013" s="191">
        <v>35081</v>
      </c>
      <c r="B5013" s="30">
        <v>21.113333333333333</v>
      </c>
      <c r="C5013" s="136">
        <v>135900</v>
      </c>
    </row>
    <row r="5014" spans="1:3">
      <c r="A5014" s="191">
        <v>35082</v>
      </c>
      <c r="B5014" s="30">
        <v>21.503333333333334</v>
      </c>
      <c r="C5014" s="136">
        <v>135600</v>
      </c>
    </row>
    <row r="5015" spans="1:3">
      <c r="A5015" s="191">
        <v>35083</v>
      </c>
      <c r="B5015" s="30">
        <v>21.896666666666665</v>
      </c>
      <c r="C5015" s="136">
        <v>224100</v>
      </c>
    </row>
    <row r="5016" spans="1:3">
      <c r="A5016" s="191">
        <v>35086</v>
      </c>
      <c r="B5016" s="30">
        <v>21.606666666666666</v>
      </c>
      <c r="C5016" s="136">
        <v>157500</v>
      </c>
    </row>
    <row r="5017" spans="1:3">
      <c r="A5017" s="191">
        <v>35087</v>
      </c>
      <c r="B5017" s="30">
        <v>21.606666666666666</v>
      </c>
      <c r="C5017" s="136">
        <v>57000</v>
      </c>
    </row>
    <row r="5018" spans="1:3">
      <c r="A5018" s="191">
        <v>35088</v>
      </c>
      <c r="B5018" s="30">
        <v>21.896666666666665</v>
      </c>
      <c r="C5018" s="136">
        <v>61800</v>
      </c>
    </row>
    <row r="5019" spans="1:3">
      <c r="A5019" s="191">
        <v>35089</v>
      </c>
      <c r="B5019" s="30">
        <v>21.69</v>
      </c>
      <c r="C5019" s="136">
        <v>187800</v>
      </c>
    </row>
    <row r="5020" spans="1:3">
      <c r="A5020" s="191">
        <v>35090</v>
      </c>
      <c r="B5020" s="30">
        <v>21.483333333333334</v>
      </c>
      <c r="C5020" s="136">
        <v>63000</v>
      </c>
    </row>
    <row r="5021" spans="1:3">
      <c r="A5021" s="191">
        <v>35093</v>
      </c>
      <c r="B5021" s="30">
        <v>21.896666666666665</v>
      </c>
      <c r="C5021" s="136">
        <v>170100</v>
      </c>
    </row>
    <row r="5022" spans="1:3">
      <c r="A5022" s="191">
        <v>35094</v>
      </c>
      <c r="B5022" s="30">
        <v>22.083333333333332</v>
      </c>
      <c r="C5022" s="136">
        <v>195900</v>
      </c>
    </row>
    <row r="5023" spans="1:3">
      <c r="A5023" s="191">
        <v>35095</v>
      </c>
      <c r="B5023" s="30">
        <v>22.516666666666666</v>
      </c>
      <c r="C5023" s="136">
        <v>189900</v>
      </c>
    </row>
    <row r="5024" spans="1:3">
      <c r="A5024" s="191">
        <v>35096</v>
      </c>
      <c r="B5024" s="30">
        <v>23.136666666666667</v>
      </c>
      <c r="C5024" s="136">
        <v>177300</v>
      </c>
    </row>
    <row r="5025" spans="1:3">
      <c r="A5025" s="191">
        <v>35097</v>
      </c>
      <c r="B5025" s="30">
        <v>23.013333333333335</v>
      </c>
      <c r="C5025" s="136">
        <v>80100</v>
      </c>
    </row>
    <row r="5026" spans="1:3">
      <c r="A5026" s="191">
        <v>35100</v>
      </c>
      <c r="B5026" s="30">
        <v>22.97</v>
      </c>
      <c r="C5026" s="136">
        <v>83400</v>
      </c>
    </row>
    <row r="5027" spans="1:3">
      <c r="A5027" s="191">
        <v>35101</v>
      </c>
      <c r="B5027" s="30">
        <v>22.866666666666664</v>
      </c>
      <c r="C5027" s="136">
        <v>79200</v>
      </c>
    </row>
    <row r="5028" spans="1:3">
      <c r="A5028" s="191">
        <v>35102</v>
      </c>
      <c r="B5028" s="30">
        <v>23.013333333333335</v>
      </c>
      <c r="C5028" s="136">
        <v>139200</v>
      </c>
    </row>
    <row r="5029" spans="1:3">
      <c r="A5029" s="191">
        <v>35103</v>
      </c>
      <c r="B5029" s="30">
        <v>23.136666666666667</v>
      </c>
      <c r="C5029" s="136">
        <v>55200</v>
      </c>
    </row>
    <row r="5030" spans="1:3">
      <c r="A5030" s="191">
        <v>35104</v>
      </c>
      <c r="B5030" s="30">
        <v>23.136666666666667</v>
      </c>
      <c r="C5030" s="136">
        <v>111600</v>
      </c>
    </row>
    <row r="5031" spans="1:3">
      <c r="A5031" s="191">
        <v>35107</v>
      </c>
      <c r="B5031" s="30">
        <v>23.22</v>
      </c>
      <c r="C5031" s="136">
        <v>115200</v>
      </c>
    </row>
    <row r="5032" spans="1:3">
      <c r="A5032" s="191">
        <v>35108</v>
      </c>
      <c r="B5032" s="30">
        <v>23.24</v>
      </c>
      <c r="C5032" s="136">
        <v>123600</v>
      </c>
    </row>
    <row r="5033" spans="1:3">
      <c r="A5033" s="191">
        <v>35109</v>
      </c>
      <c r="B5033" s="30">
        <v>23.096666666666668</v>
      </c>
      <c r="C5033" s="136">
        <v>296100</v>
      </c>
    </row>
    <row r="5034" spans="1:3">
      <c r="A5034" s="191">
        <v>35110</v>
      </c>
      <c r="B5034" s="30">
        <v>22.866666666666664</v>
      </c>
      <c r="C5034" s="136">
        <v>43200</v>
      </c>
    </row>
    <row r="5035" spans="1:3">
      <c r="A5035" s="191">
        <v>35111</v>
      </c>
      <c r="B5035" s="30">
        <v>22.89</v>
      </c>
      <c r="C5035" s="136">
        <v>267600</v>
      </c>
    </row>
    <row r="5036" spans="1:3">
      <c r="A5036" s="191">
        <v>35114</v>
      </c>
      <c r="B5036" s="30">
        <v>22.47666666666667</v>
      </c>
      <c r="C5036" s="136">
        <v>222000</v>
      </c>
    </row>
    <row r="5037" spans="1:3">
      <c r="A5037" s="191">
        <v>35115</v>
      </c>
      <c r="B5037" s="30">
        <v>21.733333333333334</v>
      </c>
      <c r="C5037" s="136">
        <v>327300</v>
      </c>
    </row>
    <row r="5038" spans="1:3">
      <c r="A5038" s="191">
        <v>35116</v>
      </c>
      <c r="B5038" s="30">
        <v>21.65</v>
      </c>
      <c r="C5038" s="136">
        <v>486000</v>
      </c>
    </row>
    <row r="5039" spans="1:3">
      <c r="A5039" s="191">
        <v>35117</v>
      </c>
      <c r="B5039" s="30">
        <v>22.33</v>
      </c>
      <c r="C5039" s="136">
        <v>166200</v>
      </c>
    </row>
    <row r="5040" spans="1:3">
      <c r="A5040" s="191">
        <v>35118</v>
      </c>
      <c r="B5040" s="30">
        <v>23.053333333333331</v>
      </c>
      <c r="C5040" s="136">
        <v>233400</v>
      </c>
    </row>
    <row r="5041" spans="1:3">
      <c r="A5041" s="191">
        <v>35121</v>
      </c>
      <c r="B5041" s="30">
        <v>23.136666666666667</v>
      </c>
      <c r="C5041" s="136">
        <v>169500</v>
      </c>
    </row>
    <row r="5042" spans="1:3">
      <c r="A5042" s="191">
        <v>35122</v>
      </c>
      <c r="B5042" s="30">
        <v>23.2</v>
      </c>
      <c r="C5042" s="136">
        <v>174300</v>
      </c>
    </row>
    <row r="5043" spans="1:3">
      <c r="A5043" s="191">
        <v>35123</v>
      </c>
      <c r="B5043" s="30">
        <v>23.486666666666665</v>
      </c>
      <c r="C5043" s="136">
        <v>160800</v>
      </c>
    </row>
    <row r="5044" spans="1:3">
      <c r="A5044" s="191">
        <v>35125</v>
      </c>
      <c r="B5044" s="30">
        <v>24.416666666666668</v>
      </c>
      <c r="C5044" s="136">
        <v>199800</v>
      </c>
    </row>
    <row r="5045" spans="1:3">
      <c r="A5045" s="191">
        <v>35128</v>
      </c>
      <c r="B5045" s="30">
        <v>24.85</v>
      </c>
      <c r="C5045" s="136">
        <v>198900</v>
      </c>
    </row>
    <row r="5046" spans="1:3">
      <c r="A5046" s="191">
        <v>35129</v>
      </c>
      <c r="B5046" s="30">
        <v>25.366666666666664</v>
      </c>
      <c r="C5046" s="136">
        <v>322200</v>
      </c>
    </row>
    <row r="5047" spans="1:3">
      <c r="A5047" s="191">
        <v>35130</v>
      </c>
      <c r="B5047" s="30">
        <v>25.616666666666664</v>
      </c>
      <c r="C5047" s="136">
        <v>289200</v>
      </c>
    </row>
    <row r="5048" spans="1:3">
      <c r="A5048" s="191">
        <v>35131</v>
      </c>
      <c r="B5048" s="30">
        <v>27</v>
      </c>
      <c r="C5048" s="136">
        <v>347100</v>
      </c>
    </row>
    <row r="5049" spans="1:3">
      <c r="A5049" s="191">
        <v>35132</v>
      </c>
      <c r="B5049" s="30">
        <v>26.193333333333332</v>
      </c>
      <c r="C5049" s="136">
        <v>1160700</v>
      </c>
    </row>
    <row r="5050" spans="1:3">
      <c r="A5050" s="191">
        <v>35135</v>
      </c>
      <c r="B5050" s="30">
        <v>25.286666666666665</v>
      </c>
      <c r="C5050" s="136">
        <v>790200</v>
      </c>
    </row>
    <row r="5051" spans="1:3">
      <c r="A5051" s="191">
        <v>35136</v>
      </c>
      <c r="B5051" s="30">
        <v>24.52</v>
      </c>
      <c r="C5051" s="136">
        <v>279300</v>
      </c>
    </row>
    <row r="5052" spans="1:3">
      <c r="A5052" s="191">
        <v>35137</v>
      </c>
      <c r="B5052" s="30">
        <v>24.313333333333333</v>
      </c>
      <c r="C5052" s="136">
        <v>378000</v>
      </c>
    </row>
    <row r="5053" spans="1:3">
      <c r="A5053" s="191">
        <v>35138</v>
      </c>
      <c r="B5053" s="30">
        <v>24.21</v>
      </c>
      <c r="C5053" s="136">
        <v>193200</v>
      </c>
    </row>
    <row r="5054" spans="1:3">
      <c r="A5054" s="191">
        <v>35139</v>
      </c>
      <c r="B5054" s="30">
        <v>23.136666666666667</v>
      </c>
      <c r="C5054" s="136">
        <v>512100</v>
      </c>
    </row>
    <row r="5055" spans="1:3">
      <c r="A5055" s="191">
        <v>35142</v>
      </c>
      <c r="B5055" s="30">
        <v>23.26</v>
      </c>
      <c r="C5055" s="136">
        <v>433500</v>
      </c>
    </row>
    <row r="5056" spans="1:3">
      <c r="A5056" s="191">
        <v>35143</v>
      </c>
      <c r="B5056" s="30">
        <v>23.633333333333336</v>
      </c>
      <c r="C5056" s="136">
        <v>174600</v>
      </c>
    </row>
    <row r="5057" spans="1:3">
      <c r="A5057" s="191">
        <v>35144</v>
      </c>
      <c r="B5057" s="30">
        <v>23.796666666666667</v>
      </c>
      <c r="C5057" s="136">
        <v>110400</v>
      </c>
    </row>
    <row r="5058" spans="1:3">
      <c r="A5058" s="191">
        <v>35145</v>
      </c>
      <c r="B5058" s="30">
        <v>23.86</v>
      </c>
      <c r="C5058" s="136">
        <v>222900</v>
      </c>
    </row>
    <row r="5059" spans="1:3">
      <c r="A5059" s="191">
        <v>35146</v>
      </c>
      <c r="B5059" s="30">
        <v>22.723333333333333</v>
      </c>
      <c r="C5059" s="136">
        <v>439800</v>
      </c>
    </row>
    <row r="5060" spans="1:3">
      <c r="A5060" s="191">
        <v>35149</v>
      </c>
      <c r="B5060" s="30">
        <v>22.31</v>
      </c>
      <c r="C5060" s="136">
        <v>194100</v>
      </c>
    </row>
    <row r="5061" spans="1:3">
      <c r="A5061" s="191">
        <v>35150</v>
      </c>
      <c r="B5061" s="30">
        <v>21.133333333333333</v>
      </c>
      <c r="C5061" s="136">
        <v>396300</v>
      </c>
    </row>
    <row r="5062" spans="1:3">
      <c r="A5062" s="191">
        <v>35151</v>
      </c>
      <c r="B5062" s="30">
        <v>21.236666666666668</v>
      </c>
      <c r="C5062" s="136">
        <v>356700</v>
      </c>
    </row>
    <row r="5063" spans="1:3">
      <c r="A5063" s="191">
        <v>35152</v>
      </c>
      <c r="B5063" s="30">
        <v>20.966666666666665</v>
      </c>
      <c r="C5063" s="136">
        <v>165000</v>
      </c>
    </row>
    <row r="5064" spans="1:3">
      <c r="A5064" s="191">
        <v>35153</v>
      </c>
      <c r="B5064" s="30">
        <v>20.596666666666668</v>
      </c>
      <c r="C5064" s="136">
        <v>203700</v>
      </c>
    </row>
    <row r="5065" spans="1:3">
      <c r="A5065" s="191">
        <v>35156</v>
      </c>
      <c r="B5065" s="30">
        <v>21.71</v>
      </c>
      <c r="C5065" s="136">
        <v>279600</v>
      </c>
    </row>
    <row r="5066" spans="1:3">
      <c r="A5066" s="191">
        <v>35157</v>
      </c>
      <c r="B5066" s="30">
        <v>22.146666666666665</v>
      </c>
      <c r="C5066" s="136">
        <v>236700</v>
      </c>
    </row>
    <row r="5067" spans="1:3">
      <c r="A5067" s="191">
        <v>35158</v>
      </c>
      <c r="B5067" s="30">
        <v>22</v>
      </c>
      <c r="C5067" s="136">
        <v>107100</v>
      </c>
    </row>
    <row r="5068" spans="1:3">
      <c r="A5068" s="191">
        <v>35159</v>
      </c>
      <c r="B5068" s="30">
        <v>21.566666666666666</v>
      </c>
      <c r="C5068" s="136">
        <v>91500</v>
      </c>
    </row>
    <row r="5069" spans="1:3">
      <c r="A5069" s="191">
        <v>35164</v>
      </c>
      <c r="B5069" s="30">
        <v>21.36</v>
      </c>
      <c r="C5069" s="136">
        <v>44100</v>
      </c>
    </row>
    <row r="5070" spans="1:3">
      <c r="A5070" s="191">
        <v>35165</v>
      </c>
      <c r="B5070" s="30">
        <v>21.483333333333334</v>
      </c>
      <c r="C5070" s="136">
        <v>92400</v>
      </c>
    </row>
    <row r="5071" spans="1:3">
      <c r="A5071" s="191">
        <v>35166</v>
      </c>
      <c r="B5071" s="30">
        <v>21.526666666666667</v>
      </c>
      <c r="C5071" s="136">
        <v>96300</v>
      </c>
    </row>
    <row r="5072" spans="1:3">
      <c r="A5072" s="191">
        <v>35167</v>
      </c>
      <c r="B5072" s="30">
        <v>21.566666666666666</v>
      </c>
      <c r="C5072" s="136">
        <v>99900</v>
      </c>
    </row>
    <row r="5073" spans="1:3">
      <c r="A5073" s="191">
        <v>35170</v>
      </c>
      <c r="B5073" s="30">
        <v>21.813333333333333</v>
      </c>
      <c r="C5073" s="136">
        <v>74400</v>
      </c>
    </row>
    <row r="5074" spans="1:3">
      <c r="A5074" s="191">
        <v>35171</v>
      </c>
      <c r="B5074" s="30">
        <v>22.02</v>
      </c>
      <c r="C5074" s="136">
        <v>105300</v>
      </c>
    </row>
    <row r="5075" spans="1:3">
      <c r="A5075" s="191">
        <v>35172</v>
      </c>
      <c r="B5075" s="30">
        <v>22</v>
      </c>
      <c r="C5075" s="136">
        <v>111000</v>
      </c>
    </row>
    <row r="5076" spans="1:3">
      <c r="A5076" s="191">
        <v>35173</v>
      </c>
      <c r="B5076" s="30">
        <v>22.186666666666667</v>
      </c>
      <c r="C5076" s="136">
        <v>327900</v>
      </c>
    </row>
    <row r="5077" spans="1:3">
      <c r="A5077" s="191">
        <v>35174</v>
      </c>
      <c r="B5077" s="30">
        <v>21.896666666666665</v>
      </c>
      <c r="C5077" s="136">
        <v>404700</v>
      </c>
    </row>
    <row r="5078" spans="1:3">
      <c r="A5078" s="191">
        <v>35177</v>
      </c>
      <c r="B5078" s="30">
        <v>21.483333333333334</v>
      </c>
      <c r="C5078" s="136">
        <v>196800</v>
      </c>
    </row>
    <row r="5079" spans="1:3">
      <c r="A5079" s="191">
        <v>35178</v>
      </c>
      <c r="B5079" s="30">
        <v>21.153333333333332</v>
      </c>
      <c r="C5079" s="136">
        <v>190800</v>
      </c>
    </row>
    <row r="5080" spans="1:3">
      <c r="A5080" s="191">
        <v>35179</v>
      </c>
      <c r="B5080" s="30">
        <v>20.45</v>
      </c>
      <c r="C5080" s="136">
        <v>172200</v>
      </c>
    </row>
    <row r="5081" spans="1:3">
      <c r="A5081" s="191">
        <v>35180</v>
      </c>
      <c r="B5081" s="30">
        <v>20.223333333333333</v>
      </c>
      <c r="C5081" s="136">
        <v>251700</v>
      </c>
    </row>
    <row r="5082" spans="1:3">
      <c r="A5082" s="191">
        <v>35181</v>
      </c>
      <c r="B5082" s="30">
        <v>20.223333333333333</v>
      </c>
      <c r="C5082" s="136">
        <v>175200</v>
      </c>
    </row>
    <row r="5083" spans="1:3">
      <c r="A5083" s="191">
        <v>35184</v>
      </c>
      <c r="B5083" s="30">
        <v>19.809999999999999</v>
      </c>
      <c r="C5083" s="136">
        <v>180000</v>
      </c>
    </row>
    <row r="5084" spans="1:3">
      <c r="A5084" s="191">
        <v>35185</v>
      </c>
      <c r="B5084" s="30">
        <v>20.100000000000001</v>
      </c>
      <c r="C5084" s="136">
        <v>228900</v>
      </c>
    </row>
    <row r="5085" spans="1:3">
      <c r="A5085" s="191">
        <v>35187</v>
      </c>
      <c r="B5085" s="30">
        <v>20.079999999999998</v>
      </c>
      <c r="C5085" s="136">
        <v>307800</v>
      </c>
    </row>
    <row r="5086" spans="1:3">
      <c r="A5086" s="191">
        <v>35188</v>
      </c>
      <c r="B5086" s="30">
        <v>19.623333333333331</v>
      </c>
      <c r="C5086" s="136">
        <v>186300</v>
      </c>
    </row>
    <row r="5087" spans="1:3">
      <c r="A5087" s="191">
        <v>35191</v>
      </c>
      <c r="B5087" s="30">
        <v>19.809999999999999</v>
      </c>
      <c r="C5087" s="136">
        <v>97800</v>
      </c>
    </row>
    <row r="5088" spans="1:3">
      <c r="A5088" s="191">
        <v>35192</v>
      </c>
      <c r="B5088" s="30">
        <v>19.829999999999998</v>
      </c>
      <c r="C5088" s="136">
        <v>130800</v>
      </c>
    </row>
    <row r="5089" spans="1:3">
      <c r="A5089" s="191">
        <v>35193</v>
      </c>
      <c r="B5089" s="30">
        <v>19.623333333333331</v>
      </c>
      <c r="C5089" s="136">
        <v>140100</v>
      </c>
    </row>
    <row r="5090" spans="1:3">
      <c r="A5090" s="191">
        <v>35194</v>
      </c>
      <c r="B5090" s="30">
        <v>19.666666666666668</v>
      </c>
      <c r="C5090" s="136">
        <v>90900</v>
      </c>
    </row>
    <row r="5091" spans="1:3">
      <c r="A5091" s="191">
        <v>35195</v>
      </c>
      <c r="B5091" s="30">
        <v>19.706666666666667</v>
      </c>
      <c r="C5091" s="136">
        <v>155400</v>
      </c>
    </row>
    <row r="5092" spans="1:3">
      <c r="A5092" s="191">
        <v>35198</v>
      </c>
      <c r="B5092" s="30">
        <v>19.809999999999999</v>
      </c>
      <c r="C5092" s="136">
        <v>142500</v>
      </c>
    </row>
    <row r="5093" spans="1:3">
      <c r="A5093" s="191">
        <v>35199</v>
      </c>
      <c r="B5093" s="30">
        <v>20.41</v>
      </c>
      <c r="C5093" s="136">
        <v>264900</v>
      </c>
    </row>
    <row r="5094" spans="1:3">
      <c r="A5094" s="191">
        <v>35200</v>
      </c>
      <c r="B5094" s="30">
        <v>20.74</v>
      </c>
      <c r="C5094" s="136">
        <v>217800</v>
      </c>
    </row>
    <row r="5095" spans="1:3">
      <c r="A5095" s="191">
        <v>35202</v>
      </c>
      <c r="B5095" s="30">
        <v>21.236666666666668</v>
      </c>
      <c r="C5095" s="136">
        <v>306600</v>
      </c>
    </row>
    <row r="5096" spans="1:3">
      <c r="A5096" s="191">
        <v>35205</v>
      </c>
      <c r="B5096" s="30">
        <v>21.483333333333334</v>
      </c>
      <c r="C5096" s="136">
        <v>202200</v>
      </c>
    </row>
    <row r="5097" spans="1:3">
      <c r="A5097" s="191">
        <v>35206</v>
      </c>
      <c r="B5097" s="30">
        <v>21.566666666666666</v>
      </c>
      <c r="C5097" s="136">
        <v>140700</v>
      </c>
    </row>
    <row r="5098" spans="1:3">
      <c r="A5098" s="191">
        <v>35207</v>
      </c>
      <c r="B5098" s="30">
        <v>21.896666666666665</v>
      </c>
      <c r="C5098" s="136">
        <v>194400</v>
      </c>
    </row>
    <row r="5099" spans="1:3">
      <c r="A5099" s="191">
        <v>35208</v>
      </c>
      <c r="B5099" s="30">
        <v>21.566666666666666</v>
      </c>
      <c r="C5099" s="136">
        <v>139800</v>
      </c>
    </row>
    <row r="5100" spans="1:3">
      <c r="A5100" s="191">
        <v>35209</v>
      </c>
      <c r="B5100" s="30">
        <v>21.753333333333334</v>
      </c>
      <c r="C5100" s="136">
        <v>35700</v>
      </c>
    </row>
    <row r="5101" spans="1:3">
      <c r="A5101" s="191">
        <v>35213</v>
      </c>
      <c r="B5101" s="30">
        <v>21.793333333333333</v>
      </c>
      <c r="C5101" s="136">
        <v>74700</v>
      </c>
    </row>
    <row r="5102" spans="1:3">
      <c r="A5102" s="191">
        <v>35214</v>
      </c>
      <c r="B5102" s="30">
        <v>21.94</v>
      </c>
      <c r="C5102" s="136">
        <v>109200</v>
      </c>
    </row>
    <row r="5103" spans="1:3">
      <c r="A5103" s="191">
        <v>35215</v>
      </c>
      <c r="B5103" s="30">
        <v>21.753333333333334</v>
      </c>
      <c r="C5103" s="136">
        <v>103200</v>
      </c>
    </row>
    <row r="5104" spans="1:3">
      <c r="A5104" s="191">
        <v>35216</v>
      </c>
      <c r="B5104" s="30">
        <v>21.733333333333334</v>
      </c>
      <c r="C5104" s="136">
        <v>213600</v>
      </c>
    </row>
    <row r="5105" spans="1:3">
      <c r="A5105" s="191">
        <v>35219</v>
      </c>
      <c r="B5105" s="30">
        <v>21.71</v>
      </c>
      <c r="C5105" s="136">
        <v>97500</v>
      </c>
    </row>
    <row r="5106" spans="1:3">
      <c r="A5106" s="191">
        <v>35220</v>
      </c>
      <c r="B5106" s="30">
        <v>21.896666666666665</v>
      </c>
      <c r="C5106" s="136">
        <v>141900</v>
      </c>
    </row>
    <row r="5107" spans="1:3">
      <c r="A5107" s="191">
        <v>35221</v>
      </c>
      <c r="B5107" s="30">
        <v>22.186666666666667</v>
      </c>
      <c r="C5107" s="136">
        <v>77400</v>
      </c>
    </row>
    <row r="5108" spans="1:3">
      <c r="A5108" s="191">
        <v>35222</v>
      </c>
      <c r="B5108" s="30">
        <v>21.69</v>
      </c>
      <c r="C5108" s="136">
        <v>53400</v>
      </c>
    </row>
    <row r="5109" spans="1:3">
      <c r="A5109" s="191">
        <v>35223</v>
      </c>
      <c r="B5109" s="30">
        <v>21.67</v>
      </c>
      <c r="C5109" s="136">
        <v>75600</v>
      </c>
    </row>
    <row r="5110" spans="1:3">
      <c r="A5110" s="191">
        <v>35226</v>
      </c>
      <c r="B5110" s="30">
        <v>21.896666666666665</v>
      </c>
      <c r="C5110" s="136">
        <v>21600</v>
      </c>
    </row>
    <row r="5111" spans="1:3">
      <c r="A5111" s="191">
        <v>35227</v>
      </c>
      <c r="B5111" s="30">
        <v>21.856666666666666</v>
      </c>
      <c r="C5111" s="136">
        <v>80700</v>
      </c>
    </row>
    <row r="5112" spans="1:3">
      <c r="A5112" s="191">
        <v>35228</v>
      </c>
      <c r="B5112" s="30">
        <v>21.813333333333333</v>
      </c>
      <c r="C5112" s="136">
        <v>41400</v>
      </c>
    </row>
    <row r="5113" spans="1:3">
      <c r="A5113" s="191">
        <v>35229</v>
      </c>
      <c r="B5113" s="30">
        <v>21.83666666666667</v>
      </c>
      <c r="C5113" s="136">
        <v>37200</v>
      </c>
    </row>
    <row r="5114" spans="1:3">
      <c r="A5114" s="191">
        <v>35230</v>
      </c>
      <c r="B5114" s="30">
        <v>21.83666666666667</v>
      </c>
      <c r="C5114" s="136">
        <v>35700</v>
      </c>
    </row>
    <row r="5115" spans="1:3">
      <c r="A5115" s="191">
        <v>35233</v>
      </c>
      <c r="B5115" s="30">
        <v>21.77333333333333</v>
      </c>
      <c r="C5115" s="136">
        <v>35400</v>
      </c>
    </row>
    <row r="5116" spans="1:3">
      <c r="A5116" s="191">
        <v>35234</v>
      </c>
      <c r="B5116" s="30">
        <v>21.733333333333334</v>
      </c>
      <c r="C5116" s="136">
        <v>73500</v>
      </c>
    </row>
    <row r="5117" spans="1:3">
      <c r="A5117" s="191">
        <v>35235</v>
      </c>
      <c r="B5117" s="30">
        <v>21.483333333333334</v>
      </c>
      <c r="C5117" s="136">
        <v>103200</v>
      </c>
    </row>
    <row r="5118" spans="1:3">
      <c r="A5118" s="191">
        <v>35236</v>
      </c>
      <c r="B5118" s="30">
        <v>21.03</v>
      </c>
      <c r="C5118" s="136">
        <v>64800</v>
      </c>
    </row>
    <row r="5119" spans="1:3">
      <c r="A5119" s="191">
        <v>35237</v>
      </c>
      <c r="B5119" s="37">
        <v>20.74</v>
      </c>
      <c r="C5119" s="136">
        <v>297300</v>
      </c>
    </row>
    <row r="5120" spans="1:3">
      <c r="A5120" s="191">
        <v>35240</v>
      </c>
      <c r="B5120" s="37">
        <v>21.03</v>
      </c>
      <c r="C5120" s="136">
        <v>58200</v>
      </c>
    </row>
    <row r="5121" spans="1:3">
      <c r="A5121" s="191">
        <v>35241</v>
      </c>
      <c r="B5121" s="37">
        <v>21.236666666666668</v>
      </c>
      <c r="C5121" s="136">
        <v>76800</v>
      </c>
    </row>
    <row r="5122" spans="1:3">
      <c r="A5122" s="191">
        <v>35242</v>
      </c>
      <c r="B5122" s="37">
        <v>20.656666666666666</v>
      </c>
      <c r="C5122" s="136">
        <v>142500</v>
      </c>
    </row>
    <row r="5123" spans="1:3">
      <c r="A5123" s="191">
        <v>35243</v>
      </c>
      <c r="B5123" s="37">
        <v>20.636666666666667</v>
      </c>
      <c r="C5123" s="136">
        <v>69000</v>
      </c>
    </row>
    <row r="5124" spans="1:3">
      <c r="A5124" s="191">
        <v>35244</v>
      </c>
      <c r="B5124" s="37">
        <v>20.863333333333333</v>
      </c>
      <c r="C5124" s="136">
        <v>65100</v>
      </c>
    </row>
    <row r="5125" spans="1:3">
      <c r="A5125" s="191">
        <v>35247</v>
      </c>
      <c r="B5125" s="30">
        <v>21.38</v>
      </c>
      <c r="C5125" s="136">
        <v>122100</v>
      </c>
    </row>
    <row r="5126" spans="1:3">
      <c r="A5126" s="191">
        <v>35248</v>
      </c>
      <c r="B5126" s="30">
        <v>21.4</v>
      </c>
      <c r="C5126" s="136">
        <v>104100</v>
      </c>
    </row>
    <row r="5127" spans="1:3">
      <c r="A5127" s="191">
        <v>35249</v>
      </c>
      <c r="B5127" s="30">
        <v>21.4</v>
      </c>
      <c r="C5127" s="136">
        <v>63300</v>
      </c>
    </row>
    <row r="5128" spans="1:3">
      <c r="A5128" s="191">
        <v>35250</v>
      </c>
      <c r="B5128" s="30">
        <v>21.113333333333333</v>
      </c>
      <c r="C5128" s="136">
        <v>102690</v>
      </c>
    </row>
    <row r="5129" spans="1:3">
      <c r="A5129" s="191">
        <v>35251</v>
      </c>
      <c r="B5129" s="30">
        <v>21.01</v>
      </c>
      <c r="C5129" s="136">
        <v>316290</v>
      </c>
    </row>
    <row r="5130" spans="1:3">
      <c r="A5130" s="191">
        <v>35254</v>
      </c>
      <c r="B5130" s="30">
        <v>20.656666666666666</v>
      </c>
      <c r="C5130" s="136">
        <v>213600</v>
      </c>
    </row>
    <row r="5131" spans="1:3">
      <c r="A5131" s="191">
        <v>35255</v>
      </c>
      <c r="B5131" s="30">
        <v>19.933333333333334</v>
      </c>
      <c r="C5131" s="136">
        <v>250830</v>
      </c>
    </row>
    <row r="5132" spans="1:3">
      <c r="A5132" s="191">
        <v>35256</v>
      </c>
      <c r="B5132" s="30">
        <v>19.440000000000001</v>
      </c>
      <c r="C5132" s="136">
        <v>357030</v>
      </c>
    </row>
    <row r="5133" spans="1:3">
      <c r="A5133" s="191">
        <v>35257</v>
      </c>
      <c r="B5133" s="30">
        <v>19.396666666666665</v>
      </c>
      <c r="C5133" s="136">
        <v>218100</v>
      </c>
    </row>
    <row r="5134" spans="1:3">
      <c r="A5134" s="191">
        <v>35258</v>
      </c>
      <c r="B5134" s="30">
        <v>19.396666666666665</v>
      </c>
      <c r="C5134" s="136">
        <v>200880</v>
      </c>
    </row>
    <row r="5135" spans="1:3">
      <c r="A5135" s="191">
        <v>35261</v>
      </c>
      <c r="B5135" s="30">
        <v>19.440000000000001</v>
      </c>
      <c r="C5135" s="136">
        <v>51180</v>
      </c>
    </row>
    <row r="5136" spans="1:3">
      <c r="A5136" s="191">
        <v>35262</v>
      </c>
      <c r="B5136" s="30">
        <v>19.086666666666666</v>
      </c>
      <c r="C5136" s="136">
        <v>255540</v>
      </c>
    </row>
    <row r="5137" spans="1:3">
      <c r="A5137" s="191">
        <v>35263</v>
      </c>
      <c r="B5137" s="30">
        <v>19.046666666666667</v>
      </c>
      <c r="C5137" s="136">
        <v>87870</v>
      </c>
    </row>
    <row r="5138" spans="1:3">
      <c r="A5138" s="191">
        <v>35264</v>
      </c>
      <c r="B5138" s="30">
        <v>19.13</v>
      </c>
      <c r="C5138" s="136">
        <v>65760</v>
      </c>
    </row>
    <row r="5139" spans="1:3">
      <c r="A5139" s="191">
        <v>35265</v>
      </c>
      <c r="B5139" s="30">
        <v>19.440000000000001</v>
      </c>
      <c r="C5139" s="136">
        <v>244680</v>
      </c>
    </row>
    <row r="5140" spans="1:3">
      <c r="A5140" s="191">
        <v>35268</v>
      </c>
      <c r="B5140" s="30">
        <v>19.086666666666666</v>
      </c>
      <c r="C5140" s="136">
        <v>87750</v>
      </c>
    </row>
    <row r="5141" spans="1:3">
      <c r="A5141" s="191">
        <v>35269</v>
      </c>
      <c r="B5141" s="30">
        <v>19.13</v>
      </c>
      <c r="C5141" s="136">
        <v>69840</v>
      </c>
    </row>
    <row r="5142" spans="1:3">
      <c r="A5142" s="191">
        <v>35270</v>
      </c>
      <c r="B5142" s="30">
        <v>19.086666666666666</v>
      </c>
      <c r="C5142" s="136">
        <v>124110</v>
      </c>
    </row>
    <row r="5143" spans="1:3">
      <c r="A5143" s="191">
        <v>35271</v>
      </c>
      <c r="B5143" s="30">
        <v>19.416666666666668</v>
      </c>
      <c r="C5143" s="136">
        <v>50430</v>
      </c>
    </row>
    <row r="5144" spans="1:3">
      <c r="A5144" s="191">
        <v>35272</v>
      </c>
      <c r="B5144" s="30">
        <v>19.666666666666668</v>
      </c>
      <c r="C5144" s="136">
        <v>79260</v>
      </c>
    </row>
    <row r="5145" spans="1:3">
      <c r="A5145" s="191">
        <v>35275</v>
      </c>
      <c r="B5145" s="30">
        <v>19.603333333333335</v>
      </c>
      <c r="C5145" s="136">
        <v>44280</v>
      </c>
    </row>
    <row r="5146" spans="1:3">
      <c r="A5146" s="191">
        <v>35276</v>
      </c>
      <c r="B5146" s="30">
        <v>19.583333333333332</v>
      </c>
      <c r="C5146" s="136">
        <v>27090</v>
      </c>
    </row>
    <row r="5147" spans="1:3">
      <c r="A5147" s="191">
        <v>35277</v>
      </c>
      <c r="B5147" s="30">
        <v>19.79</v>
      </c>
      <c r="C5147" s="136">
        <v>35880</v>
      </c>
    </row>
    <row r="5148" spans="1:3">
      <c r="A5148" s="191">
        <v>35278</v>
      </c>
      <c r="B5148" s="30">
        <v>20.100000000000001</v>
      </c>
      <c r="C5148" s="136">
        <v>84480</v>
      </c>
    </row>
    <row r="5149" spans="1:3">
      <c r="A5149" s="191">
        <v>35279</v>
      </c>
      <c r="B5149" s="30">
        <v>20.346666666666668</v>
      </c>
      <c r="C5149" s="136">
        <v>89160</v>
      </c>
    </row>
    <row r="5150" spans="1:3">
      <c r="A5150" s="191">
        <v>35282</v>
      </c>
      <c r="B5150" s="30">
        <v>20.533333333333335</v>
      </c>
      <c r="C5150" s="136">
        <v>87300</v>
      </c>
    </row>
    <row r="5151" spans="1:3">
      <c r="A5151" s="191">
        <v>35283</v>
      </c>
      <c r="B5151" s="30">
        <v>20.616666666666667</v>
      </c>
      <c r="C5151" s="136">
        <v>57840</v>
      </c>
    </row>
    <row r="5152" spans="1:3">
      <c r="A5152" s="191">
        <v>35284</v>
      </c>
      <c r="B5152" s="30">
        <v>20.946666666666669</v>
      </c>
      <c r="C5152" s="136">
        <v>99270</v>
      </c>
    </row>
    <row r="5153" spans="1:3">
      <c r="A5153" s="191">
        <v>35285</v>
      </c>
      <c r="B5153" s="30">
        <v>20.76</v>
      </c>
      <c r="C5153" s="136">
        <v>45570</v>
      </c>
    </row>
    <row r="5154" spans="1:3">
      <c r="A5154" s="191">
        <v>35286</v>
      </c>
      <c r="B5154" s="30">
        <v>20.576666666666664</v>
      </c>
      <c r="C5154" s="136">
        <v>52170</v>
      </c>
    </row>
    <row r="5155" spans="1:3">
      <c r="A5155" s="191">
        <v>35289</v>
      </c>
      <c r="B5155" s="30">
        <v>20.493333333333332</v>
      </c>
      <c r="C5155" s="136">
        <v>19830</v>
      </c>
    </row>
    <row r="5156" spans="1:3">
      <c r="A5156" s="191">
        <v>35290</v>
      </c>
      <c r="B5156" s="30">
        <v>20.37</v>
      </c>
      <c r="C5156" s="136">
        <v>65700</v>
      </c>
    </row>
    <row r="5157" spans="1:3">
      <c r="A5157" s="191">
        <v>35291</v>
      </c>
      <c r="B5157" s="30">
        <v>20.37</v>
      </c>
      <c r="C5157" s="136">
        <v>30210</v>
      </c>
    </row>
    <row r="5158" spans="1:3">
      <c r="A5158" s="191">
        <v>35293</v>
      </c>
      <c r="B5158" s="30">
        <v>20.493333333333332</v>
      </c>
      <c r="C5158" s="136">
        <v>17760</v>
      </c>
    </row>
    <row r="5159" spans="1:3">
      <c r="A5159" s="191">
        <v>35296</v>
      </c>
      <c r="B5159" s="30">
        <v>20.45</v>
      </c>
      <c r="C5159" s="136">
        <v>27300</v>
      </c>
    </row>
    <row r="5160" spans="1:3">
      <c r="A5160" s="191">
        <v>35297</v>
      </c>
      <c r="B5160" s="30">
        <v>20.553333333333331</v>
      </c>
      <c r="C5160" s="136">
        <v>50790</v>
      </c>
    </row>
    <row r="5161" spans="1:3">
      <c r="A5161" s="191">
        <v>35298</v>
      </c>
      <c r="B5161" s="30">
        <v>20.43</v>
      </c>
      <c r="C5161" s="136">
        <v>73200</v>
      </c>
    </row>
    <row r="5162" spans="1:3">
      <c r="A5162" s="191">
        <v>35299</v>
      </c>
      <c r="B5162" s="30">
        <v>20.7</v>
      </c>
      <c r="C5162" s="136">
        <v>118500</v>
      </c>
    </row>
    <row r="5163" spans="1:3">
      <c r="A5163" s="191">
        <v>35300</v>
      </c>
      <c r="B5163" s="30">
        <v>20.326666666666664</v>
      </c>
      <c r="C5163" s="136">
        <v>110730</v>
      </c>
    </row>
    <row r="5164" spans="1:3">
      <c r="A5164" s="191">
        <v>35303</v>
      </c>
      <c r="B5164" s="30">
        <v>20.266666666666666</v>
      </c>
      <c r="C5164" s="136">
        <v>24000</v>
      </c>
    </row>
    <row r="5165" spans="1:3">
      <c r="A5165" s="191">
        <v>35304</v>
      </c>
      <c r="B5165" s="30">
        <v>19.873333333333331</v>
      </c>
      <c r="C5165" s="136">
        <v>127260</v>
      </c>
    </row>
    <row r="5166" spans="1:3">
      <c r="A5166" s="191">
        <v>35305</v>
      </c>
      <c r="B5166" s="30">
        <v>19.603333333333335</v>
      </c>
      <c r="C5166" s="136">
        <v>126600</v>
      </c>
    </row>
    <row r="5167" spans="1:3">
      <c r="A5167" s="191">
        <v>35306</v>
      </c>
      <c r="B5167" s="30">
        <v>19.293333333333333</v>
      </c>
      <c r="C5167" s="136">
        <v>118200</v>
      </c>
    </row>
    <row r="5168" spans="1:3">
      <c r="A5168" s="191">
        <v>35307</v>
      </c>
      <c r="B5168" s="30">
        <v>19.046666666666667</v>
      </c>
      <c r="C5168" s="136">
        <v>183810</v>
      </c>
    </row>
    <row r="5169" spans="1:3">
      <c r="A5169" s="191">
        <v>35310</v>
      </c>
      <c r="B5169" s="30">
        <v>19.13</v>
      </c>
      <c r="C5169" s="136">
        <v>29430</v>
      </c>
    </row>
    <row r="5170" spans="1:3">
      <c r="A5170" s="191">
        <v>35311</v>
      </c>
      <c r="B5170" s="30">
        <v>19.046666666666667</v>
      </c>
      <c r="C5170" s="136">
        <v>80460</v>
      </c>
    </row>
    <row r="5171" spans="1:3">
      <c r="A5171" s="191">
        <v>35312</v>
      </c>
      <c r="B5171" s="30">
        <v>19.170000000000002</v>
      </c>
      <c r="C5171" s="136">
        <v>59580</v>
      </c>
    </row>
    <row r="5172" spans="1:3">
      <c r="A5172" s="191">
        <v>35313</v>
      </c>
      <c r="B5172" s="30">
        <v>19.11</v>
      </c>
      <c r="C5172" s="136">
        <v>61650</v>
      </c>
    </row>
    <row r="5173" spans="1:3">
      <c r="A5173" s="191">
        <v>35314</v>
      </c>
      <c r="B5173" s="30">
        <v>19.11</v>
      </c>
      <c r="C5173" s="136">
        <v>98400</v>
      </c>
    </row>
    <row r="5174" spans="1:3">
      <c r="A5174" s="191">
        <v>35317</v>
      </c>
      <c r="B5174" s="30">
        <v>18.983333333333334</v>
      </c>
      <c r="C5174" s="136">
        <v>92850</v>
      </c>
    </row>
    <row r="5175" spans="1:3">
      <c r="A5175" s="191">
        <v>35318</v>
      </c>
      <c r="B5175" s="30">
        <v>19.170000000000002</v>
      </c>
      <c r="C5175" s="136">
        <v>312750</v>
      </c>
    </row>
    <row r="5176" spans="1:3">
      <c r="A5176" s="191">
        <v>35319</v>
      </c>
      <c r="B5176" s="30">
        <v>19.170000000000002</v>
      </c>
      <c r="C5176" s="136">
        <v>132480</v>
      </c>
    </row>
    <row r="5177" spans="1:3">
      <c r="A5177" s="191">
        <v>35320</v>
      </c>
      <c r="B5177" s="30">
        <v>18.983333333333334</v>
      </c>
      <c r="C5177" s="136">
        <v>179610</v>
      </c>
    </row>
    <row r="5178" spans="1:3">
      <c r="A5178" s="191">
        <v>35321</v>
      </c>
      <c r="B5178" s="30">
        <v>19.006666666666668</v>
      </c>
      <c r="C5178" s="136">
        <v>96240</v>
      </c>
    </row>
    <row r="5179" spans="1:3">
      <c r="A5179" s="191">
        <v>35324</v>
      </c>
      <c r="B5179" s="30">
        <v>19.006666666666668</v>
      </c>
      <c r="C5179" s="136">
        <v>94020</v>
      </c>
    </row>
    <row r="5180" spans="1:3">
      <c r="A5180" s="191">
        <v>35325</v>
      </c>
      <c r="B5180" s="30">
        <v>18.8</v>
      </c>
      <c r="C5180" s="136">
        <v>93780</v>
      </c>
    </row>
    <row r="5181" spans="1:3">
      <c r="A5181" s="191">
        <v>35326</v>
      </c>
      <c r="B5181" s="30">
        <v>18.343333333333334</v>
      </c>
      <c r="C5181" s="136">
        <v>215100</v>
      </c>
    </row>
    <row r="5182" spans="1:3">
      <c r="A5182" s="191">
        <v>35327</v>
      </c>
      <c r="B5182" s="37">
        <v>18.696666666666669</v>
      </c>
      <c r="C5182" s="136">
        <v>293670</v>
      </c>
    </row>
    <row r="5183" spans="1:3">
      <c r="A5183" s="191">
        <v>35328</v>
      </c>
      <c r="B5183" s="37">
        <v>19.086666666666666</v>
      </c>
      <c r="C5183" s="136">
        <v>985020</v>
      </c>
    </row>
    <row r="5184" spans="1:3">
      <c r="A5184" s="191">
        <v>35331</v>
      </c>
      <c r="B5184" s="30">
        <v>19.253333333333334</v>
      </c>
      <c r="C5184" s="136">
        <v>182940</v>
      </c>
    </row>
    <row r="5185" spans="1:3">
      <c r="A5185" s="191">
        <v>35332</v>
      </c>
      <c r="B5185" s="30">
        <v>19.273333333333333</v>
      </c>
      <c r="C5185" s="136">
        <v>156600</v>
      </c>
    </row>
    <row r="5186" spans="1:3">
      <c r="A5186" s="191">
        <v>35333</v>
      </c>
      <c r="B5186" s="30">
        <v>19.666666666666668</v>
      </c>
      <c r="C5186" s="136">
        <v>137640</v>
      </c>
    </row>
    <row r="5187" spans="1:3">
      <c r="A5187" s="191">
        <v>35334</v>
      </c>
      <c r="B5187" s="30">
        <v>19.829999999999998</v>
      </c>
      <c r="C5187" s="136">
        <v>100920</v>
      </c>
    </row>
    <row r="5188" spans="1:3">
      <c r="A5188" s="191">
        <v>35335</v>
      </c>
      <c r="B5188" s="30">
        <v>19.726666666666667</v>
      </c>
      <c r="C5188" s="136">
        <v>61050</v>
      </c>
    </row>
    <row r="5189" spans="1:3">
      <c r="A5189" s="191">
        <v>35338</v>
      </c>
      <c r="B5189" s="30">
        <v>19.583333333333332</v>
      </c>
      <c r="C5189" s="136">
        <v>119640</v>
      </c>
    </row>
    <row r="5190" spans="1:3">
      <c r="A5190" s="191">
        <v>35339</v>
      </c>
      <c r="B5190" s="30">
        <v>19.79</v>
      </c>
      <c r="C5190" s="136">
        <v>132450</v>
      </c>
    </row>
    <row r="5191" spans="1:3">
      <c r="A5191" s="191">
        <v>35340</v>
      </c>
      <c r="B5191" s="30">
        <v>19.956666666666667</v>
      </c>
      <c r="C5191" s="136">
        <v>124740</v>
      </c>
    </row>
    <row r="5192" spans="1:3">
      <c r="A5192" s="191">
        <v>35341</v>
      </c>
      <c r="B5192" s="30">
        <v>20.243333333333332</v>
      </c>
      <c r="C5192" s="136">
        <v>201210</v>
      </c>
    </row>
    <row r="5193" spans="1:3">
      <c r="A5193" s="191">
        <v>35342</v>
      </c>
      <c r="B5193" s="30">
        <v>19.913333333333334</v>
      </c>
      <c r="C5193" s="136">
        <v>75900</v>
      </c>
    </row>
    <row r="5194" spans="1:3">
      <c r="A5194" s="191">
        <v>35345</v>
      </c>
      <c r="B5194" s="30">
        <v>19.75</v>
      </c>
      <c r="C5194" s="136">
        <v>61200</v>
      </c>
    </row>
    <row r="5195" spans="1:3">
      <c r="A5195" s="191">
        <v>35346</v>
      </c>
      <c r="B5195" s="30">
        <v>19.75</v>
      </c>
      <c r="C5195" s="136">
        <v>114450</v>
      </c>
    </row>
    <row r="5196" spans="1:3">
      <c r="A5196" s="191">
        <v>35347</v>
      </c>
      <c r="B5196" s="30">
        <v>19.706666666666667</v>
      </c>
      <c r="C5196" s="136">
        <v>79590</v>
      </c>
    </row>
    <row r="5197" spans="1:3">
      <c r="A5197" s="191">
        <v>35348</v>
      </c>
      <c r="B5197" s="30">
        <v>19.666666666666668</v>
      </c>
      <c r="C5197" s="136">
        <v>52320</v>
      </c>
    </row>
    <row r="5198" spans="1:3">
      <c r="A5198" s="191">
        <v>35349</v>
      </c>
      <c r="B5198" s="30">
        <v>19.77</v>
      </c>
      <c r="C5198" s="136">
        <v>50130</v>
      </c>
    </row>
    <row r="5199" spans="1:3">
      <c r="A5199" s="191">
        <v>35352</v>
      </c>
      <c r="B5199" s="30">
        <v>19.933333333333334</v>
      </c>
      <c r="C5199" s="136">
        <v>24210</v>
      </c>
    </row>
    <row r="5200" spans="1:3">
      <c r="A5200" s="191">
        <v>35353</v>
      </c>
      <c r="B5200" s="30">
        <v>20.493333333333332</v>
      </c>
      <c r="C5200" s="136">
        <v>167010</v>
      </c>
    </row>
    <row r="5201" spans="1:3">
      <c r="A5201" s="191">
        <v>35354</v>
      </c>
      <c r="B5201" s="30">
        <v>20.533333333333335</v>
      </c>
      <c r="C5201" s="136">
        <v>68010</v>
      </c>
    </row>
    <row r="5202" spans="1:3">
      <c r="A5202" s="191">
        <v>35355</v>
      </c>
      <c r="B5202" s="30">
        <v>20.72</v>
      </c>
      <c r="C5202" s="136">
        <v>76050</v>
      </c>
    </row>
    <row r="5203" spans="1:3">
      <c r="A5203" s="191">
        <v>35356</v>
      </c>
      <c r="B5203" s="30">
        <v>20.843333333333334</v>
      </c>
      <c r="C5203" s="136">
        <v>107580</v>
      </c>
    </row>
    <row r="5204" spans="1:3">
      <c r="A5204" s="191">
        <v>35359</v>
      </c>
      <c r="B5204" s="30">
        <v>21.256666666666668</v>
      </c>
      <c r="C5204" s="136">
        <v>217110</v>
      </c>
    </row>
    <row r="5205" spans="1:3">
      <c r="A5205" s="191">
        <v>35360</v>
      </c>
      <c r="B5205" s="30">
        <v>21.216666666666665</v>
      </c>
      <c r="C5205" s="136">
        <v>135780</v>
      </c>
    </row>
    <row r="5206" spans="1:3">
      <c r="A5206" s="191">
        <v>35361</v>
      </c>
      <c r="B5206" s="30">
        <v>20.883333333333333</v>
      </c>
      <c r="C5206" s="136">
        <v>58860</v>
      </c>
    </row>
    <row r="5207" spans="1:3">
      <c r="A5207" s="191">
        <v>35362</v>
      </c>
      <c r="B5207" s="30">
        <v>20.533333333333335</v>
      </c>
      <c r="C5207" s="136">
        <v>78930</v>
      </c>
    </row>
    <row r="5208" spans="1:3">
      <c r="A5208" s="191">
        <v>35363</v>
      </c>
      <c r="B5208" s="30">
        <v>20.74</v>
      </c>
      <c r="C5208" s="136">
        <v>59400</v>
      </c>
    </row>
    <row r="5209" spans="1:3">
      <c r="A5209" s="191">
        <v>35366</v>
      </c>
      <c r="B5209" s="30">
        <v>20.783333333333335</v>
      </c>
      <c r="C5209" s="136">
        <v>24810</v>
      </c>
    </row>
    <row r="5210" spans="1:3">
      <c r="A5210" s="191">
        <v>35367</v>
      </c>
      <c r="B5210" s="30">
        <v>20.783333333333335</v>
      </c>
      <c r="C5210" s="136">
        <v>53160</v>
      </c>
    </row>
    <row r="5211" spans="1:3">
      <c r="A5211" s="191">
        <v>35368</v>
      </c>
      <c r="B5211" s="30">
        <v>20.76</v>
      </c>
      <c r="C5211" s="136">
        <v>58050</v>
      </c>
    </row>
    <row r="5212" spans="1:3">
      <c r="A5212" s="191">
        <v>35369</v>
      </c>
      <c r="B5212" s="30">
        <v>20.863333333333333</v>
      </c>
      <c r="C5212" s="136">
        <v>48480</v>
      </c>
    </row>
    <row r="5213" spans="1:3">
      <c r="A5213" s="191">
        <v>35373</v>
      </c>
      <c r="B5213" s="30">
        <v>20.843333333333334</v>
      </c>
      <c r="C5213" s="136">
        <v>49890</v>
      </c>
    </row>
    <row r="5214" spans="1:3">
      <c r="A5214" s="191">
        <v>35374</v>
      </c>
      <c r="B5214" s="30">
        <v>21.34</v>
      </c>
      <c r="C5214" s="136">
        <v>102780</v>
      </c>
    </row>
    <row r="5215" spans="1:3">
      <c r="A5215" s="191">
        <v>35375</v>
      </c>
      <c r="B5215" s="30">
        <v>21.63</v>
      </c>
      <c r="C5215" s="136">
        <v>72510</v>
      </c>
    </row>
    <row r="5216" spans="1:3">
      <c r="A5216" s="191">
        <v>35376</v>
      </c>
      <c r="B5216" s="30">
        <v>21.483333333333334</v>
      </c>
      <c r="C5216" s="136">
        <v>46830</v>
      </c>
    </row>
    <row r="5217" spans="1:3">
      <c r="A5217" s="191">
        <v>35377</v>
      </c>
      <c r="B5217" s="30">
        <v>21.193333333333332</v>
      </c>
      <c r="C5217" s="136">
        <v>51060</v>
      </c>
    </row>
    <row r="5218" spans="1:3">
      <c r="A5218" s="191">
        <v>35381</v>
      </c>
      <c r="B5218" s="30">
        <v>21.526666666666667</v>
      </c>
      <c r="C5218" s="136">
        <v>30180</v>
      </c>
    </row>
    <row r="5219" spans="1:3">
      <c r="A5219" s="191">
        <v>35382</v>
      </c>
      <c r="B5219" s="30">
        <v>21.503333333333334</v>
      </c>
      <c r="C5219" s="136">
        <v>60300</v>
      </c>
    </row>
    <row r="5220" spans="1:3">
      <c r="A5220" s="191">
        <v>35383</v>
      </c>
      <c r="B5220" s="30">
        <v>21.69</v>
      </c>
      <c r="C5220" s="136">
        <v>87510</v>
      </c>
    </row>
    <row r="5221" spans="1:3">
      <c r="A5221" s="191">
        <v>35384</v>
      </c>
      <c r="B5221" s="30">
        <v>21.896666666666665</v>
      </c>
      <c r="C5221" s="136">
        <v>151500</v>
      </c>
    </row>
    <row r="5222" spans="1:3">
      <c r="A5222" s="191">
        <v>35387</v>
      </c>
      <c r="B5222" s="30">
        <v>21.753333333333334</v>
      </c>
      <c r="C5222" s="136">
        <v>73980</v>
      </c>
    </row>
    <row r="5223" spans="1:3">
      <c r="A5223" s="191">
        <v>35388</v>
      </c>
      <c r="B5223" s="30">
        <v>21.67</v>
      </c>
      <c r="C5223" s="136">
        <v>84870</v>
      </c>
    </row>
    <row r="5224" spans="1:3">
      <c r="A5224" s="191">
        <v>35389</v>
      </c>
      <c r="B5224" s="30">
        <v>21.606666666666666</v>
      </c>
      <c r="C5224" s="136">
        <v>119550</v>
      </c>
    </row>
    <row r="5225" spans="1:3">
      <c r="A5225" s="191">
        <v>35390</v>
      </c>
      <c r="B5225" s="30">
        <v>21.69</v>
      </c>
      <c r="C5225" s="136">
        <v>127110</v>
      </c>
    </row>
    <row r="5226" spans="1:3">
      <c r="A5226" s="191">
        <v>35391</v>
      </c>
      <c r="B5226" s="30">
        <v>21.69</v>
      </c>
      <c r="C5226" s="136">
        <v>17250</v>
      </c>
    </row>
    <row r="5227" spans="1:3">
      <c r="A5227" s="191">
        <v>35394</v>
      </c>
      <c r="B5227" s="30">
        <v>21.65</v>
      </c>
      <c r="C5227" s="136">
        <v>40650</v>
      </c>
    </row>
    <row r="5228" spans="1:3">
      <c r="A5228" s="191">
        <v>35395</v>
      </c>
      <c r="B5228" s="30">
        <v>21.856666666666666</v>
      </c>
      <c r="C5228" s="136">
        <v>80400</v>
      </c>
    </row>
    <row r="5229" spans="1:3">
      <c r="A5229" s="191">
        <v>35396</v>
      </c>
      <c r="B5229" s="30">
        <v>21.71</v>
      </c>
      <c r="C5229" s="136">
        <v>38460</v>
      </c>
    </row>
    <row r="5230" spans="1:3">
      <c r="A5230" s="191">
        <v>35397</v>
      </c>
      <c r="B5230" s="30">
        <v>21.606666666666666</v>
      </c>
      <c r="C5230" s="136">
        <v>45360</v>
      </c>
    </row>
    <row r="5231" spans="1:3">
      <c r="A5231" s="191">
        <v>35398</v>
      </c>
      <c r="B5231" s="30">
        <v>21.4</v>
      </c>
      <c r="C5231" s="136">
        <v>107220</v>
      </c>
    </row>
    <row r="5232" spans="1:3">
      <c r="A5232" s="191">
        <v>35401</v>
      </c>
      <c r="B5232" s="30">
        <v>20.616666666666667</v>
      </c>
      <c r="C5232" s="136">
        <v>76440</v>
      </c>
    </row>
    <row r="5233" spans="1:3">
      <c r="A5233" s="191">
        <v>35402</v>
      </c>
      <c r="B5233" s="30">
        <v>19.52</v>
      </c>
      <c r="C5233" s="136">
        <v>538980</v>
      </c>
    </row>
    <row r="5234" spans="1:3">
      <c r="A5234" s="191">
        <v>35403</v>
      </c>
      <c r="B5234" s="30">
        <v>19.77</v>
      </c>
      <c r="C5234" s="136">
        <v>270810</v>
      </c>
    </row>
    <row r="5235" spans="1:3">
      <c r="A5235" s="191">
        <v>35404</v>
      </c>
      <c r="B5235" s="30">
        <v>19.603333333333335</v>
      </c>
      <c r="C5235" s="136">
        <v>286140</v>
      </c>
    </row>
    <row r="5236" spans="1:3">
      <c r="A5236" s="191">
        <v>35405</v>
      </c>
      <c r="B5236" s="30">
        <v>19.356666666666666</v>
      </c>
      <c r="C5236" s="136">
        <v>327630</v>
      </c>
    </row>
    <row r="5237" spans="1:3">
      <c r="A5237" s="191">
        <v>35408</v>
      </c>
      <c r="B5237" s="30">
        <v>19.396666666666665</v>
      </c>
      <c r="C5237" s="136">
        <v>45960</v>
      </c>
    </row>
    <row r="5238" spans="1:3">
      <c r="A5238" s="191">
        <v>35409</v>
      </c>
      <c r="B5238" s="30">
        <v>19.293333333333333</v>
      </c>
      <c r="C5238" s="136">
        <v>153390</v>
      </c>
    </row>
    <row r="5239" spans="1:3">
      <c r="A5239" s="191">
        <v>35410</v>
      </c>
      <c r="B5239" s="30">
        <v>19.190000000000001</v>
      </c>
      <c r="C5239" s="136">
        <v>79950</v>
      </c>
    </row>
    <row r="5240" spans="1:3">
      <c r="A5240" s="191">
        <v>35411</v>
      </c>
      <c r="B5240" s="30">
        <v>18.756666666666668</v>
      </c>
      <c r="C5240" s="136">
        <v>123480</v>
      </c>
    </row>
    <row r="5241" spans="1:3">
      <c r="A5241" s="191">
        <v>35412</v>
      </c>
      <c r="B5241" s="30">
        <v>18.82</v>
      </c>
      <c r="C5241" s="136">
        <v>177000</v>
      </c>
    </row>
    <row r="5242" spans="1:3">
      <c r="A5242" s="191">
        <v>35415</v>
      </c>
      <c r="B5242" s="30">
        <v>18.983333333333334</v>
      </c>
      <c r="C5242" s="136">
        <v>111360</v>
      </c>
    </row>
    <row r="5243" spans="1:3">
      <c r="A5243" s="191">
        <v>35416</v>
      </c>
      <c r="B5243" s="30">
        <v>16.38</v>
      </c>
      <c r="C5243" s="136">
        <v>1269390</v>
      </c>
    </row>
    <row r="5244" spans="1:3">
      <c r="A5244" s="191">
        <v>35417</v>
      </c>
      <c r="B5244" s="30">
        <v>14.996666666666668</v>
      </c>
      <c r="C5244" s="136">
        <v>1016370</v>
      </c>
    </row>
    <row r="5245" spans="1:3">
      <c r="A5245" s="191">
        <v>35418</v>
      </c>
      <c r="B5245" s="30">
        <v>15.326666666666666</v>
      </c>
      <c r="C5245" s="136">
        <v>872940</v>
      </c>
    </row>
    <row r="5246" spans="1:3">
      <c r="A5246" s="191">
        <v>35419</v>
      </c>
      <c r="B5246" s="30">
        <v>16.113333333333333</v>
      </c>
      <c r="C5246" s="136">
        <v>378060</v>
      </c>
    </row>
    <row r="5247" spans="1:3">
      <c r="A5247" s="191">
        <v>35422</v>
      </c>
      <c r="B5247" s="30">
        <v>16.236666666666668</v>
      </c>
      <c r="C5247" s="136">
        <v>151470</v>
      </c>
    </row>
    <row r="5248" spans="1:3">
      <c r="A5248" s="191">
        <v>35423</v>
      </c>
      <c r="B5248" s="30">
        <v>16.3</v>
      </c>
      <c r="C5248" s="136">
        <v>53310</v>
      </c>
    </row>
    <row r="5249" spans="1:3">
      <c r="A5249" s="191">
        <v>35426</v>
      </c>
      <c r="B5249" s="30">
        <v>16.276666666666667</v>
      </c>
      <c r="C5249" s="136">
        <v>66300</v>
      </c>
    </row>
    <row r="5250" spans="1:3">
      <c r="A5250" s="191">
        <v>35429</v>
      </c>
      <c r="B5250" s="30">
        <v>16.649999999999999</v>
      </c>
      <c r="C5250" s="136">
        <v>182340</v>
      </c>
    </row>
    <row r="5251" spans="1:3">
      <c r="A5251" s="191">
        <v>35432</v>
      </c>
      <c r="B5251" s="30">
        <v>16.546666666666667</v>
      </c>
      <c r="C5251" s="136">
        <v>69480</v>
      </c>
    </row>
    <row r="5252" spans="1:3">
      <c r="A5252" s="191">
        <v>35433</v>
      </c>
      <c r="B5252" s="30">
        <v>16.483333333333334</v>
      </c>
      <c r="C5252" s="136">
        <v>58710</v>
      </c>
    </row>
    <row r="5253" spans="1:3">
      <c r="A5253" s="191">
        <v>35436</v>
      </c>
      <c r="B5253" s="30">
        <v>16.256666666666668</v>
      </c>
      <c r="C5253" s="136">
        <v>159450</v>
      </c>
    </row>
    <row r="5254" spans="1:3">
      <c r="A5254" s="191">
        <v>35437</v>
      </c>
      <c r="B5254" s="30">
        <v>15.7</v>
      </c>
      <c r="C5254" s="136">
        <v>167460</v>
      </c>
    </row>
    <row r="5255" spans="1:3">
      <c r="A5255" s="191">
        <v>35438</v>
      </c>
      <c r="B5255" s="30">
        <v>15.926666666666668</v>
      </c>
      <c r="C5255" s="136">
        <v>114600</v>
      </c>
    </row>
    <row r="5256" spans="1:3">
      <c r="A5256" s="191">
        <v>35439</v>
      </c>
      <c r="B5256" s="30">
        <v>16.03</v>
      </c>
      <c r="C5256" s="136">
        <v>52260</v>
      </c>
    </row>
    <row r="5257" spans="1:3">
      <c r="A5257" s="191">
        <v>35440</v>
      </c>
      <c r="B5257" s="30">
        <v>16.196666666666669</v>
      </c>
      <c r="C5257" s="136">
        <v>134160</v>
      </c>
    </row>
    <row r="5258" spans="1:3">
      <c r="A5258" s="191">
        <v>35443</v>
      </c>
      <c r="B5258" s="30">
        <v>16.133333333333333</v>
      </c>
      <c r="C5258" s="136">
        <v>106290</v>
      </c>
    </row>
    <row r="5259" spans="1:3">
      <c r="A5259" s="191">
        <v>35444</v>
      </c>
      <c r="B5259" s="30">
        <v>15.99</v>
      </c>
      <c r="C5259" s="136">
        <v>96000</v>
      </c>
    </row>
    <row r="5260" spans="1:3">
      <c r="A5260" s="191">
        <v>35445</v>
      </c>
      <c r="B5260" s="30">
        <v>15.783333333333333</v>
      </c>
      <c r="C5260" s="136">
        <v>310650</v>
      </c>
    </row>
    <row r="5261" spans="1:3">
      <c r="A5261" s="191">
        <v>35446</v>
      </c>
      <c r="B5261" s="30">
        <v>15.493333333333332</v>
      </c>
      <c r="C5261" s="136">
        <v>126780</v>
      </c>
    </row>
    <row r="5262" spans="1:3">
      <c r="A5262" s="191">
        <v>35447</v>
      </c>
      <c r="B5262" s="30">
        <v>15.453333333333333</v>
      </c>
      <c r="C5262" s="136">
        <v>143970</v>
      </c>
    </row>
    <row r="5263" spans="1:3">
      <c r="A5263" s="191">
        <v>35450</v>
      </c>
      <c r="B5263" s="30">
        <v>15.453333333333333</v>
      </c>
      <c r="C5263" s="136">
        <v>106620</v>
      </c>
    </row>
    <row r="5264" spans="1:3">
      <c r="A5264" s="191">
        <v>35451</v>
      </c>
      <c r="B5264" s="30">
        <v>15.37</v>
      </c>
      <c r="C5264" s="136">
        <v>106950</v>
      </c>
    </row>
    <row r="5265" spans="1:3">
      <c r="A5265" s="191">
        <v>35452</v>
      </c>
      <c r="B5265" s="30">
        <v>15.306666666666667</v>
      </c>
      <c r="C5265" s="136">
        <v>148470</v>
      </c>
    </row>
    <row r="5266" spans="1:3">
      <c r="A5266" s="191">
        <v>35453</v>
      </c>
      <c r="B5266" s="30">
        <v>15.616666666666667</v>
      </c>
      <c r="C5266" s="136">
        <v>248400</v>
      </c>
    </row>
    <row r="5267" spans="1:3">
      <c r="A5267" s="191">
        <v>35454</v>
      </c>
      <c r="B5267" s="30">
        <v>15.596666666666666</v>
      </c>
      <c r="C5267" s="136">
        <v>138990</v>
      </c>
    </row>
    <row r="5268" spans="1:3">
      <c r="A5268" s="191">
        <v>35457</v>
      </c>
      <c r="B5268" s="30">
        <v>15.763333333333334</v>
      </c>
      <c r="C5268" s="136">
        <v>120720</v>
      </c>
    </row>
    <row r="5269" spans="1:3">
      <c r="A5269" s="191">
        <v>35458</v>
      </c>
      <c r="B5269" s="30">
        <v>16.093333333333334</v>
      </c>
      <c r="C5269" s="136">
        <v>290370</v>
      </c>
    </row>
    <row r="5270" spans="1:3">
      <c r="A5270" s="191">
        <v>35459</v>
      </c>
      <c r="B5270" s="30">
        <v>15.843333333333334</v>
      </c>
      <c r="C5270" s="136">
        <v>210240</v>
      </c>
    </row>
    <row r="5271" spans="1:3">
      <c r="A5271" s="191">
        <v>35460</v>
      </c>
      <c r="B5271" s="30">
        <v>16.03</v>
      </c>
      <c r="C5271" s="136">
        <v>105810</v>
      </c>
    </row>
    <row r="5272" spans="1:3">
      <c r="A5272" s="191">
        <v>35461</v>
      </c>
      <c r="B5272" s="30">
        <v>16.093333333333334</v>
      </c>
      <c r="C5272" s="136">
        <v>78480</v>
      </c>
    </row>
    <row r="5273" spans="1:3">
      <c r="A5273" s="191">
        <v>35464</v>
      </c>
      <c r="B5273" s="30">
        <v>15.99</v>
      </c>
      <c r="C5273" s="136">
        <v>81000</v>
      </c>
    </row>
    <row r="5274" spans="1:3">
      <c r="A5274" s="191">
        <v>35465</v>
      </c>
      <c r="B5274" s="30">
        <v>15.66</v>
      </c>
      <c r="C5274" s="136">
        <v>165390</v>
      </c>
    </row>
    <row r="5275" spans="1:3">
      <c r="A5275" s="191">
        <v>35466</v>
      </c>
      <c r="B5275" s="30">
        <v>15.556666666666667</v>
      </c>
      <c r="C5275" s="136">
        <v>247740</v>
      </c>
    </row>
    <row r="5276" spans="1:3">
      <c r="A5276" s="191">
        <v>35467</v>
      </c>
      <c r="B5276" s="30">
        <v>15.68</v>
      </c>
      <c r="C5276" s="136">
        <v>302190</v>
      </c>
    </row>
    <row r="5277" spans="1:3">
      <c r="A5277" s="191">
        <v>35468</v>
      </c>
      <c r="B5277" s="30">
        <v>15.7</v>
      </c>
      <c r="C5277" s="136">
        <v>343920</v>
      </c>
    </row>
    <row r="5278" spans="1:3">
      <c r="A5278" s="191">
        <v>35471</v>
      </c>
      <c r="B5278" s="30">
        <v>16.196666666666669</v>
      </c>
      <c r="C5278" s="136">
        <v>107340</v>
      </c>
    </row>
    <row r="5279" spans="1:3">
      <c r="A5279" s="191">
        <v>35472</v>
      </c>
      <c r="B5279" s="30">
        <v>16.403333333333332</v>
      </c>
      <c r="C5279" s="136">
        <v>187920</v>
      </c>
    </row>
    <row r="5280" spans="1:3">
      <c r="A5280" s="191">
        <v>35473</v>
      </c>
      <c r="B5280" s="30">
        <v>16.566666666666666</v>
      </c>
      <c r="C5280" s="136">
        <v>189180</v>
      </c>
    </row>
    <row r="5281" spans="1:3">
      <c r="A5281" s="191">
        <v>35474</v>
      </c>
      <c r="B5281" s="30">
        <v>17.186666666666667</v>
      </c>
      <c r="C5281" s="136">
        <v>224520</v>
      </c>
    </row>
    <row r="5282" spans="1:3">
      <c r="A5282" s="191">
        <v>35475</v>
      </c>
      <c r="B5282" s="30">
        <v>17.516666666666666</v>
      </c>
      <c r="C5282" s="136">
        <v>195180</v>
      </c>
    </row>
    <row r="5283" spans="1:3">
      <c r="A5283" s="191">
        <v>35478</v>
      </c>
      <c r="B5283" s="30">
        <v>17.496666666666666</v>
      </c>
      <c r="C5283" s="136">
        <v>92520</v>
      </c>
    </row>
    <row r="5284" spans="1:3">
      <c r="A5284" s="191">
        <v>35479</v>
      </c>
      <c r="B5284" s="30">
        <v>17.62</v>
      </c>
      <c r="C5284" s="136">
        <v>219090</v>
      </c>
    </row>
    <row r="5285" spans="1:3">
      <c r="A5285" s="191">
        <v>35480</v>
      </c>
      <c r="B5285" s="30">
        <v>17.62</v>
      </c>
      <c r="C5285" s="136">
        <v>125820</v>
      </c>
    </row>
    <row r="5286" spans="1:3">
      <c r="A5286" s="191">
        <v>35481</v>
      </c>
      <c r="B5286" s="30">
        <v>17.643333333333334</v>
      </c>
      <c r="C5286" s="136">
        <v>191790</v>
      </c>
    </row>
    <row r="5287" spans="1:3">
      <c r="A5287" s="191">
        <v>35482</v>
      </c>
      <c r="B5287" s="30">
        <v>17.27</v>
      </c>
      <c r="C5287" s="136">
        <v>235800</v>
      </c>
    </row>
    <row r="5288" spans="1:3">
      <c r="A5288" s="191">
        <v>35485</v>
      </c>
      <c r="B5288" s="30">
        <v>17.023333333333333</v>
      </c>
      <c r="C5288" s="136">
        <v>168630</v>
      </c>
    </row>
    <row r="5289" spans="1:3">
      <c r="A5289" s="191">
        <v>35486</v>
      </c>
      <c r="B5289" s="30">
        <v>17.413333333333334</v>
      </c>
      <c r="C5289" s="136">
        <v>147660</v>
      </c>
    </row>
    <row r="5290" spans="1:3">
      <c r="A5290" s="191">
        <v>35487</v>
      </c>
      <c r="B5290" s="30">
        <v>17.353333333333335</v>
      </c>
      <c r="C5290" s="136">
        <v>120840</v>
      </c>
    </row>
    <row r="5291" spans="1:3">
      <c r="A5291" s="191">
        <v>35488</v>
      </c>
      <c r="B5291" s="30">
        <v>17.600000000000001</v>
      </c>
      <c r="C5291" s="136">
        <v>151770</v>
      </c>
    </row>
    <row r="5292" spans="1:3">
      <c r="A5292" s="191">
        <v>35489</v>
      </c>
      <c r="B5292" s="30">
        <v>17.62</v>
      </c>
      <c r="C5292" s="136">
        <v>100620</v>
      </c>
    </row>
    <row r="5293" spans="1:3">
      <c r="A5293" s="191">
        <v>35492</v>
      </c>
      <c r="B5293" s="30">
        <v>17.663333333333334</v>
      </c>
      <c r="C5293" s="136">
        <v>91530</v>
      </c>
    </row>
    <row r="5294" spans="1:3">
      <c r="A5294" s="191">
        <v>35493</v>
      </c>
      <c r="B5294" s="30">
        <v>17.806666666666668</v>
      </c>
      <c r="C5294" s="136">
        <v>174300</v>
      </c>
    </row>
    <row r="5295" spans="1:3">
      <c r="A5295" s="191">
        <v>35494</v>
      </c>
      <c r="B5295" s="30">
        <v>17.786666666666665</v>
      </c>
      <c r="C5295" s="136">
        <v>58890</v>
      </c>
    </row>
    <row r="5296" spans="1:3">
      <c r="A5296" s="191">
        <v>35495</v>
      </c>
      <c r="B5296" s="30">
        <v>18.013333333333332</v>
      </c>
      <c r="C5296" s="136">
        <v>132540</v>
      </c>
    </row>
    <row r="5297" spans="1:3">
      <c r="A5297" s="191">
        <v>35496</v>
      </c>
      <c r="B5297" s="30">
        <v>18.136666666666667</v>
      </c>
      <c r="C5297" s="136">
        <v>108390</v>
      </c>
    </row>
    <row r="5298" spans="1:3">
      <c r="A5298" s="191">
        <v>35499</v>
      </c>
      <c r="B5298" s="30">
        <v>18.736666666666668</v>
      </c>
      <c r="C5298" s="136">
        <v>114510</v>
      </c>
    </row>
    <row r="5299" spans="1:3">
      <c r="A5299" s="191">
        <v>35500</v>
      </c>
      <c r="B5299" s="30">
        <v>18.983333333333334</v>
      </c>
      <c r="C5299" s="136">
        <v>193680</v>
      </c>
    </row>
    <row r="5300" spans="1:3">
      <c r="A5300" s="191">
        <v>35501</v>
      </c>
      <c r="B5300" s="30">
        <v>18.756666666666668</v>
      </c>
      <c r="C5300" s="136">
        <v>102300</v>
      </c>
    </row>
    <row r="5301" spans="1:3">
      <c r="A5301" s="191">
        <v>35502</v>
      </c>
      <c r="B5301" s="30">
        <v>18.18</v>
      </c>
      <c r="C5301" s="136">
        <v>75420</v>
      </c>
    </row>
    <row r="5302" spans="1:3">
      <c r="A5302" s="191">
        <v>35503</v>
      </c>
      <c r="B5302" s="30">
        <v>18.343333333333334</v>
      </c>
      <c r="C5302" s="136">
        <v>110820</v>
      </c>
    </row>
    <row r="5303" spans="1:3">
      <c r="A5303" s="191">
        <v>35506</v>
      </c>
      <c r="B5303" s="30">
        <v>18.116666666666667</v>
      </c>
      <c r="C5303" s="136">
        <v>79800</v>
      </c>
    </row>
    <row r="5304" spans="1:3">
      <c r="A5304" s="191">
        <v>35507</v>
      </c>
      <c r="B5304" s="30">
        <v>17.826666666666664</v>
      </c>
      <c r="C5304" s="136">
        <v>79380</v>
      </c>
    </row>
    <row r="5305" spans="1:3">
      <c r="A5305" s="191">
        <v>35508</v>
      </c>
      <c r="B5305" s="30">
        <v>17.766666666666666</v>
      </c>
      <c r="C5305" s="136">
        <v>108780</v>
      </c>
    </row>
    <row r="5306" spans="1:3">
      <c r="A5306" s="191">
        <v>35509</v>
      </c>
      <c r="B5306" s="30">
        <v>17.186666666666667</v>
      </c>
      <c r="C5306" s="136">
        <v>110550</v>
      </c>
    </row>
    <row r="5307" spans="1:3">
      <c r="A5307" s="191">
        <v>35510</v>
      </c>
      <c r="B5307" s="30">
        <v>17.333333333333332</v>
      </c>
      <c r="C5307" s="136">
        <v>148890</v>
      </c>
    </row>
    <row r="5308" spans="1:3">
      <c r="A5308" s="191">
        <v>35513</v>
      </c>
      <c r="B5308" s="30">
        <v>17.393333333333334</v>
      </c>
      <c r="C5308" s="136">
        <v>130020</v>
      </c>
    </row>
    <row r="5309" spans="1:3">
      <c r="A5309" s="191">
        <v>35514</v>
      </c>
      <c r="B5309" s="30">
        <v>17.746666666666666</v>
      </c>
      <c r="C5309" s="136">
        <v>54300</v>
      </c>
    </row>
    <row r="5310" spans="1:3">
      <c r="A5310" s="191">
        <v>35515</v>
      </c>
      <c r="B5310" s="30">
        <v>17.579999999999998</v>
      </c>
      <c r="C5310" s="136">
        <v>70890</v>
      </c>
    </row>
    <row r="5311" spans="1:3">
      <c r="A5311" s="191">
        <v>35516</v>
      </c>
      <c r="B5311" s="30">
        <v>18.466666666666665</v>
      </c>
      <c r="C5311" s="136">
        <v>90150</v>
      </c>
    </row>
    <row r="5312" spans="1:3">
      <c r="A5312" s="191">
        <v>35521</v>
      </c>
      <c r="B5312" s="30">
        <v>17.93</v>
      </c>
      <c r="C5312" s="136">
        <v>84420</v>
      </c>
    </row>
    <row r="5313" spans="1:3">
      <c r="A5313" s="191">
        <v>35522</v>
      </c>
      <c r="B5313" s="30">
        <v>17.993333333333332</v>
      </c>
      <c r="C5313" s="136">
        <v>44640</v>
      </c>
    </row>
    <row r="5314" spans="1:3">
      <c r="A5314" s="191">
        <v>35523</v>
      </c>
      <c r="B5314" s="30">
        <v>17.516666666666666</v>
      </c>
      <c r="C5314" s="136">
        <v>57060</v>
      </c>
    </row>
    <row r="5315" spans="1:3">
      <c r="A5315" s="191">
        <v>35524</v>
      </c>
      <c r="B5315" s="30">
        <v>17.333333333333332</v>
      </c>
      <c r="C5315" s="136">
        <v>42300</v>
      </c>
    </row>
    <row r="5316" spans="1:3">
      <c r="A5316" s="191">
        <v>35527</v>
      </c>
      <c r="B5316" s="30">
        <v>17.746666666666666</v>
      </c>
      <c r="C5316" s="136">
        <v>28200</v>
      </c>
    </row>
    <row r="5317" spans="1:3">
      <c r="A5317" s="191">
        <v>35528</v>
      </c>
      <c r="B5317" s="30">
        <v>17.846666666666668</v>
      </c>
      <c r="C5317" s="136">
        <v>25020</v>
      </c>
    </row>
    <row r="5318" spans="1:3">
      <c r="A5318" s="191">
        <v>35529</v>
      </c>
      <c r="B5318" s="30">
        <v>17.973333333333333</v>
      </c>
      <c r="C5318" s="136">
        <v>52170</v>
      </c>
    </row>
    <row r="5319" spans="1:3">
      <c r="A5319" s="191">
        <v>35530</v>
      </c>
      <c r="B5319" s="30">
        <v>18.096666666666668</v>
      </c>
      <c r="C5319" s="136">
        <v>18060</v>
      </c>
    </row>
    <row r="5320" spans="1:3">
      <c r="A5320" s="191">
        <v>35531</v>
      </c>
      <c r="B5320" s="30">
        <v>17.766666666666666</v>
      </c>
      <c r="C5320" s="136">
        <v>13830</v>
      </c>
    </row>
    <row r="5321" spans="1:3">
      <c r="A5321" s="191">
        <v>35534</v>
      </c>
      <c r="B5321" s="30">
        <v>17.393333333333334</v>
      </c>
      <c r="C5321" s="136">
        <v>99090</v>
      </c>
    </row>
    <row r="5322" spans="1:3">
      <c r="A5322" s="191">
        <v>35535</v>
      </c>
      <c r="B5322" s="30">
        <v>17.559999999999999</v>
      </c>
      <c r="C5322" s="136">
        <v>97740</v>
      </c>
    </row>
    <row r="5323" spans="1:3">
      <c r="A5323" s="191">
        <v>35536</v>
      </c>
      <c r="B5323" s="30">
        <v>17.496666666666666</v>
      </c>
      <c r="C5323" s="136">
        <v>25320</v>
      </c>
    </row>
    <row r="5324" spans="1:3">
      <c r="A5324" s="191">
        <v>35537</v>
      </c>
      <c r="B5324" s="30">
        <v>17.516666666666666</v>
      </c>
      <c r="C5324" s="136">
        <v>40800</v>
      </c>
    </row>
    <row r="5325" spans="1:3">
      <c r="A5325" s="191">
        <v>35538</v>
      </c>
      <c r="B5325" s="30">
        <v>18.136666666666667</v>
      </c>
      <c r="C5325" s="136">
        <v>206790</v>
      </c>
    </row>
    <row r="5326" spans="1:3">
      <c r="A5326" s="191">
        <v>35541</v>
      </c>
      <c r="B5326" s="30">
        <v>18.116666666666667</v>
      </c>
      <c r="C5326" s="136">
        <v>25680</v>
      </c>
    </row>
    <row r="5327" spans="1:3">
      <c r="A5327" s="191">
        <v>35542</v>
      </c>
      <c r="B5327" s="30">
        <v>18.18</v>
      </c>
      <c r="C5327" s="136">
        <v>72930</v>
      </c>
    </row>
    <row r="5328" spans="1:3">
      <c r="A5328" s="191">
        <v>35543</v>
      </c>
      <c r="B5328" s="30">
        <v>18.386666666666667</v>
      </c>
      <c r="C5328" s="136">
        <v>50460</v>
      </c>
    </row>
    <row r="5329" spans="1:3">
      <c r="A5329" s="191">
        <v>35544</v>
      </c>
      <c r="B5329" s="30">
        <v>18.756666666666668</v>
      </c>
      <c r="C5329" s="136">
        <v>102840</v>
      </c>
    </row>
    <row r="5330" spans="1:3">
      <c r="A5330" s="191">
        <v>35545</v>
      </c>
      <c r="B5330" s="30">
        <v>18.489999999999998</v>
      </c>
      <c r="C5330" s="136">
        <v>42840</v>
      </c>
    </row>
    <row r="5331" spans="1:3">
      <c r="A5331" s="191">
        <v>35548</v>
      </c>
      <c r="B5331" s="30">
        <v>18.593333333333334</v>
      </c>
      <c r="C5331" s="136">
        <v>59790</v>
      </c>
    </row>
    <row r="5332" spans="1:3">
      <c r="A5332" s="191">
        <v>35549</v>
      </c>
      <c r="B5332" s="30">
        <v>18.406666666666666</v>
      </c>
      <c r="C5332" s="136">
        <v>75720</v>
      </c>
    </row>
    <row r="5333" spans="1:3">
      <c r="A5333" s="191">
        <v>35550</v>
      </c>
      <c r="B5333" s="30">
        <v>17.703333333333333</v>
      </c>
      <c r="C5333" s="136">
        <v>197550</v>
      </c>
    </row>
    <row r="5334" spans="1:3">
      <c r="A5334" s="191">
        <v>35552</v>
      </c>
      <c r="B5334" s="30">
        <v>17.27</v>
      </c>
      <c r="C5334" s="136">
        <v>93330</v>
      </c>
    </row>
    <row r="5335" spans="1:3">
      <c r="A5335" s="191">
        <v>35555</v>
      </c>
      <c r="B5335" s="30">
        <v>17.29</v>
      </c>
      <c r="C5335" s="136">
        <v>154800</v>
      </c>
    </row>
    <row r="5336" spans="1:3">
      <c r="A5336" s="191">
        <v>35556</v>
      </c>
      <c r="B5336" s="30">
        <v>17.25</v>
      </c>
      <c r="C5336" s="136">
        <v>176370</v>
      </c>
    </row>
    <row r="5337" spans="1:3">
      <c r="A5337" s="191">
        <v>35557</v>
      </c>
      <c r="B5337" s="30">
        <v>17.126666666666669</v>
      </c>
      <c r="C5337" s="136">
        <v>120420</v>
      </c>
    </row>
    <row r="5338" spans="1:3">
      <c r="A5338" s="191">
        <v>35559</v>
      </c>
      <c r="B5338" s="30">
        <v>16.98</v>
      </c>
      <c r="C5338" s="136">
        <v>23910</v>
      </c>
    </row>
    <row r="5339" spans="1:3">
      <c r="A5339" s="191">
        <v>35562</v>
      </c>
      <c r="B5339" s="30">
        <v>17.063333333333333</v>
      </c>
      <c r="C5339" s="136">
        <v>78780</v>
      </c>
    </row>
    <row r="5340" spans="1:3">
      <c r="A5340" s="191">
        <v>35563</v>
      </c>
      <c r="B5340" s="30">
        <v>17.126666666666669</v>
      </c>
      <c r="C5340" s="136">
        <v>72540</v>
      </c>
    </row>
    <row r="5341" spans="1:3">
      <c r="A5341" s="191">
        <v>35564</v>
      </c>
      <c r="B5341" s="30">
        <v>17.186666666666667</v>
      </c>
      <c r="C5341" s="136">
        <v>93720</v>
      </c>
    </row>
    <row r="5342" spans="1:3">
      <c r="A5342" s="191">
        <v>35565</v>
      </c>
      <c r="B5342" s="30">
        <v>17.436666666666667</v>
      </c>
      <c r="C5342" s="136">
        <v>73260</v>
      </c>
    </row>
    <row r="5343" spans="1:3">
      <c r="A5343" s="191">
        <v>35566</v>
      </c>
      <c r="B5343" s="30">
        <v>17.436666666666667</v>
      </c>
      <c r="C5343" s="136">
        <v>175980</v>
      </c>
    </row>
    <row r="5344" spans="1:3">
      <c r="A5344" s="191">
        <v>35570</v>
      </c>
      <c r="B5344" s="30">
        <v>17.436666666666667</v>
      </c>
      <c r="C5344" s="136">
        <v>94080</v>
      </c>
    </row>
    <row r="5345" spans="1:3">
      <c r="A5345" s="191">
        <v>35571</v>
      </c>
      <c r="B5345" s="30">
        <v>17.496666666666666</v>
      </c>
      <c r="C5345" s="136">
        <v>23340</v>
      </c>
    </row>
    <row r="5346" spans="1:3">
      <c r="A5346" s="191">
        <v>35572</v>
      </c>
      <c r="B5346" s="30">
        <v>17.373333333333331</v>
      </c>
      <c r="C5346" s="136">
        <v>26850</v>
      </c>
    </row>
    <row r="5347" spans="1:3">
      <c r="A5347" s="191">
        <v>35573</v>
      </c>
      <c r="B5347" s="30">
        <v>17.516666666666666</v>
      </c>
      <c r="C5347" s="136">
        <v>75510</v>
      </c>
    </row>
    <row r="5348" spans="1:3">
      <c r="A5348" s="191">
        <v>35576</v>
      </c>
      <c r="B5348" s="30">
        <v>17.516666666666666</v>
      </c>
      <c r="C5348" s="136">
        <v>91110</v>
      </c>
    </row>
    <row r="5349" spans="1:3">
      <c r="A5349" s="191">
        <v>35577</v>
      </c>
      <c r="B5349" s="30">
        <v>17.456666666666667</v>
      </c>
      <c r="C5349" s="136">
        <v>185580</v>
      </c>
    </row>
    <row r="5350" spans="1:3">
      <c r="A5350" s="191">
        <v>35578</v>
      </c>
      <c r="B5350" s="30">
        <v>17.496666666666666</v>
      </c>
      <c r="C5350" s="136">
        <v>27750</v>
      </c>
    </row>
    <row r="5351" spans="1:3">
      <c r="A5351" s="191">
        <v>35579</v>
      </c>
      <c r="B5351" s="30">
        <v>17.436666666666667</v>
      </c>
      <c r="C5351" s="136">
        <v>61620</v>
      </c>
    </row>
    <row r="5352" spans="1:3">
      <c r="A5352" s="191">
        <v>35580</v>
      </c>
      <c r="B5352" s="30">
        <v>17.23</v>
      </c>
      <c r="C5352" s="136">
        <v>53580</v>
      </c>
    </row>
    <row r="5353" spans="1:3">
      <c r="A5353" s="191">
        <v>35583</v>
      </c>
      <c r="B5353" s="30">
        <v>17.456666666666667</v>
      </c>
      <c r="C5353" s="136">
        <v>29910</v>
      </c>
    </row>
    <row r="5354" spans="1:3">
      <c r="A5354" s="191">
        <v>35584</v>
      </c>
      <c r="B5354" s="30">
        <v>17.766666666666666</v>
      </c>
      <c r="C5354" s="136">
        <v>51390</v>
      </c>
    </row>
    <row r="5355" spans="1:3">
      <c r="A5355" s="191">
        <v>35585</v>
      </c>
      <c r="B5355" s="30">
        <v>17.663333333333334</v>
      </c>
      <c r="C5355" s="136">
        <v>104580</v>
      </c>
    </row>
    <row r="5356" spans="1:3">
      <c r="A5356" s="191">
        <v>35586</v>
      </c>
      <c r="B5356" s="30">
        <v>17.683333333333334</v>
      </c>
      <c r="C5356" s="136">
        <v>82800</v>
      </c>
    </row>
    <row r="5357" spans="1:3">
      <c r="A5357" s="191">
        <v>35587</v>
      </c>
      <c r="B5357" s="30">
        <v>17.846666666666668</v>
      </c>
      <c r="C5357" s="136">
        <v>66960</v>
      </c>
    </row>
    <row r="5358" spans="1:3">
      <c r="A5358" s="191">
        <v>35590</v>
      </c>
      <c r="B5358" s="30">
        <v>17.93</v>
      </c>
      <c r="C5358" s="136">
        <v>143100</v>
      </c>
    </row>
    <row r="5359" spans="1:3">
      <c r="A5359" s="191">
        <v>35591</v>
      </c>
      <c r="B5359" s="30">
        <v>17.87</v>
      </c>
      <c r="C5359" s="136">
        <v>46380</v>
      </c>
    </row>
    <row r="5360" spans="1:3">
      <c r="A5360" s="191">
        <v>35592</v>
      </c>
      <c r="B5360" s="30">
        <v>17.456666666666667</v>
      </c>
      <c r="C5360" s="136">
        <v>115830</v>
      </c>
    </row>
    <row r="5361" spans="1:3">
      <c r="A5361" s="191">
        <v>35593</v>
      </c>
      <c r="B5361" s="30">
        <v>17.559999999999999</v>
      </c>
      <c r="C5361" s="136">
        <v>125.61</v>
      </c>
    </row>
    <row r="5362" spans="1:3">
      <c r="A5362" s="191">
        <v>35594</v>
      </c>
      <c r="B5362" s="30">
        <v>17.393333333333334</v>
      </c>
      <c r="C5362" s="136">
        <v>80340</v>
      </c>
    </row>
    <row r="5363" spans="1:3">
      <c r="A5363" s="191">
        <v>35597</v>
      </c>
      <c r="B5363" s="30">
        <v>17.806666666666668</v>
      </c>
      <c r="C5363" s="136">
        <v>215520</v>
      </c>
    </row>
    <row r="5364" spans="1:3">
      <c r="A5364" s="191">
        <v>35598</v>
      </c>
      <c r="B5364" s="30">
        <v>17.93</v>
      </c>
      <c r="C5364" s="136">
        <v>287490</v>
      </c>
    </row>
    <row r="5365" spans="1:3">
      <c r="A5365" s="191">
        <v>35599</v>
      </c>
      <c r="B5365" s="30">
        <v>18.283333333333335</v>
      </c>
      <c r="C5365" s="136">
        <v>386760</v>
      </c>
    </row>
    <row r="5366" spans="1:3">
      <c r="A5366" s="191">
        <v>35600</v>
      </c>
      <c r="B5366" s="30">
        <v>18.613333333333333</v>
      </c>
      <c r="C5366" s="136">
        <v>345240</v>
      </c>
    </row>
    <row r="5367" spans="1:3">
      <c r="A5367" s="191">
        <v>35601</v>
      </c>
      <c r="B5367" s="30">
        <v>18.88</v>
      </c>
      <c r="C5367" s="136">
        <v>629070</v>
      </c>
    </row>
    <row r="5368" spans="1:3">
      <c r="A5368" s="191">
        <v>35604</v>
      </c>
      <c r="B5368" s="30">
        <v>18.983333333333334</v>
      </c>
      <c r="C5368" s="136">
        <v>202380</v>
      </c>
    </row>
    <row r="5369" spans="1:3">
      <c r="A5369" s="191">
        <v>35605</v>
      </c>
      <c r="B5369" s="30">
        <v>18.923333333333336</v>
      </c>
      <c r="C5369" s="136">
        <v>191550</v>
      </c>
    </row>
    <row r="5370" spans="1:3">
      <c r="A5370" s="191">
        <v>35606</v>
      </c>
      <c r="B5370" s="30">
        <v>19.376666666666669</v>
      </c>
      <c r="C5370" s="136">
        <v>203160</v>
      </c>
    </row>
    <row r="5371" spans="1:3">
      <c r="A5371" s="191">
        <v>35607</v>
      </c>
      <c r="B5371" s="30">
        <v>20.036666666666665</v>
      </c>
      <c r="C5371" s="136">
        <v>164370</v>
      </c>
    </row>
    <row r="5372" spans="1:3">
      <c r="A5372" s="191">
        <v>35608</v>
      </c>
      <c r="B5372" s="30">
        <v>20.203333333333333</v>
      </c>
      <c r="C5372" s="136">
        <v>135000</v>
      </c>
    </row>
    <row r="5373" spans="1:3">
      <c r="A5373" s="191">
        <v>35611</v>
      </c>
      <c r="B5373" s="30">
        <v>20.14</v>
      </c>
      <c r="C5373" s="136">
        <v>145800</v>
      </c>
    </row>
    <row r="5374" spans="1:3">
      <c r="A5374" s="191">
        <v>35612</v>
      </c>
      <c r="B5374" s="30">
        <v>19.583333333333332</v>
      </c>
      <c r="C5374" s="136">
        <v>150180</v>
      </c>
    </row>
    <row r="5375" spans="1:3">
      <c r="A5375" s="191">
        <v>35613</v>
      </c>
      <c r="B5375" s="30">
        <v>20.036666666666665</v>
      </c>
      <c r="C5375" s="136">
        <v>189120</v>
      </c>
    </row>
    <row r="5376" spans="1:3">
      <c r="A5376" s="191">
        <v>35614</v>
      </c>
      <c r="B5376" s="30">
        <v>20.37</v>
      </c>
      <c r="C5376" s="136">
        <v>257940</v>
      </c>
    </row>
    <row r="5377" spans="1:3">
      <c r="A5377" s="191">
        <v>35615</v>
      </c>
      <c r="B5377" s="30">
        <v>20.059999999999999</v>
      </c>
      <c r="C5377" s="136">
        <v>146340</v>
      </c>
    </row>
    <row r="5378" spans="1:3">
      <c r="A5378" s="191">
        <v>35618</v>
      </c>
      <c r="B5378" s="30">
        <v>20.223333333333333</v>
      </c>
      <c r="C5378" s="136">
        <v>123210</v>
      </c>
    </row>
    <row r="5379" spans="1:3">
      <c r="A5379" s="191">
        <v>35619</v>
      </c>
      <c r="B5379" s="30">
        <v>20.306666666666668</v>
      </c>
      <c r="C5379" s="136">
        <v>113040</v>
      </c>
    </row>
    <row r="5380" spans="1:3">
      <c r="A5380" s="191">
        <v>35620</v>
      </c>
      <c r="B5380" s="30">
        <v>20.346666666666668</v>
      </c>
      <c r="C5380" s="136">
        <v>116370</v>
      </c>
    </row>
    <row r="5381" spans="1:3">
      <c r="A5381" s="191">
        <v>35621</v>
      </c>
      <c r="B5381" s="30">
        <v>20.183333333333334</v>
      </c>
      <c r="C5381" s="136">
        <v>58530</v>
      </c>
    </row>
    <row r="5382" spans="1:3">
      <c r="A5382" s="191">
        <v>35622</v>
      </c>
      <c r="B5382" s="30">
        <v>20.163333333333334</v>
      </c>
      <c r="C5382" s="136">
        <v>35760</v>
      </c>
    </row>
    <row r="5383" spans="1:3">
      <c r="A5383" s="191">
        <v>35625</v>
      </c>
      <c r="B5383" s="30">
        <v>19.893333333333334</v>
      </c>
      <c r="C5383" s="136">
        <v>44100</v>
      </c>
    </row>
    <row r="5384" spans="1:3">
      <c r="A5384" s="191">
        <v>35626</v>
      </c>
      <c r="B5384" s="30">
        <v>19.440000000000001</v>
      </c>
      <c r="C5384" s="136">
        <v>72990</v>
      </c>
    </row>
    <row r="5385" spans="1:3">
      <c r="A5385" s="191">
        <v>35627</v>
      </c>
      <c r="B5385" s="30">
        <v>19.913333333333334</v>
      </c>
      <c r="C5385" s="136">
        <v>87420</v>
      </c>
    </row>
    <row r="5386" spans="1:3">
      <c r="A5386" s="191">
        <v>35628</v>
      </c>
      <c r="B5386" s="30">
        <v>20.100000000000001</v>
      </c>
      <c r="C5386" s="136">
        <v>32670</v>
      </c>
    </row>
    <row r="5387" spans="1:3">
      <c r="A5387" s="191">
        <v>35629</v>
      </c>
      <c r="B5387" s="30">
        <v>20.223333333333333</v>
      </c>
      <c r="C5387" s="136">
        <v>294060</v>
      </c>
    </row>
    <row r="5388" spans="1:3">
      <c r="A5388" s="191">
        <v>35633</v>
      </c>
      <c r="B5388" s="30">
        <v>20.596666666666668</v>
      </c>
      <c r="C5388" s="136">
        <v>374760</v>
      </c>
    </row>
    <row r="5389" spans="1:3">
      <c r="A5389" s="191">
        <v>35634</v>
      </c>
      <c r="B5389" s="30">
        <v>21.07</v>
      </c>
      <c r="C5389" s="136">
        <v>254070</v>
      </c>
    </row>
    <row r="5390" spans="1:3">
      <c r="A5390" s="191">
        <v>35635</v>
      </c>
      <c r="B5390" s="30">
        <v>21.153333333333332</v>
      </c>
      <c r="C5390" s="136">
        <v>215070</v>
      </c>
    </row>
    <row r="5391" spans="1:3">
      <c r="A5391" s="191">
        <v>35636</v>
      </c>
      <c r="B5391" s="30">
        <v>21.77333333333333</v>
      </c>
      <c r="C5391" s="136">
        <v>131970</v>
      </c>
    </row>
    <row r="5392" spans="1:3">
      <c r="A5392" s="191">
        <v>35639</v>
      </c>
      <c r="B5392" s="30">
        <v>22.89</v>
      </c>
      <c r="C5392" s="136">
        <v>175320</v>
      </c>
    </row>
    <row r="5393" spans="1:3">
      <c r="A5393" s="191">
        <v>35640</v>
      </c>
      <c r="B5393" s="30">
        <v>22.866666666666664</v>
      </c>
      <c r="C5393" s="136">
        <v>228450</v>
      </c>
    </row>
    <row r="5394" spans="1:3">
      <c r="A5394" s="191">
        <v>35641</v>
      </c>
      <c r="B5394" s="30">
        <v>22.723333333333333</v>
      </c>
      <c r="C5394" s="136">
        <v>129810</v>
      </c>
    </row>
    <row r="5395" spans="1:3">
      <c r="A5395" s="191">
        <v>35642</v>
      </c>
      <c r="B5395" s="30">
        <v>22.41333333333333</v>
      </c>
      <c r="C5395" s="136">
        <v>121890</v>
      </c>
    </row>
    <row r="5396" spans="1:3">
      <c r="A5396" s="191">
        <v>35643</v>
      </c>
      <c r="B5396" s="30">
        <v>21.4</v>
      </c>
      <c r="C5396" s="136">
        <v>125640</v>
      </c>
    </row>
    <row r="5397" spans="1:3">
      <c r="A5397" s="191">
        <v>35646</v>
      </c>
      <c r="B5397" s="30">
        <v>20.243333333333332</v>
      </c>
      <c r="C5397" s="136">
        <v>65220</v>
      </c>
    </row>
    <row r="5398" spans="1:3">
      <c r="A5398" s="191">
        <v>35647</v>
      </c>
      <c r="B5398" s="30">
        <v>20.079999999999998</v>
      </c>
      <c r="C5398" s="136">
        <v>87390</v>
      </c>
    </row>
    <row r="5399" spans="1:3">
      <c r="A5399" s="191">
        <v>35648</v>
      </c>
      <c r="B5399" s="30">
        <v>20.493333333333332</v>
      </c>
      <c r="C5399" s="136">
        <v>88740</v>
      </c>
    </row>
    <row r="5400" spans="1:3">
      <c r="A5400" s="191">
        <v>35649</v>
      </c>
      <c r="B5400" s="30">
        <v>20.656666666666666</v>
      </c>
      <c r="C5400" s="136">
        <v>98400</v>
      </c>
    </row>
    <row r="5401" spans="1:3">
      <c r="A5401" s="191">
        <v>35650</v>
      </c>
      <c r="B5401" s="30">
        <v>20.656666666666666</v>
      </c>
      <c r="C5401" s="136">
        <v>87630</v>
      </c>
    </row>
    <row r="5402" spans="1:3">
      <c r="A5402" s="191">
        <v>35653</v>
      </c>
      <c r="B5402" s="30">
        <v>20.203333333333333</v>
      </c>
      <c r="C5402" s="136">
        <v>51420</v>
      </c>
    </row>
    <row r="5403" spans="1:3">
      <c r="A5403" s="191">
        <v>35654</v>
      </c>
      <c r="B5403" s="30">
        <v>20.493333333333332</v>
      </c>
      <c r="C5403" s="136">
        <v>35970</v>
      </c>
    </row>
    <row r="5404" spans="1:3">
      <c r="A5404" s="191">
        <v>35655</v>
      </c>
      <c r="B5404" s="30">
        <v>19.873333333333331</v>
      </c>
      <c r="C5404" s="136">
        <v>89250</v>
      </c>
    </row>
    <row r="5405" spans="1:3">
      <c r="A5405" s="191">
        <v>35656</v>
      </c>
      <c r="B5405" s="30">
        <v>20.553333333333331</v>
      </c>
      <c r="C5405" s="136">
        <v>137850</v>
      </c>
    </row>
    <row r="5406" spans="1:3">
      <c r="A5406" s="191">
        <v>35660</v>
      </c>
      <c r="B5406" s="30">
        <v>20.493333333333332</v>
      </c>
      <c r="C5406" s="136">
        <v>145080</v>
      </c>
    </row>
    <row r="5407" spans="1:3">
      <c r="A5407" s="191">
        <v>35661</v>
      </c>
      <c r="B5407" s="30">
        <v>20.656666666666666</v>
      </c>
      <c r="C5407" s="136">
        <v>83700</v>
      </c>
    </row>
    <row r="5408" spans="1:3">
      <c r="A5408" s="191">
        <v>35662</v>
      </c>
      <c r="B5408" s="30">
        <v>20.986666666666668</v>
      </c>
      <c r="C5408" s="136">
        <v>413580</v>
      </c>
    </row>
    <row r="5409" spans="1:3">
      <c r="A5409" s="191">
        <v>35663</v>
      </c>
      <c r="B5409" s="30">
        <v>20.823333333333334</v>
      </c>
      <c r="C5409" s="136">
        <v>175200</v>
      </c>
    </row>
    <row r="5410" spans="1:3">
      <c r="A5410" s="191">
        <v>35664</v>
      </c>
      <c r="B5410" s="30">
        <v>20.12</v>
      </c>
      <c r="C5410" s="136">
        <v>134730</v>
      </c>
    </row>
    <row r="5411" spans="1:3">
      <c r="A5411" s="191">
        <v>35667</v>
      </c>
      <c r="B5411" s="30">
        <v>20.100000000000001</v>
      </c>
      <c r="C5411" s="136">
        <v>31530</v>
      </c>
    </row>
    <row r="5412" spans="1:3">
      <c r="A5412" s="191">
        <v>35668</v>
      </c>
      <c r="B5412" s="30">
        <v>19.666666666666668</v>
      </c>
      <c r="C5412" s="136">
        <v>97410</v>
      </c>
    </row>
    <row r="5413" spans="1:3">
      <c r="A5413" s="191">
        <v>35669</v>
      </c>
      <c r="B5413" s="30">
        <v>19.543333333333333</v>
      </c>
      <c r="C5413" s="136">
        <v>31980</v>
      </c>
    </row>
    <row r="5414" spans="1:3">
      <c r="A5414" s="191">
        <v>35670</v>
      </c>
      <c r="B5414" s="30">
        <v>19.253333333333334</v>
      </c>
      <c r="C5414" s="136">
        <v>142980</v>
      </c>
    </row>
    <row r="5415" spans="1:3">
      <c r="A5415" s="191">
        <v>35671</v>
      </c>
      <c r="B5415" s="30">
        <v>19.416666666666668</v>
      </c>
      <c r="C5415" s="136">
        <v>174870</v>
      </c>
    </row>
    <row r="5416" spans="1:3">
      <c r="A5416" s="191">
        <v>35674</v>
      </c>
      <c r="B5416" s="30">
        <v>19.75</v>
      </c>
      <c r="C5416" s="136">
        <v>90390</v>
      </c>
    </row>
    <row r="5417" spans="1:3">
      <c r="A5417" s="191">
        <v>35675</v>
      </c>
      <c r="B5417" s="30">
        <v>20.493333333333332</v>
      </c>
      <c r="C5417" s="136">
        <v>83880</v>
      </c>
    </row>
    <row r="5418" spans="1:3">
      <c r="A5418" s="191">
        <v>35676</v>
      </c>
      <c r="B5418" s="30">
        <v>20.616666666666667</v>
      </c>
      <c r="C5418" s="136">
        <v>119130</v>
      </c>
    </row>
    <row r="5419" spans="1:3">
      <c r="A5419" s="191">
        <v>35677</v>
      </c>
      <c r="B5419" s="30">
        <v>20.616666666666667</v>
      </c>
      <c r="C5419" s="136">
        <v>18900</v>
      </c>
    </row>
    <row r="5420" spans="1:3">
      <c r="A5420" s="191">
        <v>35678</v>
      </c>
      <c r="B5420" s="30">
        <v>20.286666666666665</v>
      </c>
      <c r="C5420" s="136">
        <v>38700</v>
      </c>
    </row>
    <row r="5421" spans="1:3">
      <c r="A5421" s="191">
        <v>35681</v>
      </c>
      <c r="B5421" s="30">
        <v>20.553333333333331</v>
      </c>
      <c r="C5421" s="136">
        <v>46470</v>
      </c>
    </row>
    <row r="5422" spans="1:3">
      <c r="A5422" s="191">
        <v>35682</v>
      </c>
      <c r="B5422" s="30">
        <v>20.243333333333332</v>
      </c>
      <c r="C5422" s="136">
        <v>43860</v>
      </c>
    </row>
    <row r="5423" spans="1:3">
      <c r="A5423" s="191">
        <v>35683</v>
      </c>
      <c r="B5423" s="30">
        <v>19.416666666666668</v>
      </c>
      <c r="C5423" s="136">
        <v>97530</v>
      </c>
    </row>
    <row r="5424" spans="1:3">
      <c r="A5424" s="191">
        <v>35684</v>
      </c>
      <c r="B5424" s="30">
        <v>19.046666666666667</v>
      </c>
      <c r="C5424" s="136">
        <v>153540</v>
      </c>
    </row>
    <row r="5425" spans="1:3">
      <c r="A5425" s="191">
        <v>35685</v>
      </c>
      <c r="B5425" s="30">
        <v>19.13</v>
      </c>
      <c r="C5425" s="136">
        <v>36900</v>
      </c>
    </row>
    <row r="5426" spans="1:3">
      <c r="A5426" s="191">
        <v>35688</v>
      </c>
      <c r="B5426" s="30">
        <v>19.213333333333335</v>
      </c>
      <c r="C5426" s="136">
        <v>33930</v>
      </c>
    </row>
    <row r="5427" spans="1:3">
      <c r="A5427" s="191">
        <v>35689</v>
      </c>
      <c r="B5427" s="30">
        <v>19.026666666666667</v>
      </c>
      <c r="C5427" s="136">
        <v>61110</v>
      </c>
    </row>
    <row r="5428" spans="1:3">
      <c r="A5428" s="191">
        <v>35690</v>
      </c>
      <c r="B5428" s="30">
        <v>19.293333333333333</v>
      </c>
      <c r="C5428" s="136">
        <v>49920</v>
      </c>
    </row>
    <row r="5429" spans="1:3">
      <c r="A5429" s="191">
        <v>35691</v>
      </c>
      <c r="B5429" s="30">
        <v>19.213333333333335</v>
      </c>
      <c r="C5429" s="136">
        <v>51780</v>
      </c>
    </row>
    <row r="5430" spans="1:3">
      <c r="A5430" s="191">
        <v>35692</v>
      </c>
      <c r="B5430" s="30">
        <v>20.803333333333331</v>
      </c>
      <c r="C5430" s="136">
        <v>344400</v>
      </c>
    </row>
    <row r="5431" spans="1:3">
      <c r="A5431" s="191">
        <v>35695</v>
      </c>
      <c r="B5431" s="30">
        <v>21.65</v>
      </c>
      <c r="C5431" s="136">
        <v>229470</v>
      </c>
    </row>
    <row r="5432" spans="1:3">
      <c r="A5432" s="191">
        <v>35696</v>
      </c>
      <c r="B5432" s="30">
        <v>21.07</v>
      </c>
      <c r="C5432" s="136">
        <v>158700</v>
      </c>
    </row>
    <row r="5433" spans="1:3">
      <c r="A5433" s="191">
        <v>35697</v>
      </c>
      <c r="B5433" s="30">
        <v>20.946666666666669</v>
      </c>
      <c r="C5433" s="136">
        <v>97290</v>
      </c>
    </row>
    <row r="5434" spans="1:3">
      <c r="A5434" s="191">
        <v>35698</v>
      </c>
      <c r="B5434" s="30">
        <v>20.883333333333333</v>
      </c>
      <c r="C5434" s="136">
        <v>27360</v>
      </c>
    </row>
    <row r="5435" spans="1:3">
      <c r="A5435" s="191">
        <v>35699</v>
      </c>
      <c r="B5435" s="30">
        <v>20.946666666666669</v>
      </c>
      <c r="C5435" s="136">
        <v>41760</v>
      </c>
    </row>
    <row r="5436" spans="1:3">
      <c r="A5436" s="191">
        <v>35702</v>
      </c>
      <c r="B5436" s="30">
        <v>21.296666666666667</v>
      </c>
      <c r="C5436" s="136">
        <v>54510</v>
      </c>
    </row>
    <row r="5437" spans="1:3">
      <c r="A5437" s="191">
        <v>35703</v>
      </c>
      <c r="B5437" s="30">
        <v>21.443333333333332</v>
      </c>
      <c r="C5437" s="136">
        <v>84930</v>
      </c>
    </row>
    <row r="5438" spans="1:3">
      <c r="A5438" s="191">
        <v>35704</v>
      </c>
      <c r="B5438" s="30">
        <v>21.566666666666666</v>
      </c>
      <c r="C5438" s="136">
        <v>112320</v>
      </c>
    </row>
    <row r="5439" spans="1:3">
      <c r="A5439" s="191">
        <v>35705</v>
      </c>
      <c r="B5439" s="30">
        <v>21.546666666666667</v>
      </c>
      <c r="C5439" s="136">
        <v>37170</v>
      </c>
    </row>
    <row r="5440" spans="1:3">
      <c r="A5440" s="191">
        <v>35706</v>
      </c>
      <c r="B5440" s="30">
        <v>21.503333333333334</v>
      </c>
      <c r="C5440" s="136">
        <v>88770</v>
      </c>
    </row>
    <row r="5441" spans="1:3">
      <c r="A5441" s="191">
        <v>35709</v>
      </c>
      <c r="B5441" s="30">
        <v>21.483333333333334</v>
      </c>
      <c r="C5441" s="136">
        <v>26370</v>
      </c>
    </row>
    <row r="5442" spans="1:3">
      <c r="A5442" s="191">
        <v>35710</v>
      </c>
      <c r="B5442" s="30">
        <v>20.926666666666666</v>
      </c>
      <c r="C5442" s="136">
        <v>87990</v>
      </c>
    </row>
    <row r="5443" spans="1:3">
      <c r="A5443" s="191">
        <v>35711</v>
      </c>
      <c r="B5443" s="30">
        <v>21.173333333333336</v>
      </c>
      <c r="C5443" s="136">
        <v>74820</v>
      </c>
    </row>
    <row r="5444" spans="1:3">
      <c r="A5444" s="191">
        <v>35712</v>
      </c>
      <c r="B5444" s="30">
        <v>21.526666666666667</v>
      </c>
      <c r="C5444" s="136">
        <v>123300</v>
      </c>
    </row>
    <row r="5445" spans="1:3">
      <c r="A5445" s="191">
        <v>35713</v>
      </c>
      <c r="B5445" s="30">
        <v>21.153333333333332</v>
      </c>
      <c r="C5445" s="136">
        <v>100410</v>
      </c>
    </row>
    <row r="5446" spans="1:3">
      <c r="A5446" s="191">
        <v>35716</v>
      </c>
      <c r="B5446" s="30">
        <v>21.296666666666667</v>
      </c>
      <c r="C5446" s="136">
        <v>53430</v>
      </c>
    </row>
    <row r="5447" spans="1:3">
      <c r="A5447" s="191">
        <v>35717</v>
      </c>
      <c r="B5447" s="30">
        <v>21.05</v>
      </c>
      <c r="C5447" s="136">
        <v>69240</v>
      </c>
    </row>
    <row r="5448" spans="1:3">
      <c r="A5448" s="191">
        <v>35718</v>
      </c>
      <c r="B5448" s="30">
        <v>20.883333333333333</v>
      </c>
      <c r="C5448" s="136">
        <v>104370</v>
      </c>
    </row>
    <row r="5449" spans="1:3">
      <c r="A5449" s="191">
        <v>35719</v>
      </c>
      <c r="B5449" s="30">
        <v>21.566666666666666</v>
      </c>
      <c r="C5449" s="136">
        <v>116010</v>
      </c>
    </row>
    <row r="5450" spans="1:3">
      <c r="A5450" s="191">
        <v>35720</v>
      </c>
      <c r="B5450" s="30">
        <v>20.326666666666664</v>
      </c>
      <c r="C5450" s="136">
        <v>151470</v>
      </c>
    </row>
    <row r="5451" spans="1:3">
      <c r="A5451" s="191">
        <v>35723</v>
      </c>
      <c r="B5451" s="30">
        <v>20.079999999999998</v>
      </c>
      <c r="C5451" s="136">
        <v>59220</v>
      </c>
    </row>
    <row r="5452" spans="1:3">
      <c r="A5452" s="191">
        <v>35724</v>
      </c>
      <c r="B5452" s="30">
        <v>20.39</v>
      </c>
      <c r="C5452" s="136">
        <v>21390</v>
      </c>
    </row>
    <row r="5453" spans="1:3">
      <c r="A5453" s="191">
        <v>35725</v>
      </c>
      <c r="B5453" s="30">
        <v>20.41</v>
      </c>
      <c r="C5453" s="136">
        <v>44670</v>
      </c>
    </row>
    <row r="5454" spans="1:3">
      <c r="A5454" s="191">
        <v>35726</v>
      </c>
      <c r="B5454" s="30">
        <v>19.79</v>
      </c>
      <c r="C5454" s="136">
        <v>94320</v>
      </c>
    </row>
    <row r="5455" spans="1:3">
      <c r="A5455" s="191">
        <v>35727</v>
      </c>
      <c r="B5455" s="30">
        <v>19.623333333333331</v>
      </c>
      <c r="C5455" s="136">
        <v>110430</v>
      </c>
    </row>
    <row r="5456" spans="1:3">
      <c r="A5456" s="191">
        <v>35730</v>
      </c>
      <c r="B5456" s="30">
        <v>18.489999999999998</v>
      </c>
      <c r="C5456" s="136">
        <v>161700</v>
      </c>
    </row>
    <row r="5457" spans="1:3">
      <c r="A5457" s="191">
        <v>35731</v>
      </c>
      <c r="B5457" s="30">
        <v>17.766666666666666</v>
      </c>
      <c r="C5457" s="136">
        <v>393840</v>
      </c>
    </row>
    <row r="5458" spans="1:3">
      <c r="A5458" s="191">
        <v>35732</v>
      </c>
      <c r="B5458" s="30">
        <v>18.22</v>
      </c>
      <c r="C5458" s="136">
        <v>276450</v>
      </c>
    </row>
    <row r="5459" spans="1:3">
      <c r="A5459" s="191">
        <v>35733</v>
      </c>
      <c r="B5459" s="30">
        <v>17.663333333333334</v>
      </c>
      <c r="C5459" s="136">
        <v>254460</v>
      </c>
    </row>
    <row r="5460" spans="1:3">
      <c r="A5460" s="191">
        <v>35734</v>
      </c>
      <c r="B5460" s="30">
        <v>18.343333333333334</v>
      </c>
      <c r="C5460" s="136">
        <v>101730</v>
      </c>
    </row>
    <row r="5461" spans="1:3">
      <c r="A5461" s="191">
        <v>35737</v>
      </c>
      <c r="B5461" s="30">
        <v>19.006666666666668</v>
      </c>
      <c r="C5461" s="136">
        <v>28710</v>
      </c>
    </row>
    <row r="5462" spans="1:3">
      <c r="A5462" s="191">
        <v>35738</v>
      </c>
      <c r="B5462" s="30">
        <v>18.716666666666665</v>
      </c>
      <c r="C5462" s="136">
        <v>60300</v>
      </c>
    </row>
    <row r="5463" spans="1:3">
      <c r="A5463" s="191">
        <v>35739</v>
      </c>
      <c r="B5463" s="30">
        <v>19.026666666666667</v>
      </c>
      <c r="C5463" s="136">
        <v>82170</v>
      </c>
    </row>
    <row r="5464" spans="1:3">
      <c r="A5464" s="191">
        <v>35740</v>
      </c>
      <c r="B5464" s="30">
        <v>18.613333333333333</v>
      </c>
      <c r="C5464" s="136">
        <v>56250</v>
      </c>
    </row>
    <row r="5465" spans="1:3">
      <c r="A5465" s="191">
        <v>35741</v>
      </c>
      <c r="B5465" s="30">
        <v>17.806666666666668</v>
      </c>
      <c r="C5465" s="136">
        <v>106380</v>
      </c>
    </row>
    <row r="5466" spans="1:3">
      <c r="A5466" s="191">
        <v>35744</v>
      </c>
      <c r="B5466" s="30">
        <v>18.156666666666666</v>
      </c>
      <c r="C5466" s="136">
        <v>32970</v>
      </c>
    </row>
    <row r="5467" spans="1:3">
      <c r="A5467" s="191">
        <v>35746</v>
      </c>
      <c r="B5467" s="30">
        <v>17.93</v>
      </c>
      <c r="C5467" s="136">
        <v>32190</v>
      </c>
    </row>
    <row r="5468" spans="1:3">
      <c r="A5468" s="191">
        <v>35747</v>
      </c>
      <c r="B5468" s="30">
        <v>18.053333333333331</v>
      </c>
      <c r="C5468" s="136">
        <v>28470</v>
      </c>
    </row>
    <row r="5469" spans="1:3">
      <c r="A5469" s="191">
        <v>35748</v>
      </c>
      <c r="B5469" s="30">
        <v>18.096666666666668</v>
      </c>
      <c r="C5469" s="136">
        <v>51810</v>
      </c>
    </row>
    <row r="5470" spans="1:3">
      <c r="A5470" s="191">
        <v>35751</v>
      </c>
      <c r="B5470" s="30">
        <v>18.88</v>
      </c>
      <c r="C5470" s="136">
        <v>75660</v>
      </c>
    </row>
    <row r="5471" spans="1:3">
      <c r="A5471" s="191">
        <v>35752</v>
      </c>
      <c r="B5471" s="30">
        <v>19.686666666666667</v>
      </c>
      <c r="C5471" s="136">
        <v>74880</v>
      </c>
    </row>
    <row r="5472" spans="1:3">
      <c r="A5472" s="191">
        <v>35753</v>
      </c>
      <c r="B5472" s="30">
        <v>19.006666666666668</v>
      </c>
      <c r="C5472" s="136">
        <v>68850</v>
      </c>
    </row>
    <row r="5473" spans="1:3">
      <c r="A5473" s="191">
        <v>35754</v>
      </c>
      <c r="B5473" s="30">
        <v>19.79</v>
      </c>
      <c r="C5473" s="136">
        <v>58290</v>
      </c>
    </row>
    <row r="5474" spans="1:3">
      <c r="A5474" s="191">
        <v>35755</v>
      </c>
      <c r="B5474" s="30">
        <v>19.706666666666667</v>
      </c>
      <c r="C5474" s="136">
        <v>246180</v>
      </c>
    </row>
    <row r="5475" spans="1:3">
      <c r="A5475" s="191">
        <v>35758</v>
      </c>
      <c r="B5475" s="30">
        <v>18.613333333333333</v>
      </c>
      <c r="C5475" s="136">
        <v>45900</v>
      </c>
    </row>
    <row r="5476" spans="1:3">
      <c r="A5476" s="191">
        <v>35759</v>
      </c>
      <c r="B5476" s="30">
        <v>18.673333333333336</v>
      </c>
      <c r="C5476" s="136">
        <v>60750</v>
      </c>
    </row>
    <row r="5477" spans="1:3">
      <c r="A5477" s="191">
        <v>35760</v>
      </c>
      <c r="B5477" s="30">
        <v>19.293333333333333</v>
      </c>
      <c r="C5477" s="136">
        <v>30390</v>
      </c>
    </row>
    <row r="5478" spans="1:3">
      <c r="A5478" s="191">
        <v>35761</v>
      </c>
      <c r="B5478" s="30">
        <v>18.84</v>
      </c>
      <c r="C5478" s="136">
        <v>22020</v>
      </c>
    </row>
    <row r="5479" spans="1:3">
      <c r="A5479" s="191">
        <v>35762</v>
      </c>
      <c r="B5479" s="30">
        <v>18.696666666666669</v>
      </c>
      <c r="C5479" s="136">
        <v>46170</v>
      </c>
    </row>
    <row r="5480" spans="1:3">
      <c r="A5480" s="191">
        <v>35765</v>
      </c>
      <c r="B5480" s="30">
        <v>19.646666666666665</v>
      </c>
      <c r="C5480" s="136">
        <v>113340</v>
      </c>
    </row>
    <row r="5481" spans="1:3">
      <c r="A5481" s="191">
        <v>35766</v>
      </c>
      <c r="B5481" s="30">
        <v>19.5</v>
      </c>
      <c r="C5481" s="136">
        <v>51690</v>
      </c>
    </row>
    <row r="5482" spans="1:3">
      <c r="A5482" s="191">
        <v>35767</v>
      </c>
      <c r="B5482" s="30">
        <v>19.79</v>
      </c>
      <c r="C5482" s="136">
        <v>60390</v>
      </c>
    </row>
    <row r="5483" spans="1:3">
      <c r="A5483" s="191">
        <v>35768</v>
      </c>
      <c r="B5483" s="30">
        <v>19.829999999999998</v>
      </c>
      <c r="C5483" s="136">
        <v>103170</v>
      </c>
    </row>
    <row r="5484" spans="1:3">
      <c r="A5484" s="191">
        <v>35769</v>
      </c>
      <c r="B5484" s="30">
        <v>19.79</v>
      </c>
      <c r="C5484" s="136">
        <v>72630</v>
      </c>
    </row>
    <row r="5485" spans="1:3">
      <c r="A5485" s="191">
        <v>35772</v>
      </c>
      <c r="B5485" s="30">
        <v>19.706666666666667</v>
      </c>
      <c r="C5485" s="136">
        <v>27270</v>
      </c>
    </row>
    <row r="5486" spans="1:3">
      <c r="A5486" s="191">
        <v>35773</v>
      </c>
      <c r="B5486" s="30">
        <v>19.440000000000001</v>
      </c>
      <c r="C5486" s="136">
        <v>26640</v>
      </c>
    </row>
    <row r="5487" spans="1:3">
      <c r="A5487" s="191">
        <v>35774</v>
      </c>
      <c r="B5487" s="30">
        <v>19.086666666666666</v>
      </c>
      <c r="C5487" s="136">
        <v>40470</v>
      </c>
    </row>
    <row r="5488" spans="1:3">
      <c r="A5488" s="191">
        <v>35775</v>
      </c>
      <c r="B5488" s="30">
        <v>18.593333333333334</v>
      </c>
      <c r="C5488" s="136">
        <v>112140</v>
      </c>
    </row>
    <row r="5489" spans="1:3">
      <c r="A5489" s="191">
        <v>35776</v>
      </c>
      <c r="B5489" s="30">
        <v>18.696666666666669</v>
      </c>
      <c r="C5489" s="136">
        <v>79590</v>
      </c>
    </row>
    <row r="5490" spans="1:3">
      <c r="A5490" s="191">
        <v>35779</v>
      </c>
      <c r="B5490" s="30">
        <v>18.260000000000002</v>
      </c>
      <c r="C5490" s="136">
        <v>73140</v>
      </c>
    </row>
    <row r="5491" spans="1:3">
      <c r="A5491" s="191">
        <v>35780</v>
      </c>
      <c r="B5491" s="30">
        <v>18.386666666666667</v>
      </c>
      <c r="C5491" s="136">
        <v>46050</v>
      </c>
    </row>
    <row r="5492" spans="1:3">
      <c r="A5492" s="191">
        <v>35781</v>
      </c>
      <c r="B5492" s="30">
        <v>18.489999999999998</v>
      </c>
      <c r="C5492" s="136">
        <v>42840</v>
      </c>
    </row>
    <row r="5493" spans="1:3">
      <c r="A5493" s="191">
        <v>35782</v>
      </c>
      <c r="B5493" s="30">
        <v>18.156666666666666</v>
      </c>
      <c r="C5493" s="136">
        <v>98730</v>
      </c>
    </row>
    <row r="5494" spans="1:3">
      <c r="A5494" s="191">
        <v>35783</v>
      </c>
      <c r="B5494" s="30">
        <v>17.27</v>
      </c>
      <c r="C5494" s="136">
        <v>503040</v>
      </c>
    </row>
    <row r="5495" spans="1:3">
      <c r="A5495" s="191">
        <v>35786</v>
      </c>
      <c r="B5495" s="30">
        <v>17.436666666666667</v>
      </c>
      <c r="C5495" s="136">
        <v>86220</v>
      </c>
    </row>
    <row r="5496" spans="1:3">
      <c r="A5496" s="191">
        <v>35787</v>
      </c>
      <c r="B5496" s="30">
        <v>17.496666666666666</v>
      </c>
      <c r="C5496" s="136">
        <v>137280</v>
      </c>
    </row>
    <row r="5497" spans="1:3">
      <c r="A5497" s="191">
        <v>35788</v>
      </c>
      <c r="B5497" s="30">
        <v>17.353333333333335</v>
      </c>
      <c r="C5497" s="136">
        <v>16050</v>
      </c>
    </row>
    <row r="5498" spans="1:3">
      <c r="A5498" s="191">
        <v>35793</v>
      </c>
      <c r="B5498" s="30">
        <v>17.766666666666666</v>
      </c>
      <c r="C5498" s="136">
        <v>17610</v>
      </c>
    </row>
    <row r="5499" spans="1:3">
      <c r="A5499" s="191">
        <v>35794</v>
      </c>
      <c r="B5499" s="30">
        <v>18.22</v>
      </c>
      <c r="C5499" s="136">
        <v>63030</v>
      </c>
    </row>
    <row r="5500" spans="1:3">
      <c r="A5500" s="191">
        <v>35796</v>
      </c>
      <c r="B5500" s="30">
        <v>18.333333333333332</v>
      </c>
      <c r="C5500" s="136">
        <v>54000</v>
      </c>
    </row>
    <row r="5501" spans="1:3">
      <c r="A5501" s="191">
        <v>35797</v>
      </c>
      <c r="B5501" s="30">
        <v>18.923333333333336</v>
      </c>
      <c r="C5501" s="136">
        <v>51330</v>
      </c>
    </row>
    <row r="5502" spans="1:3">
      <c r="A5502" s="191">
        <v>35800</v>
      </c>
      <c r="B5502" s="30">
        <v>19.336666666666666</v>
      </c>
      <c r="C5502" s="136">
        <v>66630</v>
      </c>
    </row>
    <row r="5503" spans="1:3">
      <c r="A5503" s="191">
        <v>35801</v>
      </c>
      <c r="B5503" s="30">
        <v>18.963333333333335</v>
      </c>
      <c r="C5503" s="136">
        <v>55980</v>
      </c>
    </row>
    <row r="5504" spans="1:3">
      <c r="A5504" s="191">
        <v>35802</v>
      </c>
      <c r="B5504" s="30">
        <v>18.736666666666668</v>
      </c>
      <c r="C5504" s="136">
        <v>36300</v>
      </c>
    </row>
    <row r="5505" spans="1:3">
      <c r="A5505" s="191">
        <v>35803</v>
      </c>
      <c r="B5505" s="30">
        <v>18.343333333333334</v>
      </c>
      <c r="C5505" s="136">
        <v>100440</v>
      </c>
    </row>
    <row r="5506" spans="1:3">
      <c r="A5506" s="191">
        <v>35804</v>
      </c>
      <c r="B5506" s="30">
        <v>18.55</v>
      </c>
      <c r="C5506" s="136">
        <v>99930</v>
      </c>
    </row>
    <row r="5507" spans="1:3">
      <c r="A5507" s="191">
        <v>35807</v>
      </c>
      <c r="B5507" s="30">
        <v>18.136666666666667</v>
      </c>
      <c r="C5507" s="136">
        <v>132660</v>
      </c>
    </row>
    <row r="5508" spans="1:3">
      <c r="A5508" s="191">
        <v>35808</v>
      </c>
      <c r="B5508" s="30">
        <v>18.53</v>
      </c>
      <c r="C5508" s="136">
        <v>42750</v>
      </c>
    </row>
    <row r="5509" spans="1:3">
      <c r="A5509" s="191">
        <v>35809</v>
      </c>
      <c r="B5509" s="30">
        <v>18.653333333333332</v>
      </c>
      <c r="C5509" s="136">
        <v>62910</v>
      </c>
    </row>
    <row r="5510" spans="1:3">
      <c r="A5510" s="191">
        <v>35810</v>
      </c>
      <c r="B5510" s="30">
        <v>18.593333333333334</v>
      </c>
      <c r="C5510" s="136">
        <v>38910</v>
      </c>
    </row>
    <row r="5511" spans="1:3">
      <c r="A5511" s="191">
        <v>35811</v>
      </c>
      <c r="B5511" s="30">
        <v>18.756666666666668</v>
      </c>
      <c r="C5511" s="136">
        <v>101160</v>
      </c>
    </row>
    <row r="5512" spans="1:3">
      <c r="A5512" s="191">
        <v>35814</v>
      </c>
      <c r="B5512" s="30">
        <v>18.943333333333332</v>
      </c>
      <c r="C5512" s="136">
        <v>181830</v>
      </c>
    </row>
    <row r="5513" spans="1:3">
      <c r="A5513" s="191">
        <v>35815</v>
      </c>
      <c r="B5513" s="30">
        <v>19.233333333333334</v>
      </c>
      <c r="C5513" s="136">
        <v>96990</v>
      </c>
    </row>
    <row r="5514" spans="1:3">
      <c r="A5514" s="191">
        <v>35816</v>
      </c>
      <c r="B5514" s="30">
        <v>19.396666666666665</v>
      </c>
      <c r="C5514" s="136">
        <v>109230</v>
      </c>
    </row>
    <row r="5515" spans="1:3">
      <c r="A5515" s="191">
        <v>35817</v>
      </c>
      <c r="B5515" s="30">
        <v>19.13</v>
      </c>
      <c r="C5515" s="136">
        <v>53700</v>
      </c>
    </row>
    <row r="5516" spans="1:3">
      <c r="A5516" s="191">
        <v>35818</v>
      </c>
      <c r="B5516" s="30">
        <v>18.963333333333335</v>
      </c>
      <c r="C5516" s="136">
        <v>52530</v>
      </c>
    </row>
    <row r="5517" spans="1:3">
      <c r="A5517" s="191">
        <v>35821</v>
      </c>
      <c r="B5517" s="30">
        <v>18.756666666666668</v>
      </c>
      <c r="C5517" s="136">
        <v>76410</v>
      </c>
    </row>
    <row r="5518" spans="1:3">
      <c r="A5518" s="191">
        <v>35822</v>
      </c>
      <c r="B5518" s="30">
        <v>19.13</v>
      </c>
      <c r="C5518" s="136">
        <v>58950</v>
      </c>
    </row>
    <row r="5519" spans="1:3">
      <c r="A5519" s="191">
        <v>35823</v>
      </c>
      <c r="B5519" s="30">
        <v>19.48</v>
      </c>
      <c r="C5519" s="136">
        <v>218640</v>
      </c>
    </row>
    <row r="5520" spans="1:3">
      <c r="A5520" s="191">
        <v>35824</v>
      </c>
      <c r="B5520" s="30">
        <v>19.75</v>
      </c>
      <c r="C5520" s="136">
        <v>127080</v>
      </c>
    </row>
    <row r="5521" spans="1:3">
      <c r="A5521" s="191">
        <v>35825</v>
      </c>
      <c r="B5521" s="30">
        <v>19.933333333333334</v>
      </c>
      <c r="C5521" s="136">
        <v>159240</v>
      </c>
    </row>
    <row r="5522" spans="1:3">
      <c r="A5522" s="191">
        <v>35828</v>
      </c>
      <c r="B5522" s="30">
        <v>19.829999999999998</v>
      </c>
      <c r="C5522" s="136">
        <v>106050</v>
      </c>
    </row>
    <row r="5523" spans="1:3">
      <c r="A5523" s="191">
        <v>35829</v>
      </c>
      <c r="B5523" s="30">
        <v>19.829999999999998</v>
      </c>
      <c r="C5523" s="136">
        <v>81300</v>
      </c>
    </row>
    <row r="5524" spans="1:3">
      <c r="A5524" s="191">
        <v>35830</v>
      </c>
      <c r="B5524" s="30">
        <v>19.829999999999998</v>
      </c>
      <c r="C5524" s="136">
        <v>73350</v>
      </c>
    </row>
    <row r="5525" spans="1:3">
      <c r="A5525" s="191">
        <v>35831</v>
      </c>
      <c r="B5525" s="30">
        <v>20.036666666666665</v>
      </c>
      <c r="C5525" s="136">
        <v>87390</v>
      </c>
    </row>
    <row r="5526" spans="1:3">
      <c r="A5526" s="191">
        <v>35832</v>
      </c>
      <c r="B5526" s="30">
        <v>19.996666666666666</v>
      </c>
      <c r="C5526" s="136">
        <v>96120</v>
      </c>
    </row>
    <row r="5527" spans="1:3">
      <c r="A5527" s="191">
        <v>35835</v>
      </c>
      <c r="B5527" s="30">
        <v>20.243333333333332</v>
      </c>
      <c r="C5527" s="136">
        <v>126390</v>
      </c>
    </row>
    <row r="5528" spans="1:3">
      <c r="A5528" s="191">
        <v>35836</v>
      </c>
      <c r="B5528" s="30">
        <v>20.306666666666668</v>
      </c>
      <c r="C5528" s="136">
        <v>149550</v>
      </c>
    </row>
    <row r="5529" spans="1:3">
      <c r="A5529" s="191">
        <v>35837</v>
      </c>
      <c r="B5529" s="30">
        <v>20.306666666666668</v>
      </c>
      <c r="C5529" s="136">
        <v>37620</v>
      </c>
    </row>
    <row r="5530" spans="1:3">
      <c r="A5530" s="191">
        <v>35838</v>
      </c>
      <c r="B5530" s="30">
        <v>20.223333333333333</v>
      </c>
      <c r="C5530" s="136">
        <v>39810</v>
      </c>
    </row>
    <row r="5531" spans="1:3">
      <c r="A5531" s="191">
        <v>35839</v>
      </c>
      <c r="B5531" s="30">
        <v>20.493333333333332</v>
      </c>
      <c r="C5531" s="136">
        <v>77820</v>
      </c>
    </row>
    <row r="5532" spans="1:3">
      <c r="A5532" s="191">
        <v>35842</v>
      </c>
      <c r="B5532" s="30">
        <v>20.059999999999999</v>
      </c>
      <c r="C5532" s="136">
        <v>37650</v>
      </c>
    </row>
    <row r="5533" spans="1:3">
      <c r="A5533" s="191">
        <v>35843</v>
      </c>
      <c r="B5533" s="30">
        <v>20.203333333333333</v>
      </c>
      <c r="C5533" s="136">
        <v>74130</v>
      </c>
    </row>
    <row r="5534" spans="1:3">
      <c r="A5534" s="191">
        <v>35844</v>
      </c>
      <c r="B5534" s="30">
        <v>20.079999999999998</v>
      </c>
      <c r="C5534" s="136">
        <v>77400</v>
      </c>
    </row>
    <row r="5535" spans="1:3">
      <c r="A5535" s="191">
        <v>35845</v>
      </c>
      <c r="B5535" s="30">
        <v>19.913333333333334</v>
      </c>
      <c r="C5535" s="136">
        <v>69090</v>
      </c>
    </row>
    <row r="5536" spans="1:3">
      <c r="A5536" s="191">
        <v>35846</v>
      </c>
      <c r="B5536" s="30">
        <v>20.079999999999998</v>
      </c>
      <c r="C5536" s="136">
        <v>123750</v>
      </c>
    </row>
    <row r="5537" spans="1:3">
      <c r="A5537" s="191">
        <v>35849</v>
      </c>
      <c r="B5537" s="30">
        <v>19.956666666666667</v>
      </c>
      <c r="C5537" s="136">
        <v>73800</v>
      </c>
    </row>
    <row r="5538" spans="1:3">
      <c r="A5538" s="191">
        <v>35850</v>
      </c>
      <c r="B5538" s="30">
        <v>20.243333333333332</v>
      </c>
      <c r="C5538" s="136">
        <v>51600</v>
      </c>
    </row>
    <row r="5539" spans="1:3">
      <c r="A5539" s="191">
        <v>35851</v>
      </c>
      <c r="B5539" s="30">
        <v>20.100000000000001</v>
      </c>
      <c r="C5539" s="136">
        <v>34620</v>
      </c>
    </row>
    <row r="5540" spans="1:3">
      <c r="A5540" s="191">
        <v>35852</v>
      </c>
      <c r="B5540" s="30">
        <v>21.423333333333332</v>
      </c>
      <c r="C5540" s="136">
        <v>407490</v>
      </c>
    </row>
    <row r="5541" spans="1:3">
      <c r="A5541" s="191">
        <v>35853</v>
      </c>
      <c r="B5541" s="30">
        <v>20.946666666666669</v>
      </c>
      <c r="C5541" s="136">
        <v>184200</v>
      </c>
    </row>
    <row r="5542" spans="1:3">
      <c r="A5542" s="191">
        <v>35856</v>
      </c>
      <c r="B5542" s="30">
        <v>20.946666666666669</v>
      </c>
      <c r="C5542" s="136">
        <v>100470</v>
      </c>
    </row>
    <row r="5543" spans="1:3">
      <c r="A5543" s="191">
        <v>35857</v>
      </c>
      <c r="B5543" s="30">
        <v>20.926666666666666</v>
      </c>
      <c r="C5543" s="136">
        <v>67980</v>
      </c>
    </row>
    <row r="5544" spans="1:3">
      <c r="A5544" s="191">
        <v>35858</v>
      </c>
      <c r="B5544" s="30">
        <v>20.656666666666666</v>
      </c>
      <c r="C5544" s="136">
        <v>121380</v>
      </c>
    </row>
    <row r="5545" spans="1:3">
      <c r="A5545" s="191">
        <v>35859</v>
      </c>
      <c r="B5545" s="30">
        <v>20.553333333333331</v>
      </c>
      <c r="C5545" s="136">
        <v>63900</v>
      </c>
    </row>
    <row r="5546" spans="1:3">
      <c r="A5546" s="191">
        <v>35860</v>
      </c>
      <c r="B5546" s="30">
        <v>20.986666666666668</v>
      </c>
      <c r="C5546" s="136">
        <v>55710</v>
      </c>
    </row>
    <row r="5547" spans="1:3">
      <c r="A5547" s="191">
        <v>35863</v>
      </c>
      <c r="B5547" s="30">
        <v>21.153333333333332</v>
      </c>
      <c r="C5547" s="136">
        <v>113550</v>
      </c>
    </row>
    <row r="5548" spans="1:3">
      <c r="A5548" s="191">
        <v>35864</v>
      </c>
      <c r="B5548" s="30">
        <v>21.483333333333334</v>
      </c>
      <c r="C5548" s="136">
        <v>138090</v>
      </c>
    </row>
    <row r="5549" spans="1:3">
      <c r="A5549" s="191">
        <v>35865</v>
      </c>
      <c r="B5549" s="30">
        <v>21.526666666666667</v>
      </c>
      <c r="C5549" s="136">
        <v>130440</v>
      </c>
    </row>
    <row r="5550" spans="1:3">
      <c r="A5550" s="191">
        <v>35866</v>
      </c>
      <c r="B5550" s="30">
        <v>21.606666666666666</v>
      </c>
      <c r="C5550" s="136">
        <v>106470</v>
      </c>
    </row>
    <row r="5551" spans="1:3">
      <c r="A5551" s="191">
        <v>35867</v>
      </c>
      <c r="B5551" s="30">
        <v>21.69</v>
      </c>
      <c r="C5551" s="136">
        <v>121200</v>
      </c>
    </row>
    <row r="5552" spans="1:3">
      <c r="A5552" s="191">
        <v>35870</v>
      </c>
      <c r="B5552" s="30">
        <v>21.113333333333333</v>
      </c>
      <c r="C5552" s="136">
        <v>124170</v>
      </c>
    </row>
    <row r="5553" spans="1:3">
      <c r="A5553" s="191">
        <v>35871</v>
      </c>
      <c r="B5553" s="30">
        <v>21.07</v>
      </c>
      <c r="C5553" s="136">
        <v>97200</v>
      </c>
    </row>
    <row r="5554" spans="1:3">
      <c r="A5554" s="191">
        <v>35872</v>
      </c>
      <c r="B5554" s="30">
        <v>20.783333333333335</v>
      </c>
      <c r="C5554" s="136">
        <v>70710</v>
      </c>
    </row>
    <row r="5555" spans="1:3">
      <c r="A5555" s="191">
        <v>35873</v>
      </c>
      <c r="B5555" s="30">
        <v>21.606666666666666</v>
      </c>
      <c r="C5555" s="136">
        <v>106230</v>
      </c>
    </row>
    <row r="5556" spans="1:3">
      <c r="A5556" s="191">
        <v>35874</v>
      </c>
      <c r="B5556" s="30">
        <v>22.846666666666668</v>
      </c>
      <c r="C5556" s="136">
        <v>590340</v>
      </c>
    </row>
    <row r="5557" spans="1:3">
      <c r="A5557" s="191">
        <v>35877</v>
      </c>
      <c r="B5557" s="30">
        <v>23.053333333333331</v>
      </c>
      <c r="C5557" s="136">
        <v>182280</v>
      </c>
    </row>
    <row r="5558" spans="1:3">
      <c r="A5558" s="191">
        <v>35878</v>
      </c>
      <c r="B5558" s="30">
        <v>23.096666666666668</v>
      </c>
      <c r="C5558" s="136">
        <v>169920</v>
      </c>
    </row>
    <row r="5559" spans="1:3">
      <c r="A5559" s="191">
        <v>35879</v>
      </c>
      <c r="B5559" s="30">
        <v>23.136666666666667</v>
      </c>
      <c r="C5559" s="136">
        <v>188880</v>
      </c>
    </row>
    <row r="5560" spans="1:3">
      <c r="A5560" s="191">
        <v>35880</v>
      </c>
      <c r="B5560" s="30">
        <v>23.053333333333331</v>
      </c>
      <c r="C5560" s="136">
        <v>130290</v>
      </c>
    </row>
    <row r="5561" spans="1:3">
      <c r="A5561" s="191">
        <v>35881</v>
      </c>
      <c r="B5561" s="30">
        <v>22.826666666666668</v>
      </c>
      <c r="C5561" s="136">
        <v>79620</v>
      </c>
    </row>
    <row r="5562" spans="1:3">
      <c r="A5562" s="191">
        <v>35884</v>
      </c>
      <c r="B5562" s="30">
        <v>22.89</v>
      </c>
      <c r="C5562" s="136">
        <v>56250</v>
      </c>
    </row>
    <row r="5563" spans="1:3">
      <c r="A5563" s="191">
        <v>35885</v>
      </c>
      <c r="B5563" s="30">
        <v>23.096666666666668</v>
      </c>
      <c r="C5563" s="136">
        <v>61290</v>
      </c>
    </row>
    <row r="5564" spans="1:3">
      <c r="A5564" s="191">
        <v>35886</v>
      </c>
      <c r="B5564" s="30">
        <v>22.97</v>
      </c>
      <c r="C5564" s="136">
        <v>68940</v>
      </c>
    </row>
    <row r="5565" spans="1:3">
      <c r="A5565" s="191">
        <v>35887</v>
      </c>
      <c r="B5565" s="30">
        <v>23.303333333333331</v>
      </c>
      <c r="C5565" s="136">
        <v>80070</v>
      </c>
    </row>
    <row r="5566" spans="1:3">
      <c r="A5566" s="191">
        <v>35888</v>
      </c>
      <c r="B5566" s="30">
        <v>23.363333333333333</v>
      </c>
      <c r="C5566" s="136">
        <v>69000</v>
      </c>
    </row>
    <row r="5567" spans="1:3">
      <c r="A5567" s="191">
        <v>35891</v>
      </c>
      <c r="B5567" s="30">
        <v>23.53</v>
      </c>
      <c r="C5567" s="136">
        <v>63750</v>
      </c>
    </row>
    <row r="5568" spans="1:3">
      <c r="A5568" s="191">
        <v>35892</v>
      </c>
      <c r="B5568" s="30">
        <v>23.693333333333332</v>
      </c>
      <c r="C5568" s="136">
        <v>89640</v>
      </c>
    </row>
    <row r="5569" spans="1:3">
      <c r="A5569" s="191">
        <v>35893</v>
      </c>
      <c r="B5569" s="30">
        <v>23.55</v>
      </c>
      <c r="C5569" s="136">
        <v>68190</v>
      </c>
    </row>
    <row r="5570" spans="1:3">
      <c r="A5570" s="191">
        <v>35894</v>
      </c>
      <c r="B5570" s="30">
        <v>23.24</v>
      </c>
      <c r="C5570" s="136">
        <v>53430</v>
      </c>
    </row>
    <row r="5571" spans="1:3">
      <c r="A5571" s="191">
        <v>35899</v>
      </c>
      <c r="B5571" s="30">
        <v>22.97</v>
      </c>
      <c r="C5571" s="136">
        <v>37770</v>
      </c>
    </row>
    <row r="5572" spans="1:3">
      <c r="A5572" s="191">
        <v>35900</v>
      </c>
      <c r="B5572" s="30">
        <v>23.053333333333331</v>
      </c>
      <c r="C5572" s="136">
        <v>51420</v>
      </c>
    </row>
    <row r="5573" spans="1:3">
      <c r="A5573" s="191">
        <v>35901</v>
      </c>
      <c r="B5573" s="30">
        <v>23.136666666666667</v>
      </c>
      <c r="C5573" s="136">
        <v>98880</v>
      </c>
    </row>
    <row r="5574" spans="1:3">
      <c r="A5574" s="191">
        <v>35902</v>
      </c>
      <c r="B5574" s="30">
        <v>22.723333333333333</v>
      </c>
      <c r="C5574" s="136">
        <v>168960</v>
      </c>
    </row>
    <row r="5575" spans="1:3">
      <c r="A5575" s="191">
        <v>35905</v>
      </c>
      <c r="B5575" s="30">
        <v>22.723333333333333</v>
      </c>
      <c r="C5575" s="136">
        <v>23460</v>
      </c>
    </row>
    <row r="5576" spans="1:3">
      <c r="A5576" s="191">
        <v>35906</v>
      </c>
      <c r="B5576" s="30">
        <v>22.826666666666668</v>
      </c>
      <c r="C5576" s="136">
        <v>71040</v>
      </c>
    </row>
    <row r="5577" spans="1:3">
      <c r="A5577" s="191">
        <v>35907</v>
      </c>
      <c r="B5577" s="30">
        <v>22.556666666666668</v>
      </c>
      <c r="C5577" s="136">
        <v>68610</v>
      </c>
    </row>
    <row r="5578" spans="1:3">
      <c r="A5578" s="191">
        <v>35908</v>
      </c>
      <c r="B5578" s="30">
        <v>21.896666666666665</v>
      </c>
      <c r="C5578" s="136">
        <v>82560</v>
      </c>
    </row>
    <row r="5579" spans="1:3">
      <c r="A5579" s="191">
        <v>35909</v>
      </c>
      <c r="B5579" s="30">
        <v>22.206666666666667</v>
      </c>
      <c r="C5579" s="136">
        <v>41880</v>
      </c>
    </row>
    <row r="5580" spans="1:3">
      <c r="A5580" s="191">
        <v>35912</v>
      </c>
      <c r="B5580" s="30">
        <v>21.813333333333333</v>
      </c>
      <c r="C5580" s="136">
        <v>65670</v>
      </c>
    </row>
    <row r="5581" spans="1:3">
      <c r="A5581" s="191">
        <v>35913</v>
      </c>
      <c r="B5581" s="30">
        <v>21.83666666666667</v>
      </c>
      <c r="C5581" s="136">
        <v>50880</v>
      </c>
    </row>
    <row r="5582" spans="1:3">
      <c r="A5582" s="191">
        <v>35914</v>
      </c>
      <c r="B5582" s="30">
        <v>21.733333333333334</v>
      </c>
      <c r="C5582" s="136">
        <v>45750</v>
      </c>
    </row>
    <row r="5583" spans="1:3">
      <c r="A5583" s="191">
        <v>35915</v>
      </c>
      <c r="B5583" s="30">
        <v>22.516666666666666</v>
      </c>
      <c r="C5583" s="136">
        <v>133650</v>
      </c>
    </row>
    <row r="5584" spans="1:3">
      <c r="A5584" s="191">
        <v>35919</v>
      </c>
      <c r="B5584" s="30">
        <v>22.806666666666668</v>
      </c>
      <c r="C5584" s="136">
        <v>62610</v>
      </c>
    </row>
    <row r="5585" spans="1:3">
      <c r="A5585" s="191">
        <v>35920</v>
      </c>
      <c r="B5585" s="30">
        <v>22.786666666666665</v>
      </c>
      <c r="C5585" s="136">
        <v>75060</v>
      </c>
    </row>
    <row r="5586" spans="1:3">
      <c r="A5586" s="191">
        <v>35921</v>
      </c>
      <c r="B5586" s="30">
        <v>22.25</v>
      </c>
      <c r="C5586" s="136">
        <v>50730</v>
      </c>
    </row>
    <row r="5587" spans="1:3">
      <c r="A5587" s="191">
        <v>35922</v>
      </c>
      <c r="B5587" s="30">
        <v>22.103333333333335</v>
      </c>
      <c r="C5587" s="136">
        <v>58860</v>
      </c>
    </row>
    <row r="5588" spans="1:3">
      <c r="A5588" s="191">
        <v>35923</v>
      </c>
      <c r="B5588" s="30">
        <v>21.916666666666668</v>
      </c>
      <c r="C5588" s="136">
        <v>43410</v>
      </c>
    </row>
    <row r="5589" spans="1:3">
      <c r="A5589" s="191">
        <v>35926</v>
      </c>
      <c r="B5589" s="30">
        <v>22.206666666666667</v>
      </c>
      <c r="C5589" s="136">
        <v>40710</v>
      </c>
    </row>
    <row r="5590" spans="1:3">
      <c r="A5590" s="191">
        <v>35927</v>
      </c>
      <c r="B5590" s="30">
        <v>22.043333333333333</v>
      </c>
      <c r="C5590" s="136">
        <v>49680</v>
      </c>
    </row>
    <row r="5591" spans="1:3">
      <c r="A5591" s="191">
        <v>35928</v>
      </c>
      <c r="B5591" s="30">
        <v>22.25</v>
      </c>
      <c r="C5591" s="136">
        <v>95190</v>
      </c>
    </row>
    <row r="5592" spans="1:3">
      <c r="A5592" s="191">
        <v>35929</v>
      </c>
      <c r="B5592" s="30">
        <v>22.516666666666666</v>
      </c>
      <c r="C5592" s="136">
        <v>150690</v>
      </c>
    </row>
    <row r="5593" spans="1:3">
      <c r="A5593" s="191">
        <v>35930</v>
      </c>
      <c r="B5593" s="30">
        <v>22.91</v>
      </c>
      <c r="C5593" s="136">
        <v>299100</v>
      </c>
    </row>
    <row r="5594" spans="1:3">
      <c r="A5594" s="191">
        <v>35933</v>
      </c>
      <c r="B5594" s="30">
        <v>22.91</v>
      </c>
      <c r="C5594" s="136">
        <v>55560</v>
      </c>
    </row>
    <row r="5595" spans="1:3">
      <c r="A5595" s="191">
        <v>35934</v>
      </c>
      <c r="B5595" s="30">
        <v>23.673333333333332</v>
      </c>
      <c r="C5595" s="136">
        <v>160320</v>
      </c>
    </row>
    <row r="5596" spans="1:3">
      <c r="A5596" s="191">
        <v>35935</v>
      </c>
      <c r="B5596" s="30">
        <v>23.55</v>
      </c>
      <c r="C5596" s="136">
        <v>96750</v>
      </c>
    </row>
    <row r="5597" spans="1:3">
      <c r="A5597" s="191">
        <v>35937</v>
      </c>
      <c r="B5597" s="30">
        <v>23.176666666666666</v>
      </c>
      <c r="C5597" s="136">
        <v>28320</v>
      </c>
    </row>
    <row r="5598" spans="1:3">
      <c r="A5598" s="191">
        <v>35940</v>
      </c>
      <c r="B5598" s="30">
        <v>23.466666666666669</v>
      </c>
      <c r="C5598" s="136">
        <v>46590</v>
      </c>
    </row>
    <row r="5599" spans="1:3">
      <c r="A5599" s="191">
        <v>35941</v>
      </c>
      <c r="B5599" s="30">
        <v>23.343333333333334</v>
      </c>
      <c r="C5599" s="136">
        <v>96180</v>
      </c>
    </row>
    <row r="5600" spans="1:3">
      <c r="A5600" s="191">
        <v>35942</v>
      </c>
      <c r="B5600" s="30">
        <v>23.116666666666664</v>
      </c>
      <c r="C5600" s="136">
        <v>61560</v>
      </c>
    </row>
    <row r="5601" spans="1:3">
      <c r="A5601" s="191">
        <v>35943</v>
      </c>
      <c r="B5601" s="30">
        <v>24.17</v>
      </c>
      <c r="C5601" s="136">
        <v>196680</v>
      </c>
    </row>
    <row r="5602" spans="1:3">
      <c r="A5602" s="191">
        <v>35944</v>
      </c>
      <c r="B5602" s="30">
        <v>23.983333333333334</v>
      </c>
      <c r="C5602" s="136">
        <v>40110</v>
      </c>
    </row>
    <row r="5603" spans="1:3">
      <c r="A5603" s="191">
        <v>35948</v>
      </c>
      <c r="B5603" s="30">
        <v>23.963333333333335</v>
      </c>
      <c r="C5603" s="136">
        <v>59280</v>
      </c>
    </row>
    <row r="5604" spans="1:3">
      <c r="A5604" s="191">
        <v>35949</v>
      </c>
      <c r="B5604" s="30">
        <v>24.19</v>
      </c>
      <c r="C5604" s="136">
        <v>252180</v>
      </c>
    </row>
    <row r="5605" spans="1:3">
      <c r="A5605" s="191">
        <v>35950</v>
      </c>
      <c r="B5605" s="30">
        <v>24.066666666666666</v>
      </c>
      <c r="C5605" s="136">
        <v>41640</v>
      </c>
    </row>
    <row r="5606" spans="1:3">
      <c r="A5606" s="191">
        <v>35951</v>
      </c>
      <c r="B5606" s="30">
        <v>24.376666666666665</v>
      </c>
      <c r="C5606" s="136">
        <v>42930</v>
      </c>
    </row>
    <row r="5607" spans="1:3">
      <c r="A5607" s="191">
        <v>35954</v>
      </c>
      <c r="B5607" s="30">
        <v>24.79</v>
      </c>
      <c r="C5607" s="136">
        <v>115470</v>
      </c>
    </row>
    <row r="5608" spans="1:3">
      <c r="A5608" s="191">
        <v>35955</v>
      </c>
      <c r="B5608" s="30">
        <v>25.203333333333333</v>
      </c>
      <c r="C5608" s="136">
        <v>114120</v>
      </c>
    </row>
    <row r="5609" spans="1:3">
      <c r="A5609" s="191">
        <v>35956</v>
      </c>
      <c r="B5609" s="30">
        <v>25.243333333333336</v>
      </c>
      <c r="C5609" s="136">
        <v>45990</v>
      </c>
    </row>
    <row r="5610" spans="1:3">
      <c r="A5610" s="191">
        <v>35957</v>
      </c>
      <c r="B5610" s="30">
        <v>25.676666666666666</v>
      </c>
      <c r="C5610" s="136">
        <v>244800</v>
      </c>
    </row>
    <row r="5611" spans="1:3">
      <c r="A5611" s="191">
        <v>35958</v>
      </c>
      <c r="B5611" s="30">
        <v>24.81</v>
      </c>
      <c r="C5611" s="136">
        <v>174390</v>
      </c>
    </row>
    <row r="5612" spans="1:3">
      <c r="A5612" s="191">
        <v>35961</v>
      </c>
      <c r="B5612" s="30">
        <v>24.15</v>
      </c>
      <c r="C5612" s="136">
        <v>166860</v>
      </c>
    </row>
    <row r="5613" spans="1:3">
      <c r="A5613" s="191">
        <v>35962</v>
      </c>
      <c r="B5613" s="30">
        <v>24.603333333333335</v>
      </c>
      <c r="C5613" s="136">
        <v>117180</v>
      </c>
    </row>
    <row r="5614" spans="1:3">
      <c r="A5614" s="191">
        <v>35963</v>
      </c>
      <c r="B5614" s="30">
        <v>24.603333333333335</v>
      </c>
      <c r="C5614" s="136">
        <v>102570</v>
      </c>
    </row>
    <row r="5615" spans="1:3">
      <c r="A5615" s="191">
        <v>35964</v>
      </c>
      <c r="B5615" s="30">
        <v>24.54</v>
      </c>
      <c r="C5615" s="136">
        <v>105750</v>
      </c>
    </row>
    <row r="5616" spans="1:3">
      <c r="A5616" s="191">
        <v>35965</v>
      </c>
      <c r="B5616" s="30">
        <v>24.79</v>
      </c>
      <c r="C5616" s="136">
        <v>442650</v>
      </c>
    </row>
    <row r="5617" spans="1:3">
      <c r="A5617" s="191">
        <v>35968</v>
      </c>
      <c r="B5617" s="30">
        <v>24.79</v>
      </c>
      <c r="C5617" s="136">
        <v>74250</v>
      </c>
    </row>
    <row r="5618" spans="1:3">
      <c r="A5618" s="191">
        <v>35969</v>
      </c>
      <c r="B5618" s="30">
        <v>24.83</v>
      </c>
      <c r="C5618" s="136">
        <v>22890</v>
      </c>
    </row>
    <row r="5619" spans="1:3">
      <c r="A5619" s="191">
        <v>35970</v>
      </c>
      <c r="B5619" s="30">
        <v>25.203333333333333</v>
      </c>
      <c r="C5619" s="136">
        <v>104790</v>
      </c>
    </row>
    <row r="5620" spans="1:3">
      <c r="A5620" s="191">
        <v>35971</v>
      </c>
      <c r="B5620" s="30">
        <v>24.873333333333335</v>
      </c>
      <c r="C5620" s="136">
        <v>98550</v>
      </c>
    </row>
    <row r="5621" spans="1:3">
      <c r="A5621" s="191">
        <v>35972</v>
      </c>
      <c r="B5621" s="30">
        <v>25.656666666666666</v>
      </c>
      <c r="C5621" s="136">
        <v>68370</v>
      </c>
    </row>
    <row r="5622" spans="1:3">
      <c r="A5622" s="191">
        <v>35975</v>
      </c>
      <c r="B5622" s="30">
        <v>25.616666666666664</v>
      </c>
      <c r="C5622" s="136">
        <v>62610</v>
      </c>
    </row>
    <row r="5623" spans="1:3">
      <c r="A5623" s="191">
        <v>35976</v>
      </c>
      <c r="B5623" s="30">
        <v>25.533333333333331</v>
      </c>
      <c r="C5623" s="136">
        <v>68370</v>
      </c>
    </row>
    <row r="5624" spans="1:3">
      <c r="A5624" s="191">
        <v>35977</v>
      </c>
      <c r="B5624" s="30">
        <v>25.656666666666666</v>
      </c>
      <c r="C5624" s="136">
        <v>136980</v>
      </c>
    </row>
    <row r="5625" spans="1:3">
      <c r="A5625" s="191">
        <v>35978</v>
      </c>
      <c r="B5625" s="30">
        <v>25.616666666666664</v>
      </c>
      <c r="C5625" s="136">
        <v>93990</v>
      </c>
    </row>
    <row r="5626" spans="1:3">
      <c r="A5626" s="191">
        <v>35979</v>
      </c>
      <c r="B5626" s="30">
        <v>25.493333333333336</v>
      </c>
      <c r="C5626" s="136">
        <v>18960</v>
      </c>
    </row>
    <row r="5627" spans="1:3">
      <c r="A5627" s="191">
        <v>35982</v>
      </c>
      <c r="B5627" s="30">
        <v>25.036666666666665</v>
      </c>
      <c r="C5627" s="136">
        <v>31830</v>
      </c>
    </row>
    <row r="5628" spans="1:3">
      <c r="A5628" s="191">
        <v>35983</v>
      </c>
      <c r="B5628" s="30">
        <v>25.08</v>
      </c>
      <c r="C5628" s="136">
        <v>153240</v>
      </c>
    </row>
    <row r="5629" spans="1:3">
      <c r="A5629" s="191">
        <v>35984</v>
      </c>
      <c r="B5629" s="30">
        <v>24.873333333333335</v>
      </c>
      <c r="C5629" s="136">
        <v>73380</v>
      </c>
    </row>
    <row r="5630" spans="1:3">
      <c r="A5630" s="191">
        <v>35985</v>
      </c>
      <c r="B5630" s="30">
        <v>24.746666666666666</v>
      </c>
      <c r="C5630" s="136">
        <v>121890</v>
      </c>
    </row>
    <row r="5631" spans="1:3">
      <c r="A5631" s="191">
        <v>35986</v>
      </c>
      <c r="B5631" s="30">
        <v>24.5</v>
      </c>
      <c r="C5631" s="136">
        <v>164760</v>
      </c>
    </row>
    <row r="5632" spans="1:3">
      <c r="A5632" s="191">
        <v>35989</v>
      </c>
      <c r="B5632" s="30">
        <v>24.746666666666666</v>
      </c>
      <c r="C5632" s="136">
        <v>45840</v>
      </c>
    </row>
    <row r="5633" spans="1:3">
      <c r="A5633" s="191">
        <v>35990</v>
      </c>
      <c r="B5633" s="30">
        <v>24.746666666666666</v>
      </c>
      <c r="C5633" s="136">
        <v>71850</v>
      </c>
    </row>
    <row r="5634" spans="1:3">
      <c r="A5634" s="191">
        <v>35991</v>
      </c>
      <c r="B5634" s="30">
        <v>24.046666666666667</v>
      </c>
      <c r="C5634" s="136">
        <v>96510</v>
      </c>
    </row>
    <row r="5635" spans="1:3">
      <c r="A5635" s="191">
        <v>35992</v>
      </c>
      <c r="B5635" s="30">
        <v>23.82</v>
      </c>
      <c r="C5635" s="136">
        <v>119070</v>
      </c>
    </row>
    <row r="5636" spans="1:3">
      <c r="A5636" s="191">
        <v>35993</v>
      </c>
      <c r="B5636" s="30">
        <v>23.303333333333331</v>
      </c>
      <c r="C5636" s="136">
        <v>216900</v>
      </c>
    </row>
    <row r="5637" spans="1:3">
      <c r="A5637" s="191">
        <v>35996</v>
      </c>
      <c r="B5637" s="30">
        <v>23.136666666666667</v>
      </c>
      <c r="C5637" s="136">
        <v>66270</v>
      </c>
    </row>
    <row r="5638" spans="1:3">
      <c r="A5638" s="191">
        <v>35998</v>
      </c>
      <c r="B5638" s="30">
        <v>23.383333333333336</v>
      </c>
      <c r="C5638" s="136">
        <v>127500</v>
      </c>
    </row>
    <row r="5639" spans="1:3">
      <c r="A5639" s="191">
        <v>35999</v>
      </c>
      <c r="B5639" s="30">
        <v>23.136666666666667</v>
      </c>
      <c r="C5639" s="136">
        <v>110340</v>
      </c>
    </row>
    <row r="5640" spans="1:3">
      <c r="A5640" s="191">
        <v>36000</v>
      </c>
      <c r="B5640" s="30">
        <v>23.053333333333331</v>
      </c>
      <c r="C5640" s="136">
        <v>54150</v>
      </c>
    </row>
    <row r="5641" spans="1:3">
      <c r="A5641" s="191">
        <v>36003</v>
      </c>
      <c r="B5641" s="30">
        <v>22.93</v>
      </c>
      <c r="C5641" s="136">
        <v>51540</v>
      </c>
    </row>
    <row r="5642" spans="1:3">
      <c r="A5642" s="191">
        <v>36004</v>
      </c>
      <c r="B5642" s="30">
        <v>23.2</v>
      </c>
      <c r="C5642" s="136">
        <v>60270</v>
      </c>
    </row>
    <row r="5643" spans="1:3">
      <c r="A5643" s="191">
        <v>36005</v>
      </c>
      <c r="B5643" s="30">
        <v>23.136666666666667</v>
      </c>
      <c r="C5643" s="136">
        <v>71910</v>
      </c>
    </row>
    <row r="5644" spans="1:3">
      <c r="A5644" s="191">
        <v>36006</v>
      </c>
      <c r="B5644" s="30">
        <v>23.343333333333334</v>
      </c>
      <c r="C5644" s="136">
        <v>20370</v>
      </c>
    </row>
    <row r="5645" spans="1:3">
      <c r="A5645" s="191">
        <v>36007</v>
      </c>
      <c r="B5645" s="30">
        <v>23.073333333333334</v>
      </c>
      <c r="C5645" s="136">
        <v>45570</v>
      </c>
    </row>
    <row r="5646" spans="1:3">
      <c r="A5646" s="191">
        <v>36010</v>
      </c>
      <c r="B5646" s="30">
        <v>22.31</v>
      </c>
      <c r="C5646" s="136">
        <v>76980</v>
      </c>
    </row>
    <row r="5647" spans="1:3">
      <c r="A5647" s="191">
        <v>36011</v>
      </c>
      <c r="B5647" s="30">
        <v>21.916666666666668</v>
      </c>
      <c r="C5647" s="136">
        <v>121980</v>
      </c>
    </row>
    <row r="5648" spans="1:3">
      <c r="A5648" s="191">
        <v>36012</v>
      </c>
      <c r="B5648" s="30">
        <v>22.103333333333335</v>
      </c>
      <c r="C5648" s="136">
        <v>93780</v>
      </c>
    </row>
    <row r="5649" spans="1:3">
      <c r="A5649" s="191">
        <v>36013</v>
      </c>
      <c r="B5649" s="30">
        <v>22.063333333333333</v>
      </c>
      <c r="C5649" s="136">
        <v>30510</v>
      </c>
    </row>
    <row r="5650" spans="1:3">
      <c r="A5650" s="191">
        <v>36014</v>
      </c>
      <c r="B5650" s="30">
        <v>22.516666666666666</v>
      </c>
      <c r="C5650" s="136">
        <v>33810</v>
      </c>
    </row>
    <row r="5651" spans="1:3">
      <c r="A5651" s="191">
        <v>36017</v>
      </c>
      <c r="B5651" s="30">
        <v>22.166666666666668</v>
      </c>
      <c r="C5651" s="136">
        <v>52440</v>
      </c>
    </row>
    <row r="5652" spans="1:3">
      <c r="A5652" s="191">
        <v>36018</v>
      </c>
      <c r="B5652" s="30">
        <v>21.34</v>
      </c>
      <c r="C5652" s="136">
        <v>88080</v>
      </c>
    </row>
    <row r="5653" spans="1:3">
      <c r="A5653" s="191">
        <v>36019</v>
      </c>
      <c r="B5653" s="30">
        <v>21.793333333333333</v>
      </c>
      <c r="C5653" s="136">
        <v>42060</v>
      </c>
    </row>
    <row r="5654" spans="1:3">
      <c r="A5654" s="191">
        <v>36020</v>
      </c>
      <c r="B5654" s="30">
        <v>21.793333333333333</v>
      </c>
      <c r="C5654" s="136">
        <v>29040</v>
      </c>
    </row>
    <row r="5655" spans="1:3">
      <c r="A5655" s="191">
        <v>36021</v>
      </c>
      <c r="B5655" s="30">
        <v>21.813333333333333</v>
      </c>
      <c r="C5655" s="136">
        <v>27240</v>
      </c>
    </row>
    <row r="5656" spans="1:3">
      <c r="A5656" s="191">
        <v>36024</v>
      </c>
      <c r="B5656" s="30">
        <v>21.566666666666666</v>
      </c>
      <c r="C5656" s="136">
        <v>19980</v>
      </c>
    </row>
    <row r="5657" spans="1:3">
      <c r="A5657" s="191">
        <v>36025</v>
      </c>
      <c r="B5657" s="30">
        <v>21.276666666666667</v>
      </c>
      <c r="C5657" s="136">
        <v>27180</v>
      </c>
    </row>
    <row r="5658" spans="1:3">
      <c r="A5658" s="191">
        <v>36026</v>
      </c>
      <c r="B5658" s="30">
        <v>20.986666666666668</v>
      </c>
      <c r="C5658" s="136">
        <v>67320</v>
      </c>
    </row>
    <row r="5659" spans="1:3">
      <c r="A5659" s="191">
        <v>36027</v>
      </c>
      <c r="B5659" s="30">
        <v>21.153333333333332</v>
      </c>
      <c r="C5659" s="136">
        <v>156150</v>
      </c>
    </row>
    <row r="5660" spans="1:3">
      <c r="A5660" s="191">
        <v>36028</v>
      </c>
      <c r="B5660" s="30">
        <v>20.76</v>
      </c>
      <c r="C5660" s="136">
        <v>59160</v>
      </c>
    </row>
    <row r="5661" spans="1:3">
      <c r="A5661" s="191">
        <v>36031</v>
      </c>
      <c r="B5661" s="30">
        <v>20.43</v>
      </c>
      <c r="C5661" s="136">
        <v>234510</v>
      </c>
    </row>
    <row r="5662" spans="1:3">
      <c r="A5662" s="191">
        <v>36032</v>
      </c>
      <c r="B5662" s="30">
        <v>21.616666666666664</v>
      </c>
      <c r="C5662" s="136">
        <v>65850</v>
      </c>
    </row>
    <row r="5663" spans="1:3">
      <c r="A5663" s="191">
        <v>36033</v>
      </c>
      <c r="B5663" s="30">
        <v>20.576666666666664</v>
      </c>
      <c r="C5663" s="136">
        <v>73170</v>
      </c>
    </row>
    <row r="5664" spans="1:3">
      <c r="A5664" s="191">
        <v>36034</v>
      </c>
      <c r="B5664" s="30">
        <v>19.829999999999998</v>
      </c>
      <c r="C5664" s="136">
        <v>194850</v>
      </c>
    </row>
    <row r="5665" spans="1:3">
      <c r="A5665" s="191">
        <v>36035</v>
      </c>
      <c r="B5665" s="30">
        <v>19.829999999999998</v>
      </c>
      <c r="C5665" s="136">
        <v>138090</v>
      </c>
    </row>
    <row r="5666" spans="1:3">
      <c r="A5666" s="191">
        <v>36038</v>
      </c>
      <c r="B5666" s="30">
        <v>19.416666666666668</v>
      </c>
      <c r="C5666" s="136">
        <v>57780</v>
      </c>
    </row>
    <row r="5667" spans="1:3">
      <c r="A5667" s="191">
        <v>36039</v>
      </c>
      <c r="B5667" s="30">
        <v>17.353333333333335</v>
      </c>
      <c r="C5667" s="136">
        <v>218400</v>
      </c>
    </row>
    <row r="5668" spans="1:3">
      <c r="A5668" s="191">
        <v>36040</v>
      </c>
      <c r="B5668" s="30">
        <v>18.593333333333334</v>
      </c>
      <c r="C5668" s="136">
        <v>121770</v>
      </c>
    </row>
    <row r="5669" spans="1:3">
      <c r="A5669" s="191">
        <v>36041</v>
      </c>
      <c r="B5669" s="30">
        <v>18.86</v>
      </c>
      <c r="C5669" s="136">
        <v>69840</v>
      </c>
    </row>
    <row r="5670" spans="1:3">
      <c r="A5670" s="191">
        <v>36042</v>
      </c>
      <c r="B5670" s="30">
        <v>19.583333333333332</v>
      </c>
      <c r="C5670" s="136">
        <v>73260</v>
      </c>
    </row>
    <row r="5671" spans="1:3">
      <c r="A5671" s="191">
        <v>36045</v>
      </c>
      <c r="B5671" s="30">
        <v>19.293333333333333</v>
      </c>
      <c r="C5671" s="136">
        <v>58830</v>
      </c>
    </row>
    <row r="5672" spans="1:3">
      <c r="A5672" s="191">
        <v>36046</v>
      </c>
      <c r="B5672" s="30">
        <v>19.829999999999998</v>
      </c>
      <c r="C5672" s="136">
        <v>119340</v>
      </c>
    </row>
    <row r="5673" spans="1:3">
      <c r="A5673" s="191">
        <v>36047</v>
      </c>
      <c r="B5673" s="30">
        <v>19.170000000000002</v>
      </c>
      <c r="C5673" s="136">
        <v>116730</v>
      </c>
    </row>
    <row r="5674" spans="1:3">
      <c r="A5674" s="191">
        <v>36048</v>
      </c>
      <c r="B5674" s="30">
        <v>19.416666666666668</v>
      </c>
      <c r="C5674" s="136">
        <v>71580</v>
      </c>
    </row>
    <row r="5675" spans="1:3">
      <c r="A5675" s="191">
        <v>36049</v>
      </c>
      <c r="B5675" s="30">
        <v>18.84</v>
      </c>
      <c r="C5675" s="136">
        <v>126210</v>
      </c>
    </row>
    <row r="5676" spans="1:3">
      <c r="A5676" s="191">
        <v>36052</v>
      </c>
      <c r="B5676" s="30">
        <v>18.84</v>
      </c>
      <c r="C5676" s="136">
        <v>35640</v>
      </c>
    </row>
    <row r="5677" spans="1:3">
      <c r="A5677" s="191">
        <v>36053</v>
      </c>
      <c r="B5677" s="30">
        <v>19.026666666666667</v>
      </c>
      <c r="C5677" s="136">
        <v>43170</v>
      </c>
    </row>
    <row r="5678" spans="1:3">
      <c r="A5678" s="191">
        <v>36054</v>
      </c>
      <c r="B5678" s="30">
        <v>18.260000000000002</v>
      </c>
      <c r="C5678" s="136">
        <v>98220</v>
      </c>
    </row>
    <row r="5679" spans="1:3">
      <c r="A5679" s="191">
        <v>36055</v>
      </c>
      <c r="B5679" s="30">
        <v>17.91</v>
      </c>
      <c r="C5679" s="136">
        <v>126720</v>
      </c>
    </row>
    <row r="5680" spans="1:3">
      <c r="A5680" s="191">
        <v>36056</v>
      </c>
      <c r="B5680" s="30">
        <v>15.7</v>
      </c>
      <c r="C5680" s="136">
        <v>500070</v>
      </c>
    </row>
    <row r="5681" spans="1:3">
      <c r="A5681" s="191">
        <v>36059</v>
      </c>
      <c r="B5681" s="30">
        <v>15.286666666666667</v>
      </c>
      <c r="C5681" s="136">
        <v>210900</v>
      </c>
    </row>
    <row r="5682" spans="1:3">
      <c r="A5682" s="191">
        <v>36060</v>
      </c>
      <c r="B5682" s="30">
        <v>13.963333333333333</v>
      </c>
      <c r="C5682" s="136">
        <v>337650</v>
      </c>
    </row>
    <row r="5683" spans="1:3">
      <c r="A5683" s="191">
        <v>36061</v>
      </c>
      <c r="B5683" s="30">
        <v>15.04</v>
      </c>
      <c r="C5683" s="136">
        <v>186750</v>
      </c>
    </row>
    <row r="5684" spans="1:3">
      <c r="A5684" s="191">
        <v>36062</v>
      </c>
      <c r="B5684" s="30">
        <v>14.996666666666668</v>
      </c>
      <c r="C5684" s="136">
        <v>163650</v>
      </c>
    </row>
    <row r="5685" spans="1:3">
      <c r="A5685" s="191">
        <v>36063</v>
      </c>
      <c r="B5685" s="30">
        <v>14.913333333333334</v>
      </c>
      <c r="C5685" s="136">
        <v>77160</v>
      </c>
    </row>
    <row r="5686" spans="1:3">
      <c r="A5686" s="191">
        <v>36066</v>
      </c>
      <c r="B5686" s="30">
        <v>15.43</v>
      </c>
      <c r="C5686" s="136">
        <v>46770</v>
      </c>
    </row>
    <row r="5687" spans="1:3">
      <c r="A5687" s="191">
        <v>36067</v>
      </c>
      <c r="B5687" s="30">
        <v>15.493333333333332</v>
      </c>
      <c r="C5687" s="136">
        <v>32010</v>
      </c>
    </row>
    <row r="5688" spans="1:3">
      <c r="A5688" s="191">
        <v>36068</v>
      </c>
      <c r="B5688" s="30">
        <v>15.326666666666666</v>
      </c>
      <c r="C5688" s="136">
        <v>62610</v>
      </c>
    </row>
    <row r="5689" spans="1:3">
      <c r="A5689" s="191">
        <v>36069</v>
      </c>
      <c r="B5689" s="30">
        <v>15.163333333333334</v>
      </c>
      <c r="C5689" s="136">
        <v>152520</v>
      </c>
    </row>
    <row r="5690" spans="1:3">
      <c r="A5690" s="191">
        <v>36070</v>
      </c>
      <c r="B5690" s="30">
        <v>14.336666666666666</v>
      </c>
      <c r="C5690" s="136">
        <v>152490</v>
      </c>
    </row>
    <row r="5691" spans="1:3">
      <c r="A5691" s="191">
        <v>36073</v>
      </c>
      <c r="B5691" s="30">
        <v>14.873333333333333</v>
      </c>
      <c r="C5691" s="136">
        <v>93570</v>
      </c>
    </row>
    <row r="5692" spans="1:3">
      <c r="A5692" s="191">
        <v>36074</v>
      </c>
      <c r="B5692" s="30">
        <v>14.563333333333333</v>
      </c>
      <c r="C5692" s="136">
        <v>70290</v>
      </c>
    </row>
    <row r="5693" spans="1:3">
      <c r="A5693" s="191">
        <v>36075</v>
      </c>
      <c r="B5693" s="30">
        <v>14.543333333333335</v>
      </c>
      <c r="C5693" s="136">
        <v>101100</v>
      </c>
    </row>
    <row r="5694" spans="1:3">
      <c r="A5694" s="191">
        <v>36076</v>
      </c>
      <c r="B5694" s="30">
        <v>14.273333333333333</v>
      </c>
      <c r="C5694" s="136">
        <v>100170</v>
      </c>
    </row>
    <row r="5695" spans="1:3">
      <c r="A5695" s="191">
        <v>36077</v>
      </c>
      <c r="B5695" s="30">
        <v>14.296666666666667</v>
      </c>
      <c r="C5695" s="136">
        <v>308970</v>
      </c>
    </row>
    <row r="5696" spans="1:3">
      <c r="A5696" s="191">
        <v>36080</v>
      </c>
      <c r="B5696" s="30">
        <v>14.79</v>
      </c>
      <c r="C5696" s="136">
        <v>89910</v>
      </c>
    </row>
    <row r="5697" spans="1:3">
      <c r="A5697" s="191">
        <v>36081</v>
      </c>
      <c r="B5697" s="30">
        <v>15.286666666666667</v>
      </c>
      <c r="C5697" s="136">
        <v>52980</v>
      </c>
    </row>
    <row r="5698" spans="1:3">
      <c r="A5698" s="191">
        <v>36082</v>
      </c>
      <c r="B5698" s="30">
        <v>14.893333333333333</v>
      </c>
      <c r="C5698" s="136">
        <v>42150</v>
      </c>
    </row>
    <row r="5699" spans="1:3">
      <c r="A5699" s="191">
        <v>36083</v>
      </c>
      <c r="B5699" s="30">
        <v>14.79</v>
      </c>
      <c r="C5699" s="136">
        <v>56520</v>
      </c>
    </row>
    <row r="5700" spans="1:3">
      <c r="A5700" s="191">
        <v>36084</v>
      </c>
      <c r="B5700" s="30">
        <v>15.1</v>
      </c>
      <c r="C5700" s="136">
        <v>123450</v>
      </c>
    </row>
    <row r="5701" spans="1:3">
      <c r="A5701" s="191">
        <v>36087</v>
      </c>
      <c r="B5701" s="30">
        <v>15.163333333333334</v>
      </c>
      <c r="C5701" s="136">
        <v>330990</v>
      </c>
    </row>
    <row r="5702" spans="1:3">
      <c r="A5702" s="191">
        <v>36088</v>
      </c>
      <c r="B5702" s="30">
        <v>15.326666666666666</v>
      </c>
      <c r="C5702" s="136">
        <v>274860</v>
      </c>
    </row>
    <row r="5703" spans="1:3">
      <c r="A5703" s="191">
        <v>36089</v>
      </c>
      <c r="B5703" s="30">
        <v>15.08</v>
      </c>
      <c r="C5703" s="136">
        <v>110460</v>
      </c>
    </row>
    <row r="5704" spans="1:3">
      <c r="A5704" s="191">
        <v>36090</v>
      </c>
      <c r="B5704" s="30">
        <v>14.81</v>
      </c>
      <c r="C5704" s="136">
        <v>90120</v>
      </c>
    </row>
    <row r="5705" spans="1:3">
      <c r="A5705" s="191">
        <v>36091</v>
      </c>
      <c r="B5705" s="30">
        <v>15.06</v>
      </c>
      <c r="C5705" s="136">
        <v>209250</v>
      </c>
    </row>
    <row r="5706" spans="1:3">
      <c r="A5706" s="191">
        <v>36094</v>
      </c>
      <c r="B5706" s="30">
        <v>15.306666666666667</v>
      </c>
      <c r="C5706" s="136">
        <v>59250</v>
      </c>
    </row>
    <row r="5707" spans="1:3">
      <c r="A5707" s="191">
        <v>36095</v>
      </c>
      <c r="B5707" s="30">
        <v>15.37</v>
      </c>
      <c r="C5707" s="136">
        <v>293790</v>
      </c>
    </row>
    <row r="5708" spans="1:3">
      <c r="A5708" s="191">
        <v>36096</v>
      </c>
      <c r="B5708" s="30">
        <v>14.913333333333334</v>
      </c>
      <c r="C5708" s="136">
        <v>89670</v>
      </c>
    </row>
    <row r="5709" spans="1:3">
      <c r="A5709" s="191">
        <v>36097</v>
      </c>
      <c r="B5709" s="30">
        <v>14.873333333333333</v>
      </c>
      <c r="C5709" s="136">
        <v>72150</v>
      </c>
    </row>
    <row r="5710" spans="1:3">
      <c r="A5710" s="191">
        <v>36098</v>
      </c>
      <c r="B5710" s="30">
        <v>15.04</v>
      </c>
      <c r="C5710" s="136">
        <v>89340</v>
      </c>
    </row>
    <row r="5711" spans="1:3">
      <c r="A5711" s="191">
        <v>36101</v>
      </c>
      <c r="B5711" s="30">
        <v>15.06</v>
      </c>
      <c r="C5711" s="136">
        <v>41340</v>
      </c>
    </row>
    <row r="5712" spans="1:3">
      <c r="A5712" s="191">
        <v>36102</v>
      </c>
      <c r="B5712" s="30">
        <v>15.453333333333333</v>
      </c>
      <c r="C5712" s="136">
        <v>90060</v>
      </c>
    </row>
    <row r="5713" spans="1:3">
      <c r="A5713" s="191">
        <v>36103</v>
      </c>
      <c r="B5713" s="30">
        <v>16.713333333333335</v>
      </c>
      <c r="C5713" s="136">
        <v>213780</v>
      </c>
    </row>
    <row r="5714" spans="1:3">
      <c r="A5714" s="191">
        <v>36104</v>
      </c>
      <c r="B5714" s="30">
        <v>16.649999999999999</v>
      </c>
      <c r="C5714" s="136">
        <v>156510</v>
      </c>
    </row>
    <row r="5715" spans="1:3">
      <c r="A5715" s="191">
        <v>36105</v>
      </c>
      <c r="B5715" s="30">
        <v>16.816666666666666</v>
      </c>
      <c r="C5715" s="136">
        <v>50160</v>
      </c>
    </row>
    <row r="5716" spans="1:3">
      <c r="A5716" s="191">
        <v>36108</v>
      </c>
      <c r="B5716" s="30">
        <v>16.793333333333333</v>
      </c>
      <c r="C5716" s="136">
        <v>59220</v>
      </c>
    </row>
    <row r="5717" spans="1:3">
      <c r="A5717" s="191">
        <v>36109</v>
      </c>
      <c r="B5717" s="30">
        <v>16.236666666666668</v>
      </c>
      <c r="C5717" s="136">
        <v>83340</v>
      </c>
    </row>
    <row r="5718" spans="1:3">
      <c r="A5718" s="191">
        <v>36110</v>
      </c>
      <c r="B5718" s="30">
        <v>16</v>
      </c>
      <c r="C5718" s="136">
        <v>60000</v>
      </c>
    </row>
    <row r="5719" spans="1:3">
      <c r="A5719" s="191">
        <v>36111</v>
      </c>
      <c r="B5719" s="30">
        <v>15.906666666666666</v>
      </c>
      <c r="C5719" s="136">
        <v>232530</v>
      </c>
    </row>
    <row r="5720" spans="1:3">
      <c r="A5720" s="191">
        <v>36112</v>
      </c>
      <c r="B5720" s="30">
        <v>15.906666666666666</v>
      </c>
      <c r="C5720" s="136">
        <v>65820</v>
      </c>
    </row>
    <row r="5721" spans="1:3">
      <c r="A5721" s="191">
        <v>36115</v>
      </c>
      <c r="B5721" s="30">
        <v>15.803333333333333</v>
      </c>
      <c r="C5721" s="136">
        <v>92250</v>
      </c>
    </row>
    <row r="5722" spans="1:3">
      <c r="A5722" s="191">
        <v>36116</v>
      </c>
      <c r="B5722" s="30">
        <v>15.783333333333333</v>
      </c>
      <c r="C5722" s="136">
        <v>88080</v>
      </c>
    </row>
    <row r="5723" spans="1:3">
      <c r="A5723" s="191">
        <v>36117</v>
      </c>
      <c r="B5723" s="30">
        <v>15.783333333333333</v>
      </c>
      <c r="C5723" s="136">
        <v>27870</v>
      </c>
    </row>
    <row r="5724" spans="1:3">
      <c r="A5724" s="191">
        <v>36118</v>
      </c>
      <c r="B5724" s="30">
        <v>15.533333333333333</v>
      </c>
      <c r="C5724" s="136">
        <v>154050</v>
      </c>
    </row>
    <row r="5725" spans="1:3">
      <c r="A5725" s="191">
        <v>36119</v>
      </c>
      <c r="B5725" s="30">
        <v>15.513333333333334</v>
      </c>
      <c r="C5725" s="136">
        <v>166470</v>
      </c>
    </row>
    <row r="5726" spans="1:3">
      <c r="A5726" s="191">
        <v>36122</v>
      </c>
      <c r="B5726" s="30">
        <v>16.113333333333333</v>
      </c>
      <c r="C5726" s="136">
        <v>82020</v>
      </c>
    </row>
    <row r="5727" spans="1:3">
      <c r="A5727" s="191">
        <v>36123</v>
      </c>
      <c r="B5727" s="30">
        <v>15.823333333333332</v>
      </c>
      <c r="C5727" s="136">
        <v>39000</v>
      </c>
    </row>
    <row r="5728" spans="1:3">
      <c r="A5728" s="191">
        <v>36124</v>
      </c>
      <c r="B5728" s="30">
        <v>15.7</v>
      </c>
      <c r="C5728" s="136">
        <v>32580</v>
      </c>
    </row>
    <row r="5729" spans="1:3">
      <c r="A5729" s="191">
        <v>36125</v>
      </c>
      <c r="B5729" s="30">
        <v>15.823333333333332</v>
      </c>
      <c r="C5729" s="136">
        <v>48330</v>
      </c>
    </row>
    <row r="5730" spans="1:3">
      <c r="A5730" s="191">
        <v>36126</v>
      </c>
      <c r="B5730" s="30">
        <v>15.803333333333333</v>
      </c>
      <c r="C5730" s="136">
        <v>40830</v>
      </c>
    </row>
    <row r="5731" spans="1:3">
      <c r="A5731" s="191">
        <v>36129</v>
      </c>
      <c r="B5731" s="30">
        <v>15.533333333333333</v>
      </c>
      <c r="C5731" s="136">
        <v>43050</v>
      </c>
    </row>
    <row r="5732" spans="1:3">
      <c r="A5732" s="191">
        <v>36130</v>
      </c>
      <c r="B5732" s="30">
        <v>15.286666666666667</v>
      </c>
      <c r="C5732" s="136">
        <v>79560</v>
      </c>
    </row>
    <row r="5733" spans="1:3">
      <c r="A5733" s="191">
        <v>36131</v>
      </c>
      <c r="B5733" s="30">
        <v>15.35</v>
      </c>
      <c r="C5733" s="136">
        <v>28530</v>
      </c>
    </row>
    <row r="5734" spans="1:3">
      <c r="A5734" s="191">
        <v>36132</v>
      </c>
      <c r="B5734" s="30">
        <v>15.66</v>
      </c>
      <c r="C5734" s="136">
        <v>92820</v>
      </c>
    </row>
    <row r="5735" spans="1:3">
      <c r="A5735" s="191">
        <v>36133</v>
      </c>
      <c r="B5735" s="30">
        <v>14.893333333333333</v>
      </c>
      <c r="C5735" s="136">
        <v>162660</v>
      </c>
    </row>
    <row r="5736" spans="1:3">
      <c r="A5736" s="191">
        <v>36136</v>
      </c>
      <c r="B5736" s="30">
        <v>15.163333333333334</v>
      </c>
      <c r="C5736" s="136">
        <v>109410</v>
      </c>
    </row>
    <row r="5737" spans="1:3">
      <c r="A5737" s="191">
        <v>36137</v>
      </c>
      <c r="B5737" s="30">
        <v>15.12</v>
      </c>
      <c r="C5737" s="136">
        <v>68430</v>
      </c>
    </row>
    <row r="5738" spans="1:3">
      <c r="A5738" s="191">
        <v>36138</v>
      </c>
      <c r="B5738" s="30">
        <v>14.936666666666667</v>
      </c>
      <c r="C5738" s="136">
        <v>82590</v>
      </c>
    </row>
    <row r="5739" spans="1:3">
      <c r="A5739" s="191">
        <v>36139</v>
      </c>
      <c r="B5739" s="30">
        <v>14.893333333333333</v>
      </c>
      <c r="C5739" s="136">
        <v>161730</v>
      </c>
    </row>
    <row r="5740" spans="1:3">
      <c r="A5740" s="191">
        <v>36140</v>
      </c>
      <c r="B5740" s="30">
        <v>14.893333333333333</v>
      </c>
      <c r="C5740" s="136">
        <v>134190</v>
      </c>
    </row>
    <row r="5741" spans="1:3">
      <c r="A5741" s="191">
        <v>36143</v>
      </c>
      <c r="B5741" s="30">
        <v>14.75</v>
      </c>
      <c r="C5741" s="136">
        <v>68730</v>
      </c>
    </row>
    <row r="5742" spans="1:3">
      <c r="A5742" s="191">
        <v>36144</v>
      </c>
      <c r="B5742" s="30">
        <v>14.046666666666667</v>
      </c>
      <c r="C5742" s="136">
        <v>186180</v>
      </c>
    </row>
    <row r="5743" spans="1:3">
      <c r="A5743" s="191">
        <v>36145</v>
      </c>
      <c r="B5743" s="30">
        <v>14.253333333333332</v>
      </c>
      <c r="C5743" s="136">
        <v>279660</v>
      </c>
    </row>
    <row r="5744" spans="1:3">
      <c r="A5744" s="191">
        <v>36146</v>
      </c>
      <c r="B5744" s="30">
        <v>14.296666666666667</v>
      </c>
      <c r="C5744" s="136">
        <v>60570</v>
      </c>
    </row>
    <row r="5745" spans="1:3">
      <c r="A5745" s="191">
        <v>36147</v>
      </c>
      <c r="B5745" s="30">
        <v>14.46</v>
      </c>
      <c r="C5745" s="136">
        <v>106980</v>
      </c>
    </row>
    <row r="5746" spans="1:3">
      <c r="A5746" s="191">
        <v>36150</v>
      </c>
      <c r="B5746" s="30">
        <v>14.666666666666666</v>
      </c>
      <c r="C5746" s="136">
        <v>89340</v>
      </c>
    </row>
    <row r="5747" spans="1:3">
      <c r="A5747" s="191">
        <v>36151</v>
      </c>
      <c r="B5747" s="30">
        <v>14.42</v>
      </c>
      <c r="C5747" s="136">
        <v>58290</v>
      </c>
    </row>
    <row r="5748" spans="1:3">
      <c r="A5748" s="191">
        <v>36152</v>
      </c>
      <c r="B5748" s="30">
        <v>14.296666666666667</v>
      </c>
      <c r="C5748" s="136">
        <v>58230</v>
      </c>
    </row>
    <row r="5749" spans="1:3">
      <c r="A5749" s="191">
        <v>36153</v>
      </c>
      <c r="B5749" s="30">
        <v>14.46</v>
      </c>
      <c r="C5749" s="136">
        <v>61050</v>
      </c>
    </row>
    <row r="5750" spans="1:3">
      <c r="A5750" s="191">
        <v>36157</v>
      </c>
      <c r="B5750" s="30">
        <v>14.543333333333335</v>
      </c>
      <c r="C5750" s="136">
        <v>49770</v>
      </c>
    </row>
    <row r="5751" spans="1:3">
      <c r="A5751" s="191">
        <v>36158</v>
      </c>
      <c r="B5751" s="30">
        <v>14.17</v>
      </c>
      <c r="C5751" s="136">
        <v>80250</v>
      </c>
    </row>
    <row r="5752" spans="1:3">
      <c r="A5752" s="191">
        <v>36159</v>
      </c>
      <c r="B5752" s="30">
        <v>14.13</v>
      </c>
      <c r="C5752" s="136">
        <v>55680</v>
      </c>
    </row>
    <row r="5753" spans="1:3">
      <c r="A5753" s="192">
        <v>36164</v>
      </c>
      <c r="B5753" s="29">
        <v>14.333333333333334</v>
      </c>
      <c r="C5753" s="137">
        <v>37140</v>
      </c>
    </row>
    <row r="5754" spans="1:3">
      <c r="A5754" s="191">
        <v>36165</v>
      </c>
      <c r="B5754" s="30">
        <v>14.1</v>
      </c>
      <c r="C5754" s="136">
        <v>91920</v>
      </c>
    </row>
    <row r="5755" spans="1:3">
      <c r="A5755" s="191">
        <v>36166</v>
      </c>
      <c r="B5755" s="30">
        <v>13.673333333333334</v>
      </c>
      <c r="C5755" s="136">
        <v>118530</v>
      </c>
    </row>
    <row r="5756" spans="1:3">
      <c r="A5756" s="191">
        <v>36167</v>
      </c>
      <c r="B5756" s="30">
        <v>13.333333333333334</v>
      </c>
      <c r="C5756" s="136">
        <v>99090</v>
      </c>
    </row>
    <row r="5757" spans="1:3">
      <c r="A5757" s="191">
        <v>36168</v>
      </c>
      <c r="B5757" s="30">
        <v>12.863333333333335</v>
      </c>
      <c r="C5757" s="136">
        <v>114210</v>
      </c>
    </row>
    <row r="5758" spans="1:3">
      <c r="A5758" s="191">
        <v>36171</v>
      </c>
      <c r="B5758" s="30">
        <v>12.81</v>
      </c>
      <c r="C5758" s="136">
        <v>123300</v>
      </c>
    </row>
    <row r="5759" spans="1:3">
      <c r="A5759" s="191">
        <v>36172</v>
      </c>
      <c r="B5759" s="30">
        <v>12.533333333333333</v>
      </c>
      <c r="C5759" s="136">
        <v>144030</v>
      </c>
    </row>
    <row r="5760" spans="1:3">
      <c r="A5760" s="191">
        <v>36173</v>
      </c>
      <c r="B5760" s="30">
        <v>11.66</v>
      </c>
      <c r="C5760" s="136">
        <v>200160</v>
      </c>
    </row>
    <row r="5761" spans="1:3">
      <c r="A5761" s="191">
        <v>36174</v>
      </c>
      <c r="B5761" s="30">
        <v>12.5</v>
      </c>
      <c r="C5761" s="136">
        <v>378090</v>
      </c>
    </row>
    <row r="5762" spans="1:3">
      <c r="A5762" s="191">
        <v>36175</v>
      </c>
      <c r="B5762" s="30">
        <v>11.833333333333334</v>
      </c>
      <c r="C5762" s="136">
        <v>1277910</v>
      </c>
    </row>
    <row r="5763" spans="1:3">
      <c r="A5763" s="191">
        <v>36178</v>
      </c>
      <c r="B5763" s="30">
        <v>12.433333333333332</v>
      </c>
      <c r="C5763" s="136">
        <v>399600</v>
      </c>
    </row>
    <row r="5764" spans="1:3">
      <c r="A5764" s="191">
        <v>36179</v>
      </c>
      <c r="B5764" s="30">
        <v>12.266666666666666</v>
      </c>
      <c r="C5764" s="136">
        <v>226620</v>
      </c>
    </row>
    <row r="5765" spans="1:3">
      <c r="A5765" s="191">
        <v>36180</v>
      </c>
      <c r="B5765" s="30">
        <v>12.7</v>
      </c>
      <c r="C5765" s="136">
        <v>221460</v>
      </c>
    </row>
    <row r="5766" spans="1:3">
      <c r="A5766" s="191">
        <v>36181</v>
      </c>
      <c r="B5766" s="30">
        <v>12.883333333333333</v>
      </c>
      <c r="C5766" s="136">
        <v>216540</v>
      </c>
    </row>
    <row r="5767" spans="1:3">
      <c r="A5767" s="191">
        <v>36182</v>
      </c>
      <c r="B5767" s="30">
        <v>12.74</v>
      </c>
      <c r="C5767" s="136">
        <v>119370</v>
      </c>
    </row>
    <row r="5768" spans="1:3">
      <c r="A5768" s="191">
        <v>36185</v>
      </c>
      <c r="B5768" s="30">
        <v>12.63</v>
      </c>
      <c r="C5768" s="136">
        <v>97530</v>
      </c>
    </row>
    <row r="5769" spans="1:3">
      <c r="A5769" s="191">
        <v>36186</v>
      </c>
      <c r="B5769" s="30">
        <v>12.326666666666666</v>
      </c>
      <c r="C5769" s="136">
        <v>251550</v>
      </c>
    </row>
    <row r="5770" spans="1:3">
      <c r="A5770" s="191">
        <v>36187</v>
      </c>
      <c r="B5770" s="30">
        <v>12.263333333333334</v>
      </c>
      <c r="C5770" s="136">
        <v>176850</v>
      </c>
    </row>
    <row r="5771" spans="1:3">
      <c r="A5771" s="191">
        <v>36188</v>
      </c>
      <c r="B5771" s="30">
        <v>12.433333333333332</v>
      </c>
      <c r="C5771" s="136">
        <v>111600</v>
      </c>
    </row>
    <row r="5772" spans="1:3">
      <c r="A5772" s="193">
        <v>36189</v>
      </c>
      <c r="B5772" s="31">
        <v>12.466666666666667</v>
      </c>
      <c r="C5772" s="138">
        <v>57300</v>
      </c>
    </row>
    <row r="5773" spans="1:3">
      <c r="A5773" s="191">
        <v>36192</v>
      </c>
      <c r="B5773" s="30">
        <v>12.366666666666667</v>
      </c>
      <c r="C5773" s="136">
        <v>41250</v>
      </c>
    </row>
    <row r="5774" spans="1:3">
      <c r="A5774" s="191">
        <v>36193</v>
      </c>
      <c r="B5774" s="30">
        <v>12.833333333333334</v>
      </c>
      <c r="C5774" s="136">
        <v>89970</v>
      </c>
    </row>
    <row r="5775" spans="1:3">
      <c r="A5775" s="191">
        <v>36194</v>
      </c>
      <c r="B5775" s="30">
        <v>12.533333333333333</v>
      </c>
      <c r="C5775" s="136">
        <v>46740</v>
      </c>
    </row>
    <row r="5776" spans="1:3">
      <c r="A5776" s="191">
        <v>36195</v>
      </c>
      <c r="B5776" s="30">
        <v>12.666666666666666</v>
      </c>
      <c r="C5776" s="136">
        <v>79680</v>
      </c>
    </row>
    <row r="5777" spans="1:3">
      <c r="A5777" s="191">
        <v>36196</v>
      </c>
      <c r="B5777" s="30">
        <v>12.6</v>
      </c>
      <c r="C5777" s="136">
        <v>79830</v>
      </c>
    </row>
    <row r="5778" spans="1:3">
      <c r="A5778" s="191">
        <v>36199</v>
      </c>
      <c r="B5778" s="30">
        <v>12.8</v>
      </c>
      <c r="C5778" s="136">
        <v>82380</v>
      </c>
    </row>
    <row r="5779" spans="1:3">
      <c r="A5779" s="191">
        <v>36200</v>
      </c>
      <c r="B5779" s="30">
        <v>12.793333333333335</v>
      </c>
      <c r="C5779" s="136">
        <v>55710</v>
      </c>
    </row>
    <row r="5780" spans="1:3">
      <c r="A5780" s="191">
        <v>36201</v>
      </c>
      <c r="B5780" s="30">
        <v>12.57</v>
      </c>
      <c r="C5780" s="136">
        <v>73830</v>
      </c>
    </row>
    <row r="5781" spans="1:3">
      <c r="A5781" s="191">
        <v>36202</v>
      </c>
      <c r="B5781" s="30">
        <v>12.9</v>
      </c>
      <c r="C5781" s="136">
        <v>47400</v>
      </c>
    </row>
    <row r="5782" spans="1:3">
      <c r="A5782" s="191">
        <v>36203</v>
      </c>
      <c r="B5782" s="30">
        <v>13.17</v>
      </c>
      <c r="C5782" s="136">
        <v>99510</v>
      </c>
    </row>
    <row r="5783" spans="1:3">
      <c r="A5783" s="191">
        <v>36206</v>
      </c>
      <c r="B5783" s="30">
        <v>13.246666666666668</v>
      </c>
      <c r="C5783" s="136">
        <v>52290</v>
      </c>
    </row>
    <row r="5784" spans="1:3">
      <c r="A5784" s="191">
        <v>36207</v>
      </c>
      <c r="B5784" s="30">
        <v>13.35</v>
      </c>
      <c r="C5784" s="136">
        <v>64680</v>
      </c>
    </row>
    <row r="5785" spans="1:3">
      <c r="A5785" s="191">
        <v>36208</v>
      </c>
      <c r="B5785" s="30">
        <v>13.393333333333333</v>
      </c>
      <c r="C5785" s="136">
        <v>19800</v>
      </c>
    </row>
    <row r="5786" spans="1:3">
      <c r="A5786" s="191">
        <v>36209</v>
      </c>
      <c r="B5786" s="30">
        <v>13.166666666666666</v>
      </c>
      <c r="C5786" s="136">
        <v>29820</v>
      </c>
    </row>
    <row r="5787" spans="1:3">
      <c r="A5787" s="191">
        <v>36210</v>
      </c>
      <c r="B5787" s="30">
        <v>13.1</v>
      </c>
      <c r="C5787" s="136">
        <v>81900</v>
      </c>
    </row>
    <row r="5788" spans="1:3">
      <c r="A5788" s="191">
        <v>36213</v>
      </c>
      <c r="B5788" s="30">
        <v>12.933333333333332</v>
      </c>
      <c r="C5788" s="136">
        <v>33390</v>
      </c>
    </row>
    <row r="5789" spans="1:3">
      <c r="A5789" s="191">
        <v>36214</v>
      </c>
      <c r="B5789" s="30">
        <v>12.666666666666666</v>
      </c>
      <c r="C5789" s="136">
        <v>54570</v>
      </c>
    </row>
    <row r="5790" spans="1:3">
      <c r="A5790" s="191">
        <v>36215</v>
      </c>
      <c r="B5790" s="30">
        <v>12.25</v>
      </c>
      <c r="C5790" s="136">
        <v>116580</v>
      </c>
    </row>
    <row r="5791" spans="1:3">
      <c r="A5791" s="191">
        <v>36216</v>
      </c>
      <c r="B5791" s="30">
        <v>12.2</v>
      </c>
      <c r="C5791" s="136">
        <v>38400</v>
      </c>
    </row>
    <row r="5792" spans="1:3">
      <c r="A5792" s="193">
        <v>36217</v>
      </c>
      <c r="B5792" s="31">
        <v>12.466666666666667</v>
      </c>
      <c r="C5792" s="138">
        <v>34560</v>
      </c>
    </row>
    <row r="5793" spans="1:3">
      <c r="A5793" s="191">
        <v>36220</v>
      </c>
      <c r="B5793" s="30">
        <v>12.266666666666666</v>
      </c>
      <c r="C5793" s="136">
        <v>17970</v>
      </c>
    </row>
    <row r="5794" spans="1:3">
      <c r="A5794" s="191">
        <v>36221</v>
      </c>
      <c r="B5794" s="30">
        <v>12.416666666666666</v>
      </c>
      <c r="C5794" s="136">
        <v>42780</v>
      </c>
    </row>
    <row r="5795" spans="1:3">
      <c r="A5795" s="191">
        <v>36222</v>
      </c>
      <c r="B5795" s="30">
        <v>12.033333333333333</v>
      </c>
      <c r="C5795" s="136">
        <v>82320</v>
      </c>
    </row>
    <row r="5796" spans="1:3">
      <c r="A5796" s="191">
        <v>36223</v>
      </c>
      <c r="B5796" s="30">
        <v>12.133333333333333</v>
      </c>
      <c r="C5796" s="136">
        <v>68730</v>
      </c>
    </row>
    <row r="5797" spans="1:3">
      <c r="A5797" s="191">
        <v>36224</v>
      </c>
      <c r="B5797" s="30">
        <v>12.333333333333334</v>
      </c>
      <c r="C5797" s="136">
        <v>45300</v>
      </c>
    </row>
    <row r="5798" spans="1:3">
      <c r="A5798" s="191">
        <v>36227</v>
      </c>
      <c r="B5798" s="30">
        <v>12.333333333333334</v>
      </c>
      <c r="C5798" s="136">
        <v>45360</v>
      </c>
    </row>
    <row r="5799" spans="1:3">
      <c r="A5799" s="191">
        <v>36228</v>
      </c>
      <c r="B5799" s="30">
        <v>12.056666666666667</v>
      </c>
      <c r="C5799" s="136">
        <v>31320</v>
      </c>
    </row>
    <row r="5800" spans="1:3">
      <c r="A5800" s="191">
        <v>36229</v>
      </c>
      <c r="B5800" s="30">
        <v>12.016666666666666</v>
      </c>
      <c r="C5800" s="136">
        <v>118560</v>
      </c>
    </row>
    <row r="5801" spans="1:3">
      <c r="A5801" s="191">
        <v>36230</v>
      </c>
      <c r="B5801" s="30">
        <v>12.133333333333333</v>
      </c>
      <c r="C5801" s="136">
        <v>28740</v>
      </c>
    </row>
    <row r="5802" spans="1:3">
      <c r="A5802" s="191">
        <v>36231</v>
      </c>
      <c r="B5802" s="30">
        <v>12.206666666666665</v>
      </c>
      <c r="C5802" s="136">
        <v>66600</v>
      </c>
    </row>
    <row r="5803" spans="1:3">
      <c r="A5803" s="191">
        <v>36234</v>
      </c>
      <c r="B5803" s="30">
        <v>12.983333333333334</v>
      </c>
      <c r="C5803" s="136">
        <v>175620</v>
      </c>
    </row>
    <row r="5804" spans="1:3">
      <c r="A5804" s="191">
        <v>36235</v>
      </c>
      <c r="B5804" s="30">
        <v>13.203333333333333</v>
      </c>
      <c r="C5804" s="136">
        <v>168780</v>
      </c>
    </row>
    <row r="5805" spans="1:3">
      <c r="A5805" s="191">
        <v>36236</v>
      </c>
      <c r="B5805" s="30">
        <v>12.666666666666666</v>
      </c>
      <c r="C5805" s="136">
        <v>103710</v>
      </c>
    </row>
    <row r="5806" spans="1:3">
      <c r="A5806" s="191">
        <v>36237</v>
      </c>
      <c r="B5806" s="30">
        <v>12.8</v>
      </c>
      <c r="C5806" s="136">
        <v>158760</v>
      </c>
    </row>
    <row r="5807" spans="1:3">
      <c r="A5807" s="191">
        <v>36238</v>
      </c>
      <c r="B5807" s="30">
        <v>13.45</v>
      </c>
      <c r="C5807" s="136">
        <v>709830</v>
      </c>
    </row>
    <row r="5808" spans="1:3">
      <c r="A5808" s="191">
        <v>36241</v>
      </c>
      <c r="B5808" s="30">
        <v>13.533333333333333</v>
      </c>
      <c r="C5808" s="136">
        <v>319980</v>
      </c>
    </row>
    <row r="5809" spans="1:3">
      <c r="A5809" s="191">
        <v>36242</v>
      </c>
      <c r="B5809" s="30">
        <v>13.37</v>
      </c>
      <c r="C5809" s="136">
        <v>166950</v>
      </c>
    </row>
    <row r="5810" spans="1:3">
      <c r="A5810" s="191">
        <v>36243</v>
      </c>
      <c r="B5810" s="30">
        <v>13.176666666666668</v>
      </c>
      <c r="C5810" s="136">
        <v>99720</v>
      </c>
    </row>
    <row r="5811" spans="1:3">
      <c r="A5811" s="191">
        <v>36244</v>
      </c>
      <c r="B5811" s="30">
        <v>13.166666666666666</v>
      </c>
      <c r="C5811" s="136">
        <v>139410</v>
      </c>
    </row>
    <row r="5812" spans="1:3">
      <c r="A5812" s="191">
        <v>36245</v>
      </c>
      <c r="B5812" s="30">
        <v>13.41</v>
      </c>
      <c r="C5812" s="136">
        <v>87180</v>
      </c>
    </row>
    <row r="5813" spans="1:3">
      <c r="A5813" s="191">
        <v>36248</v>
      </c>
      <c r="B5813" s="30">
        <v>13.466666666666667</v>
      </c>
      <c r="C5813" s="136">
        <v>102780</v>
      </c>
    </row>
    <row r="5814" spans="1:3">
      <c r="A5814" s="191">
        <v>36249</v>
      </c>
      <c r="B5814" s="30">
        <v>13.65</v>
      </c>
      <c r="C5814" s="136">
        <v>80700</v>
      </c>
    </row>
    <row r="5815" spans="1:3">
      <c r="A5815" s="193">
        <v>36250</v>
      </c>
      <c r="B5815" s="31">
        <v>13.666666666666666</v>
      </c>
      <c r="C5815" s="138">
        <v>66450</v>
      </c>
    </row>
    <row r="5816" spans="1:3">
      <c r="A5816" s="191">
        <v>36251</v>
      </c>
      <c r="B5816" s="30">
        <v>13.733333333333334</v>
      </c>
      <c r="C5816" s="136">
        <v>55980</v>
      </c>
    </row>
    <row r="5817" spans="1:3">
      <c r="A5817" s="191">
        <v>36256</v>
      </c>
      <c r="B5817" s="30">
        <v>14.166666666666666</v>
      </c>
      <c r="C5817" s="136">
        <v>129930</v>
      </c>
    </row>
    <row r="5818" spans="1:3">
      <c r="A5818" s="191">
        <v>36257</v>
      </c>
      <c r="B5818" s="30">
        <v>14.37</v>
      </c>
      <c r="C5818" s="136">
        <v>110640</v>
      </c>
    </row>
    <row r="5819" spans="1:3">
      <c r="A5819" s="191">
        <v>36258</v>
      </c>
      <c r="B5819" s="30">
        <v>14.683333333333332</v>
      </c>
      <c r="C5819" s="136">
        <v>97650</v>
      </c>
    </row>
    <row r="5820" spans="1:3">
      <c r="A5820" s="191">
        <v>36259</v>
      </c>
      <c r="B5820" s="30">
        <v>14.516666666666666</v>
      </c>
      <c r="C5820" s="136">
        <v>109530</v>
      </c>
    </row>
    <row r="5821" spans="1:3">
      <c r="A5821" s="191">
        <v>36262</v>
      </c>
      <c r="B5821" s="30">
        <v>14.733333333333334</v>
      </c>
      <c r="C5821" s="136">
        <v>46860</v>
      </c>
    </row>
    <row r="5822" spans="1:3">
      <c r="A5822" s="191">
        <v>36263</v>
      </c>
      <c r="B5822" s="30">
        <v>15.59</v>
      </c>
      <c r="C5822" s="136">
        <v>147840</v>
      </c>
    </row>
    <row r="5823" spans="1:3">
      <c r="A5823" s="191">
        <v>36264</v>
      </c>
      <c r="B5823" s="30">
        <v>15.48</v>
      </c>
      <c r="C5823" s="136">
        <v>85830</v>
      </c>
    </row>
    <row r="5824" spans="1:3">
      <c r="A5824" s="191">
        <v>36265</v>
      </c>
      <c r="B5824" s="30">
        <v>15.3</v>
      </c>
      <c r="C5824" s="136">
        <v>97710</v>
      </c>
    </row>
    <row r="5825" spans="1:3">
      <c r="A5825" s="191">
        <v>36266</v>
      </c>
      <c r="B5825" s="30">
        <v>15.11</v>
      </c>
      <c r="C5825" s="136">
        <v>145050</v>
      </c>
    </row>
    <row r="5826" spans="1:3">
      <c r="A5826" s="191">
        <v>36269</v>
      </c>
      <c r="B5826" s="30">
        <v>15.333333333333334</v>
      </c>
      <c r="C5826" s="136">
        <v>90060</v>
      </c>
    </row>
    <row r="5827" spans="1:3">
      <c r="A5827" s="191">
        <v>36270</v>
      </c>
      <c r="B5827" s="30">
        <v>15.166666666666666</v>
      </c>
      <c r="C5827" s="136">
        <v>55320</v>
      </c>
    </row>
    <row r="5828" spans="1:3">
      <c r="A5828" s="191">
        <v>36271</v>
      </c>
      <c r="B5828" s="30">
        <v>15.266666666666666</v>
      </c>
      <c r="C5828" s="136">
        <v>34800</v>
      </c>
    </row>
    <row r="5829" spans="1:3">
      <c r="A5829" s="191">
        <v>36272</v>
      </c>
      <c r="B5829" s="30">
        <v>15.156666666666666</v>
      </c>
      <c r="C5829" s="136">
        <v>58410</v>
      </c>
    </row>
    <row r="5830" spans="1:3">
      <c r="A5830" s="191">
        <v>36273</v>
      </c>
      <c r="B5830" s="30">
        <v>15</v>
      </c>
      <c r="C5830" s="136">
        <v>32970</v>
      </c>
    </row>
    <row r="5831" spans="1:3">
      <c r="A5831" s="191">
        <v>36276</v>
      </c>
      <c r="B5831" s="30">
        <v>15.136666666666665</v>
      </c>
      <c r="C5831" s="136">
        <v>42300</v>
      </c>
    </row>
    <row r="5832" spans="1:3">
      <c r="A5832" s="191">
        <v>36277</v>
      </c>
      <c r="B5832" s="30">
        <v>15.136666666666665</v>
      </c>
      <c r="C5832" s="136">
        <v>22890</v>
      </c>
    </row>
    <row r="5833" spans="1:3">
      <c r="A5833" s="191">
        <v>36278</v>
      </c>
      <c r="B5833" s="30">
        <v>14.966666666666667</v>
      </c>
      <c r="C5833" s="136">
        <v>412320</v>
      </c>
    </row>
    <row r="5834" spans="1:3">
      <c r="A5834" s="191">
        <v>36279</v>
      </c>
      <c r="B5834" s="30">
        <v>14.913333333333334</v>
      </c>
      <c r="C5834" s="136">
        <v>78630</v>
      </c>
    </row>
    <row r="5835" spans="1:3">
      <c r="A5835" s="193">
        <v>36280</v>
      </c>
      <c r="B5835" s="31">
        <v>15.063333333333333</v>
      </c>
      <c r="C5835" s="138">
        <v>119010</v>
      </c>
    </row>
    <row r="5836" spans="1:3">
      <c r="A5836" s="191">
        <v>36283</v>
      </c>
      <c r="B5836" s="30">
        <v>15.063333333333333</v>
      </c>
      <c r="C5836" s="136">
        <v>97680</v>
      </c>
    </row>
    <row r="5837" spans="1:3">
      <c r="A5837" s="191">
        <v>36284</v>
      </c>
      <c r="B5837" s="30">
        <v>15.166666666666666</v>
      </c>
      <c r="C5837" s="136">
        <v>99510</v>
      </c>
    </row>
    <row r="5838" spans="1:3">
      <c r="A5838" s="191">
        <v>36285</v>
      </c>
      <c r="B5838" s="30">
        <v>15</v>
      </c>
      <c r="C5838" s="136">
        <v>82260</v>
      </c>
    </row>
    <row r="5839" spans="1:3">
      <c r="A5839" s="191">
        <v>36286</v>
      </c>
      <c r="B5839" s="30">
        <v>15.166666666666666</v>
      </c>
      <c r="C5839" s="136">
        <v>38400</v>
      </c>
    </row>
    <row r="5840" spans="1:3">
      <c r="A5840" s="191">
        <v>36287</v>
      </c>
      <c r="B5840" s="30">
        <v>14.996666666666668</v>
      </c>
      <c r="C5840" s="136">
        <v>89070</v>
      </c>
    </row>
    <row r="5841" spans="1:3">
      <c r="A5841" s="191">
        <v>36290</v>
      </c>
      <c r="B5841" s="30">
        <v>14.943333333333333</v>
      </c>
      <c r="C5841" s="136">
        <v>79380</v>
      </c>
    </row>
    <row r="5842" spans="1:3">
      <c r="A5842" s="191">
        <v>36291</v>
      </c>
      <c r="B5842" s="30">
        <v>15</v>
      </c>
      <c r="C5842" s="136">
        <v>44880</v>
      </c>
    </row>
    <row r="5843" spans="1:3">
      <c r="A5843" s="191">
        <v>36292</v>
      </c>
      <c r="B5843" s="30">
        <v>14.106666666666667</v>
      </c>
      <c r="C5843" s="136">
        <v>242310</v>
      </c>
    </row>
    <row r="5844" spans="1:3">
      <c r="A5844" s="191">
        <v>36294</v>
      </c>
      <c r="B5844" s="30">
        <v>14.083333333333334</v>
      </c>
      <c r="C5844" s="136">
        <v>31440</v>
      </c>
    </row>
    <row r="5845" spans="1:3">
      <c r="A5845" s="191">
        <v>36297</v>
      </c>
      <c r="B5845" s="30">
        <v>13.766666666666666</v>
      </c>
      <c r="C5845" s="136">
        <v>183900</v>
      </c>
    </row>
    <row r="5846" spans="1:3">
      <c r="A5846" s="191">
        <v>36298</v>
      </c>
      <c r="B5846" s="30">
        <v>13.783333333333333</v>
      </c>
      <c r="C5846" s="136">
        <v>78000</v>
      </c>
    </row>
    <row r="5847" spans="1:3">
      <c r="A5847" s="191">
        <v>36299</v>
      </c>
      <c r="B5847" s="30">
        <v>13.533333333333333</v>
      </c>
      <c r="C5847" s="136">
        <v>45510</v>
      </c>
    </row>
    <row r="5848" spans="1:3">
      <c r="A5848" s="191">
        <v>36300</v>
      </c>
      <c r="B5848" s="30">
        <v>13.713333333333333</v>
      </c>
      <c r="C5848" s="136">
        <v>46290</v>
      </c>
    </row>
    <row r="5849" spans="1:3">
      <c r="A5849" s="191">
        <v>36301</v>
      </c>
      <c r="B5849" s="30">
        <v>13.71</v>
      </c>
      <c r="C5849" s="136">
        <v>320130</v>
      </c>
    </row>
    <row r="5850" spans="1:3">
      <c r="A5850" s="191">
        <v>36305</v>
      </c>
      <c r="B5850" s="30">
        <v>13.516666666666666</v>
      </c>
      <c r="C5850" s="136">
        <v>52380</v>
      </c>
    </row>
    <row r="5851" spans="1:3">
      <c r="A5851" s="191">
        <v>36306</v>
      </c>
      <c r="B5851" s="30">
        <v>13.2</v>
      </c>
      <c r="C5851" s="136">
        <v>230100</v>
      </c>
    </row>
    <row r="5852" spans="1:3">
      <c r="A5852" s="191">
        <v>36307</v>
      </c>
      <c r="B5852" s="30">
        <v>13.266666666666666</v>
      </c>
      <c r="C5852" s="136">
        <v>133620</v>
      </c>
    </row>
    <row r="5853" spans="1:3">
      <c r="A5853" s="191">
        <v>36308</v>
      </c>
      <c r="B5853" s="30">
        <v>13.333333333333334</v>
      </c>
      <c r="C5853" s="136">
        <v>102060</v>
      </c>
    </row>
    <row r="5854" spans="1:3">
      <c r="A5854" s="193">
        <v>36311</v>
      </c>
      <c r="B5854" s="31">
        <v>13.4</v>
      </c>
      <c r="C5854" s="138">
        <v>72360</v>
      </c>
    </row>
    <row r="5855" spans="1:3">
      <c r="A5855" s="191">
        <v>36312</v>
      </c>
      <c r="B5855" s="30">
        <v>12.833333333333334</v>
      </c>
      <c r="C5855" s="136">
        <v>264630</v>
      </c>
    </row>
    <row r="5856" spans="1:3">
      <c r="A5856" s="191">
        <v>36313</v>
      </c>
      <c r="B5856" s="30">
        <v>12.283333333333333</v>
      </c>
      <c r="C5856" s="136">
        <v>331890</v>
      </c>
    </row>
    <row r="5857" spans="1:3">
      <c r="A5857" s="191">
        <v>36314</v>
      </c>
      <c r="B5857" s="30">
        <v>12.356666666666667</v>
      </c>
      <c r="C5857" s="136">
        <v>464760</v>
      </c>
    </row>
    <row r="5858" spans="1:3">
      <c r="A5858" s="191">
        <v>36315</v>
      </c>
      <c r="B5858" s="30">
        <v>12.75</v>
      </c>
      <c r="C5858" s="136">
        <v>381990</v>
      </c>
    </row>
    <row r="5859" spans="1:3">
      <c r="A5859" s="191">
        <v>36318</v>
      </c>
      <c r="B5859" s="30">
        <v>13.066666666666668</v>
      </c>
      <c r="C5859" s="136">
        <v>203040</v>
      </c>
    </row>
    <row r="5860" spans="1:3">
      <c r="A5860" s="191">
        <v>36319</v>
      </c>
      <c r="B5860" s="30">
        <v>13.366666666666667</v>
      </c>
      <c r="C5860" s="136">
        <v>309510</v>
      </c>
    </row>
    <row r="5861" spans="1:3">
      <c r="A5861" s="191">
        <v>36320</v>
      </c>
      <c r="B5861" s="30">
        <v>13.53</v>
      </c>
      <c r="C5861" s="136">
        <v>91680</v>
      </c>
    </row>
    <row r="5862" spans="1:3">
      <c r="A5862" s="191">
        <v>36321</v>
      </c>
      <c r="B5862" s="30">
        <v>13.406666666666666</v>
      </c>
      <c r="C5862" s="136">
        <v>280350</v>
      </c>
    </row>
    <row r="5863" spans="1:3">
      <c r="A5863" s="191">
        <v>36322</v>
      </c>
      <c r="B5863" s="30">
        <v>13.5</v>
      </c>
      <c r="C5863" s="136">
        <v>1256550</v>
      </c>
    </row>
    <row r="5864" spans="1:3">
      <c r="A5864" s="191">
        <v>36325</v>
      </c>
      <c r="B5864" s="30">
        <v>13.486666666666666</v>
      </c>
      <c r="C5864" s="136">
        <v>182880</v>
      </c>
    </row>
    <row r="5865" spans="1:3">
      <c r="A5865" s="191">
        <v>36326</v>
      </c>
      <c r="B5865" s="30">
        <v>13.603333333333333</v>
      </c>
      <c r="C5865" s="136">
        <v>57450</v>
      </c>
    </row>
    <row r="5866" spans="1:3">
      <c r="A5866" s="191">
        <v>36327</v>
      </c>
      <c r="B5866" s="30">
        <v>13.766666666666666</v>
      </c>
      <c r="C5866" s="136">
        <v>149760</v>
      </c>
    </row>
    <row r="5867" spans="1:3">
      <c r="A5867" s="191">
        <v>36328</v>
      </c>
      <c r="B5867" s="30">
        <v>13.783333333333333</v>
      </c>
      <c r="C5867" s="136">
        <v>60030</v>
      </c>
    </row>
    <row r="5868" spans="1:3">
      <c r="A5868" s="191">
        <v>36329</v>
      </c>
      <c r="B5868" s="30">
        <v>13.95</v>
      </c>
      <c r="C5868" s="136">
        <v>152970</v>
      </c>
    </row>
    <row r="5869" spans="1:3">
      <c r="A5869" s="191">
        <v>36332</v>
      </c>
      <c r="B5869" s="30">
        <v>13.903333333333334</v>
      </c>
      <c r="C5869" s="136">
        <v>112380</v>
      </c>
    </row>
    <row r="5870" spans="1:3">
      <c r="A5870" s="191">
        <v>36333</v>
      </c>
      <c r="B5870" s="30">
        <v>13.99</v>
      </c>
      <c r="C5870" s="136">
        <v>71280</v>
      </c>
    </row>
    <row r="5871" spans="1:3">
      <c r="A5871" s="191">
        <v>36334</v>
      </c>
      <c r="B5871" s="30">
        <v>14</v>
      </c>
      <c r="C5871" s="136">
        <v>109950</v>
      </c>
    </row>
    <row r="5872" spans="1:3">
      <c r="A5872" s="191">
        <v>36335</v>
      </c>
      <c r="B5872" s="30">
        <v>13.943333333333333</v>
      </c>
      <c r="C5872" s="136">
        <v>117210</v>
      </c>
    </row>
    <row r="5873" spans="1:3">
      <c r="A5873" s="191">
        <v>36336</v>
      </c>
      <c r="B5873" s="30">
        <v>14</v>
      </c>
      <c r="C5873" s="136">
        <v>24510</v>
      </c>
    </row>
    <row r="5874" spans="1:3">
      <c r="A5874" s="191">
        <v>36339</v>
      </c>
      <c r="B5874" s="30">
        <v>14</v>
      </c>
      <c r="C5874" s="136">
        <v>72510</v>
      </c>
    </row>
    <row r="5875" spans="1:3">
      <c r="A5875" s="191">
        <v>36340</v>
      </c>
      <c r="B5875" s="30">
        <v>13.966666666666667</v>
      </c>
      <c r="C5875" s="136">
        <v>11520</v>
      </c>
    </row>
    <row r="5876" spans="1:3">
      <c r="A5876" s="193">
        <v>36341</v>
      </c>
      <c r="B5876" s="31">
        <v>13.833333333333334</v>
      </c>
      <c r="C5876" s="138">
        <v>93300</v>
      </c>
    </row>
    <row r="5877" spans="1:3">
      <c r="A5877" s="191">
        <v>36342</v>
      </c>
      <c r="B5877" s="30">
        <v>14.383333333333333</v>
      </c>
      <c r="C5877" s="136">
        <v>216720</v>
      </c>
    </row>
    <row r="5878" spans="1:3">
      <c r="A5878" s="191">
        <v>36343</v>
      </c>
      <c r="B5878" s="30">
        <v>14.63</v>
      </c>
      <c r="C5878" s="136">
        <v>69450</v>
      </c>
    </row>
    <row r="5879" spans="1:3">
      <c r="A5879" s="191">
        <v>36346</v>
      </c>
      <c r="B5879" s="30">
        <v>14.93</v>
      </c>
      <c r="C5879" s="136">
        <v>100260</v>
      </c>
    </row>
    <row r="5880" spans="1:3">
      <c r="A5880" s="191">
        <v>36347</v>
      </c>
      <c r="B5880" s="30">
        <v>14.666666666666666</v>
      </c>
      <c r="C5880" s="136">
        <v>62640</v>
      </c>
    </row>
    <row r="5881" spans="1:3">
      <c r="A5881" s="191">
        <v>36348</v>
      </c>
      <c r="B5881" s="30">
        <v>14.83</v>
      </c>
      <c r="C5881" s="136">
        <v>64050</v>
      </c>
    </row>
    <row r="5882" spans="1:3">
      <c r="A5882" s="191">
        <v>36349</v>
      </c>
      <c r="B5882" s="30">
        <v>14.666666666666666</v>
      </c>
      <c r="C5882" s="136">
        <v>77610</v>
      </c>
    </row>
    <row r="5883" spans="1:3">
      <c r="A5883" s="191">
        <v>36350</v>
      </c>
      <c r="B5883" s="30">
        <v>14.67</v>
      </c>
      <c r="C5883" s="136">
        <v>40350</v>
      </c>
    </row>
    <row r="5884" spans="1:3">
      <c r="A5884" s="191">
        <v>36353</v>
      </c>
      <c r="B5884" s="30">
        <v>14.8</v>
      </c>
      <c r="C5884" s="136">
        <v>36270</v>
      </c>
    </row>
    <row r="5885" spans="1:3">
      <c r="A5885" s="191">
        <v>36354</v>
      </c>
      <c r="B5885" s="30">
        <v>14.766666666666666</v>
      </c>
      <c r="C5885" s="136">
        <v>51120</v>
      </c>
    </row>
    <row r="5886" spans="1:3">
      <c r="A5886" s="191">
        <v>36355</v>
      </c>
      <c r="B5886" s="30">
        <v>15.616666666666667</v>
      </c>
      <c r="C5886" s="136">
        <v>291720</v>
      </c>
    </row>
    <row r="5887" spans="1:3">
      <c r="A5887" s="191">
        <v>36356</v>
      </c>
      <c r="B5887" s="30">
        <v>15.233333333333334</v>
      </c>
      <c r="C5887" s="136">
        <v>100800</v>
      </c>
    </row>
    <row r="5888" spans="1:3">
      <c r="A5888" s="191">
        <v>36357</v>
      </c>
      <c r="B5888" s="30">
        <v>15.033333333333333</v>
      </c>
      <c r="C5888" s="136">
        <v>77820</v>
      </c>
    </row>
    <row r="5889" spans="1:3">
      <c r="A5889" s="191">
        <v>36360</v>
      </c>
      <c r="B5889" s="30">
        <v>15.183333333333332</v>
      </c>
      <c r="C5889" s="136">
        <v>23580</v>
      </c>
    </row>
    <row r="5890" spans="1:3">
      <c r="A5890" s="191">
        <v>36361</v>
      </c>
      <c r="B5890" s="30">
        <v>15.193333333333333</v>
      </c>
      <c r="C5890" s="136">
        <v>20910</v>
      </c>
    </row>
    <row r="5891" spans="1:3">
      <c r="A5891" s="191">
        <v>36362</v>
      </c>
      <c r="B5891" s="30">
        <v>15.193333333333333</v>
      </c>
      <c r="C5891" s="136">
        <v>20910</v>
      </c>
    </row>
    <row r="5892" spans="1:3">
      <c r="A5892" s="191">
        <v>36363</v>
      </c>
      <c r="B5892" s="30">
        <v>15</v>
      </c>
      <c r="C5892" s="136">
        <v>22860</v>
      </c>
    </row>
    <row r="5893" spans="1:3">
      <c r="A5893" s="191">
        <v>36364</v>
      </c>
      <c r="B5893" s="30">
        <v>14.366666666666667</v>
      </c>
      <c r="C5893" s="136">
        <v>57270</v>
      </c>
    </row>
    <row r="5894" spans="1:3">
      <c r="A5894" s="191">
        <v>36367</v>
      </c>
      <c r="B5894" s="30">
        <v>13.966666666666667</v>
      </c>
      <c r="C5894" s="136">
        <v>99360</v>
      </c>
    </row>
    <row r="5895" spans="1:3">
      <c r="A5895" s="191">
        <v>36368</v>
      </c>
      <c r="B5895" s="30">
        <v>14.683333333333332</v>
      </c>
      <c r="C5895" s="136">
        <v>81180</v>
      </c>
    </row>
    <row r="5896" spans="1:3">
      <c r="A5896" s="191">
        <v>36369</v>
      </c>
      <c r="B5896" s="30">
        <v>14.5</v>
      </c>
      <c r="C5896" s="136">
        <v>34050</v>
      </c>
    </row>
    <row r="5897" spans="1:3">
      <c r="A5897" s="191">
        <v>36370</v>
      </c>
      <c r="B5897" s="30">
        <v>14.233333333333334</v>
      </c>
      <c r="C5897" s="136">
        <v>53880</v>
      </c>
    </row>
    <row r="5898" spans="1:3">
      <c r="A5898" s="193">
        <v>36371</v>
      </c>
      <c r="B5898" s="31">
        <v>14.333333333333334</v>
      </c>
      <c r="C5898" s="138">
        <v>90330</v>
      </c>
    </row>
    <row r="5899" spans="1:3">
      <c r="A5899" s="191">
        <v>36374</v>
      </c>
      <c r="B5899" s="30">
        <v>14.236666666666666</v>
      </c>
      <c r="C5899" s="136">
        <v>41520</v>
      </c>
    </row>
    <row r="5900" spans="1:3">
      <c r="A5900" s="191">
        <v>36375</v>
      </c>
      <c r="B5900" s="30">
        <v>14.1</v>
      </c>
      <c r="C5900" s="136">
        <v>28740</v>
      </c>
    </row>
    <row r="5901" spans="1:3">
      <c r="A5901" s="191">
        <v>36376</v>
      </c>
      <c r="B5901" s="30">
        <v>14.1</v>
      </c>
      <c r="C5901" s="136">
        <v>15930</v>
      </c>
    </row>
    <row r="5902" spans="1:3">
      <c r="A5902" s="191">
        <v>36377</v>
      </c>
      <c r="B5902" s="30">
        <v>14</v>
      </c>
      <c r="C5902" s="136">
        <v>37680</v>
      </c>
    </row>
    <row r="5903" spans="1:3">
      <c r="A5903" s="191">
        <v>36378</v>
      </c>
      <c r="B5903" s="30">
        <v>13.833333333333334</v>
      </c>
      <c r="C5903" s="136">
        <v>46290</v>
      </c>
    </row>
    <row r="5904" spans="1:3">
      <c r="A5904" s="191">
        <v>36381</v>
      </c>
      <c r="B5904" s="30">
        <v>13.833333333333334</v>
      </c>
      <c r="C5904" s="136">
        <v>51900</v>
      </c>
    </row>
    <row r="5905" spans="1:3">
      <c r="A5905" s="191">
        <v>36382</v>
      </c>
      <c r="B5905" s="30">
        <v>13.67</v>
      </c>
      <c r="C5905" s="136">
        <v>32430</v>
      </c>
    </row>
    <row r="5906" spans="1:3">
      <c r="A5906" s="191">
        <v>36383</v>
      </c>
      <c r="B5906" s="30">
        <v>13.966666666666667</v>
      </c>
      <c r="C5906" s="136">
        <v>24270</v>
      </c>
    </row>
    <row r="5907" spans="1:3">
      <c r="A5907" s="191">
        <v>36384</v>
      </c>
      <c r="B5907" s="30">
        <v>14.166666666666666</v>
      </c>
      <c r="C5907" s="136">
        <v>60630</v>
      </c>
    </row>
    <row r="5908" spans="1:3">
      <c r="A5908" s="191">
        <v>36385</v>
      </c>
      <c r="B5908" s="30">
        <v>14.666666666666666</v>
      </c>
      <c r="C5908" s="136">
        <v>85110</v>
      </c>
    </row>
    <row r="5909" spans="1:3">
      <c r="A5909" s="191">
        <v>36388</v>
      </c>
      <c r="B5909" s="30">
        <v>14.433333333333332</v>
      </c>
      <c r="C5909" s="136">
        <v>38640</v>
      </c>
    </row>
    <row r="5910" spans="1:3">
      <c r="A5910" s="191">
        <v>36389</v>
      </c>
      <c r="B5910" s="30">
        <v>14.59</v>
      </c>
      <c r="C5910" s="136">
        <v>30180</v>
      </c>
    </row>
    <row r="5911" spans="1:3">
      <c r="A5911" s="191">
        <v>36390</v>
      </c>
      <c r="B5911" s="30">
        <v>14.666666666666666</v>
      </c>
      <c r="C5911" s="136">
        <v>80310</v>
      </c>
    </row>
    <row r="5912" spans="1:3">
      <c r="A5912" s="191">
        <v>36391</v>
      </c>
      <c r="B5912" s="30">
        <v>14.333333333333334</v>
      </c>
      <c r="C5912" s="136">
        <v>29070</v>
      </c>
    </row>
    <row r="5913" spans="1:3">
      <c r="A5913" s="191">
        <v>36392</v>
      </c>
      <c r="B5913" s="30">
        <v>14.5</v>
      </c>
      <c r="C5913" s="136">
        <v>13920</v>
      </c>
    </row>
    <row r="5914" spans="1:3">
      <c r="A5914" s="191">
        <v>36395</v>
      </c>
      <c r="B5914" s="30">
        <v>14.986666666666666</v>
      </c>
      <c r="C5914" s="136">
        <v>40500</v>
      </c>
    </row>
    <row r="5915" spans="1:3">
      <c r="A5915" s="191">
        <v>36396</v>
      </c>
      <c r="B5915" s="30">
        <v>14.966666666666667</v>
      </c>
      <c r="C5915" s="136">
        <v>37140</v>
      </c>
    </row>
    <row r="5916" spans="1:3">
      <c r="A5916" s="191">
        <v>36397</v>
      </c>
      <c r="B5916" s="30">
        <v>14.816666666666668</v>
      </c>
      <c r="C5916" s="136">
        <v>60360</v>
      </c>
    </row>
    <row r="5917" spans="1:3">
      <c r="A5917" s="191">
        <v>36398</v>
      </c>
      <c r="B5917" s="30">
        <v>14.733333333333334</v>
      </c>
      <c r="C5917" s="136">
        <v>28470</v>
      </c>
    </row>
    <row r="5918" spans="1:3">
      <c r="A5918" s="191">
        <v>36399</v>
      </c>
      <c r="B5918" s="30">
        <v>14.666666666666666</v>
      </c>
      <c r="C5918" s="136">
        <v>34110</v>
      </c>
    </row>
    <row r="5919" spans="1:3">
      <c r="A5919" s="191">
        <v>36402</v>
      </c>
      <c r="B5919" s="30">
        <v>14.833333333333334</v>
      </c>
      <c r="C5919" s="136">
        <v>40110</v>
      </c>
    </row>
    <row r="5920" spans="1:3">
      <c r="A5920" s="193">
        <v>36403</v>
      </c>
      <c r="B5920" s="31">
        <v>14.62</v>
      </c>
      <c r="C5920" s="138">
        <v>39570</v>
      </c>
    </row>
    <row r="5921" spans="1:3">
      <c r="A5921" s="191">
        <v>36404</v>
      </c>
      <c r="B5921" s="30">
        <v>14.633333333333333</v>
      </c>
      <c r="C5921" s="136">
        <v>17640</v>
      </c>
    </row>
    <row r="5922" spans="1:3">
      <c r="A5922" s="191">
        <v>36405</v>
      </c>
      <c r="B5922" s="30">
        <v>14.333333333333334</v>
      </c>
      <c r="C5922" s="136">
        <v>20130</v>
      </c>
    </row>
    <row r="5923" spans="1:3">
      <c r="A5923" s="191">
        <v>36406</v>
      </c>
      <c r="B5923" s="30">
        <v>14.866666666666667</v>
      </c>
      <c r="C5923" s="136">
        <v>79710</v>
      </c>
    </row>
    <row r="5924" spans="1:3">
      <c r="A5924" s="191">
        <v>36409</v>
      </c>
      <c r="B5924" s="30">
        <v>14.833333333333334</v>
      </c>
      <c r="C5924" s="136">
        <v>40140</v>
      </c>
    </row>
    <row r="5925" spans="1:3">
      <c r="A5925" s="191">
        <v>36410</v>
      </c>
      <c r="B5925" s="30">
        <v>14.833333333333334</v>
      </c>
      <c r="C5925" s="136">
        <v>20730</v>
      </c>
    </row>
    <row r="5926" spans="1:3">
      <c r="A5926" s="191">
        <v>36411</v>
      </c>
      <c r="B5926" s="30">
        <v>14.95</v>
      </c>
      <c r="C5926" s="136">
        <v>20250</v>
      </c>
    </row>
    <row r="5927" spans="1:3">
      <c r="A5927" s="191">
        <v>36412</v>
      </c>
      <c r="B5927" s="30">
        <v>14.95</v>
      </c>
      <c r="C5927" s="136">
        <v>19770</v>
      </c>
    </row>
    <row r="5928" spans="1:3">
      <c r="A5928" s="191">
        <v>36413</v>
      </c>
      <c r="B5928" s="30">
        <v>14.833333333333334</v>
      </c>
      <c r="C5928" s="136">
        <v>30030</v>
      </c>
    </row>
    <row r="5929" spans="1:3">
      <c r="A5929" s="191">
        <v>36416</v>
      </c>
      <c r="B5929" s="30">
        <v>14.733333333333334</v>
      </c>
      <c r="C5929" s="136">
        <v>21000</v>
      </c>
    </row>
    <row r="5930" spans="1:3">
      <c r="A5930" s="191">
        <v>36417</v>
      </c>
      <c r="B5930" s="30">
        <v>14.966666666666667</v>
      </c>
      <c r="C5930" s="136">
        <v>16680</v>
      </c>
    </row>
    <row r="5931" spans="1:3">
      <c r="A5931" s="191">
        <v>36418</v>
      </c>
      <c r="B5931" s="30">
        <v>14.823333333333332</v>
      </c>
      <c r="C5931" s="136">
        <v>24090</v>
      </c>
    </row>
    <row r="5932" spans="1:3">
      <c r="A5932" s="191">
        <v>36419</v>
      </c>
      <c r="B5932" s="30">
        <v>14.833333333333334</v>
      </c>
      <c r="C5932" s="136">
        <v>55170</v>
      </c>
    </row>
    <row r="5933" spans="1:3">
      <c r="A5933" s="191">
        <v>36420</v>
      </c>
      <c r="B5933" s="30">
        <v>14.83</v>
      </c>
      <c r="C5933" s="136">
        <v>8730</v>
      </c>
    </row>
    <row r="5934" spans="1:3">
      <c r="A5934" s="191">
        <v>36423</v>
      </c>
      <c r="B5934" s="30">
        <v>14.833333333333334</v>
      </c>
      <c r="C5934" s="136">
        <v>22830</v>
      </c>
    </row>
    <row r="5935" spans="1:3">
      <c r="A5935" s="191">
        <v>36424</v>
      </c>
      <c r="B5935" s="30">
        <v>14.766666666666666</v>
      </c>
      <c r="C5935" s="136">
        <v>17280</v>
      </c>
    </row>
    <row r="5936" spans="1:3">
      <c r="A5936" s="191">
        <v>36425</v>
      </c>
      <c r="B5936" s="30">
        <v>14.5</v>
      </c>
      <c r="C5936" s="136">
        <v>28710</v>
      </c>
    </row>
    <row r="5937" spans="1:3">
      <c r="A5937" s="191">
        <v>36426</v>
      </c>
      <c r="B5937" s="30">
        <v>14.3</v>
      </c>
      <c r="C5937" s="136">
        <v>57630</v>
      </c>
    </row>
    <row r="5938" spans="1:3">
      <c r="A5938" s="191">
        <v>36427</v>
      </c>
      <c r="B5938" s="30">
        <v>14.063333333333333</v>
      </c>
      <c r="C5938" s="136">
        <v>32040</v>
      </c>
    </row>
    <row r="5939" spans="1:3">
      <c r="A5939" s="191">
        <v>36430</v>
      </c>
      <c r="B5939" s="30">
        <v>14.316666666666668</v>
      </c>
      <c r="C5939" s="136">
        <v>22590</v>
      </c>
    </row>
    <row r="5940" spans="1:3">
      <c r="A5940" s="191">
        <v>36431</v>
      </c>
      <c r="B5940" s="30">
        <v>14.25</v>
      </c>
      <c r="C5940" s="136">
        <v>11400</v>
      </c>
    </row>
    <row r="5941" spans="1:3">
      <c r="A5941" s="191">
        <v>36432</v>
      </c>
      <c r="B5941" s="30">
        <v>14.166666666666666</v>
      </c>
      <c r="C5941" s="136">
        <v>10020</v>
      </c>
    </row>
    <row r="5942" spans="1:3">
      <c r="A5942" s="191">
        <v>36433</v>
      </c>
      <c r="B5942" s="30">
        <v>14.333333333333334</v>
      </c>
      <c r="C5942" s="136">
        <v>47340</v>
      </c>
    </row>
    <row r="5943" spans="1:3">
      <c r="A5943" s="191">
        <v>36434</v>
      </c>
      <c r="B5943" s="30">
        <v>14.216666666666667</v>
      </c>
      <c r="C5943" s="136">
        <v>30840</v>
      </c>
    </row>
    <row r="5944" spans="1:3">
      <c r="A5944" s="191">
        <v>36437</v>
      </c>
      <c r="B5944" s="30">
        <v>14.333333333333334</v>
      </c>
      <c r="C5944" s="136">
        <v>17250</v>
      </c>
    </row>
    <row r="5945" spans="1:3">
      <c r="A5945" s="191">
        <v>36438</v>
      </c>
      <c r="B5945" s="30">
        <v>14.2</v>
      </c>
      <c r="C5945" s="136">
        <v>13800</v>
      </c>
    </row>
    <row r="5946" spans="1:3">
      <c r="A5946" s="191">
        <v>36439</v>
      </c>
      <c r="B5946" s="30">
        <v>14.333333333333334</v>
      </c>
      <c r="C5946" s="136">
        <v>7080</v>
      </c>
    </row>
    <row r="5947" spans="1:3">
      <c r="A5947" s="191">
        <v>36440</v>
      </c>
      <c r="B5947" s="30">
        <v>14.7</v>
      </c>
      <c r="C5947" s="136">
        <v>38130</v>
      </c>
    </row>
    <row r="5948" spans="1:3">
      <c r="A5948" s="191">
        <v>36441</v>
      </c>
      <c r="B5948" s="30">
        <v>14.866666666666667</v>
      </c>
      <c r="C5948" s="136">
        <v>34350</v>
      </c>
    </row>
    <row r="5949" spans="1:3">
      <c r="A5949" s="191">
        <v>36444</v>
      </c>
      <c r="B5949" s="30">
        <v>14.833333333333334</v>
      </c>
      <c r="C5949" s="136">
        <v>59100</v>
      </c>
    </row>
    <row r="5950" spans="1:3">
      <c r="A5950" s="191">
        <v>36445</v>
      </c>
      <c r="B5950" s="30">
        <v>14.766666666666666</v>
      </c>
      <c r="C5950" s="136">
        <v>80100</v>
      </c>
    </row>
    <row r="5951" spans="1:3">
      <c r="A5951" s="191">
        <v>36446</v>
      </c>
      <c r="B5951" s="30">
        <v>14.726666666666667</v>
      </c>
      <c r="C5951" s="136">
        <v>24990</v>
      </c>
    </row>
    <row r="5952" spans="1:3">
      <c r="A5952" s="191">
        <v>36447</v>
      </c>
      <c r="B5952" s="30">
        <v>14.776666666666666</v>
      </c>
      <c r="C5952" s="136">
        <v>24300</v>
      </c>
    </row>
    <row r="5953" spans="1:3">
      <c r="A5953" s="191">
        <v>36448</v>
      </c>
      <c r="B5953" s="30">
        <v>15.4</v>
      </c>
      <c r="C5953" s="136">
        <v>256380</v>
      </c>
    </row>
    <row r="5954" spans="1:3">
      <c r="A5954" s="191">
        <v>36451</v>
      </c>
      <c r="B5954" s="30">
        <v>15.166666666666666</v>
      </c>
      <c r="C5954" s="136">
        <v>221370</v>
      </c>
    </row>
    <row r="5955" spans="1:3">
      <c r="A5955" s="191">
        <v>36452</v>
      </c>
      <c r="B5955" s="30">
        <v>15.166666666666666</v>
      </c>
      <c r="C5955" s="136">
        <v>163260</v>
      </c>
    </row>
    <row r="5956" spans="1:3">
      <c r="A5956" s="191">
        <v>36453</v>
      </c>
      <c r="B5956" s="30">
        <v>15.716666666666667</v>
      </c>
      <c r="C5956" s="136">
        <v>113100</v>
      </c>
    </row>
    <row r="5957" spans="1:3">
      <c r="A5957" s="191">
        <v>36454</v>
      </c>
      <c r="B5957" s="30">
        <v>15.666666666666666</v>
      </c>
      <c r="C5957" s="136">
        <v>63750</v>
      </c>
    </row>
    <row r="5958" spans="1:3">
      <c r="A5958" s="191">
        <v>36455</v>
      </c>
      <c r="B5958" s="30">
        <v>15.476666666666667</v>
      </c>
      <c r="C5958" s="136">
        <v>144420</v>
      </c>
    </row>
    <row r="5959" spans="1:3">
      <c r="A5959" s="191">
        <v>36458</v>
      </c>
      <c r="B5959" s="30">
        <v>15.533333333333333</v>
      </c>
      <c r="C5959" s="136">
        <v>113940</v>
      </c>
    </row>
    <row r="5960" spans="1:3">
      <c r="A5960" s="191">
        <v>36459</v>
      </c>
      <c r="B5960" s="30">
        <v>15.5</v>
      </c>
      <c r="C5960" s="136">
        <v>32790</v>
      </c>
    </row>
    <row r="5961" spans="1:3">
      <c r="A5961" s="191">
        <v>36460</v>
      </c>
      <c r="B5961" s="30">
        <v>15.623333333333333</v>
      </c>
      <c r="C5961" s="136">
        <v>57660</v>
      </c>
    </row>
    <row r="5962" spans="1:3">
      <c r="A5962" s="191">
        <v>36461</v>
      </c>
      <c r="B5962" s="30">
        <v>16.166666666666668</v>
      </c>
      <c r="C5962" s="136">
        <v>160560</v>
      </c>
    </row>
    <row r="5963" spans="1:3">
      <c r="A5963" s="193">
        <v>36462</v>
      </c>
      <c r="B5963" s="31">
        <v>17.066666666666666</v>
      </c>
      <c r="C5963" s="138">
        <v>304920</v>
      </c>
    </row>
    <row r="5964" spans="1:3">
      <c r="A5964" s="191">
        <v>36465</v>
      </c>
      <c r="B5964" s="30">
        <v>17.066666666666666</v>
      </c>
      <c r="C5964" s="136">
        <v>304920</v>
      </c>
    </row>
    <row r="5965" spans="1:3">
      <c r="A5965" s="191">
        <v>36466</v>
      </c>
      <c r="B5965" s="30">
        <v>17.116666666666667</v>
      </c>
      <c r="C5965" s="136">
        <v>172650</v>
      </c>
    </row>
    <row r="5966" spans="1:3">
      <c r="A5966" s="191">
        <v>36467</v>
      </c>
      <c r="B5966" s="30">
        <v>17</v>
      </c>
      <c r="C5966" s="136">
        <v>133650</v>
      </c>
    </row>
    <row r="5967" spans="1:3">
      <c r="A5967" s="191">
        <v>36468</v>
      </c>
      <c r="B5967" s="30">
        <v>16.899999999999999</v>
      </c>
      <c r="C5967" s="136">
        <v>110700</v>
      </c>
    </row>
    <row r="5968" spans="1:3">
      <c r="A5968" s="191">
        <v>36469</v>
      </c>
      <c r="B5968" s="30">
        <v>16.916666666666668</v>
      </c>
      <c r="C5968" s="136">
        <v>78630</v>
      </c>
    </row>
    <row r="5969" spans="1:5">
      <c r="A5969" s="191">
        <v>36472</v>
      </c>
      <c r="B5969" s="30">
        <v>17</v>
      </c>
      <c r="C5969" s="136">
        <v>40200</v>
      </c>
    </row>
    <row r="5970" spans="1:5">
      <c r="A5970" s="191">
        <v>36473</v>
      </c>
      <c r="B5970" s="30">
        <v>17</v>
      </c>
      <c r="C5970" s="136">
        <v>69780</v>
      </c>
    </row>
    <row r="5971" spans="1:5">
      <c r="A5971" s="191">
        <v>36474</v>
      </c>
      <c r="B5971" s="30">
        <v>16.983333333333334</v>
      </c>
      <c r="C5971" s="136">
        <v>113340</v>
      </c>
    </row>
    <row r="5972" spans="1:5">
      <c r="A5972" s="191">
        <v>36476</v>
      </c>
      <c r="B5972" s="30">
        <v>17</v>
      </c>
      <c r="C5972" s="136">
        <v>60240</v>
      </c>
    </row>
    <row r="5973" spans="1:5">
      <c r="A5973" s="191">
        <v>36479</v>
      </c>
      <c r="B5973" s="30">
        <v>16.766666666666666</v>
      </c>
      <c r="C5973" s="136">
        <v>37410</v>
      </c>
    </row>
    <row r="5974" spans="1:5">
      <c r="A5974" s="191">
        <v>36480</v>
      </c>
      <c r="B5974" s="30">
        <v>16.899999999999999</v>
      </c>
      <c r="C5974" s="136">
        <v>48870</v>
      </c>
    </row>
    <row r="5975" spans="1:5">
      <c r="A5975" s="191">
        <v>36481</v>
      </c>
      <c r="B5975" s="30">
        <v>17.033333333333335</v>
      </c>
      <c r="C5975" s="136">
        <v>83490</v>
      </c>
    </row>
    <row r="5976" spans="1:5">
      <c r="A5976" s="191">
        <v>36482</v>
      </c>
      <c r="B5976" s="30">
        <v>16.983333333333334</v>
      </c>
      <c r="C5976" s="136">
        <v>46980</v>
      </c>
    </row>
    <row r="5977" spans="1:5">
      <c r="A5977" s="191">
        <v>36483</v>
      </c>
      <c r="B5977" s="30">
        <v>16.8</v>
      </c>
      <c r="C5977" s="136">
        <v>82260</v>
      </c>
    </row>
    <row r="5978" spans="1:5">
      <c r="A5978" s="191">
        <v>36486</v>
      </c>
      <c r="B5978" s="30">
        <v>16.27</v>
      </c>
      <c r="C5978" s="136">
        <v>99450</v>
      </c>
    </row>
    <row r="5979" spans="1:5">
      <c r="A5979" s="191">
        <v>36487</v>
      </c>
      <c r="B5979" s="30">
        <v>16.333333333333332</v>
      </c>
      <c r="C5979" s="136">
        <v>64320</v>
      </c>
    </row>
    <row r="5980" spans="1:5">
      <c r="A5980" s="191">
        <v>36488</v>
      </c>
      <c r="B5980" s="30">
        <v>16.333333333333332</v>
      </c>
      <c r="C5980" s="136">
        <v>25440</v>
      </c>
    </row>
    <row r="5981" spans="1:5">
      <c r="A5981" s="191">
        <v>36489</v>
      </c>
      <c r="B5981" s="30">
        <v>16.899999999999999</v>
      </c>
      <c r="C5981" s="136">
        <v>11472</v>
      </c>
    </row>
    <row r="5982" spans="1:5">
      <c r="A5982" s="191">
        <v>36490</v>
      </c>
      <c r="B5982" s="30">
        <v>17.100000000000001</v>
      </c>
      <c r="C5982" s="136">
        <v>60834</v>
      </c>
      <c r="D5982" s="8">
        <v>8.3333333333333329E-2</v>
      </c>
      <c r="E5982" s="9">
        <v>1620</v>
      </c>
    </row>
    <row r="5983" spans="1:5">
      <c r="A5983" s="191">
        <v>36493</v>
      </c>
      <c r="B5983" s="30">
        <v>17.283333333333335</v>
      </c>
      <c r="C5983" s="136">
        <v>94149</v>
      </c>
      <c r="D5983" s="8">
        <v>3.3333333333333333E-2</v>
      </c>
      <c r="E5983" s="9">
        <v>9030</v>
      </c>
    </row>
    <row r="5984" spans="1:5">
      <c r="A5984" s="193">
        <v>36494</v>
      </c>
      <c r="B5984" s="31">
        <v>16.816666666666666</v>
      </c>
      <c r="C5984" s="138">
        <v>47541</v>
      </c>
      <c r="D5984" s="10">
        <v>3.3333333333333333E-2</v>
      </c>
      <c r="E5984" s="11">
        <v>4110</v>
      </c>
    </row>
    <row r="5985" spans="1:5">
      <c r="A5985" s="191">
        <v>36495</v>
      </c>
      <c r="B5985" s="30">
        <v>17.166666666666668</v>
      </c>
      <c r="C5985" s="136">
        <v>32907</v>
      </c>
      <c r="D5985" s="8">
        <v>0.03</v>
      </c>
      <c r="E5985" s="9">
        <v>35202</v>
      </c>
    </row>
    <row r="5986" spans="1:5">
      <c r="A5986" s="191">
        <v>36496</v>
      </c>
      <c r="B5986" s="30">
        <v>17.166666666666668</v>
      </c>
      <c r="C5986" s="136">
        <v>40308</v>
      </c>
      <c r="D5986" s="8">
        <v>0.03</v>
      </c>
      <c r="E5986" s="9">
        <v>0</v>
      </c>
    </row>
    <row r="5987" spans="1:5">
      <c r="A5987" s="191">
        <v>36497</v>
      </c>
      <c r="B5987" s="30">
        <v>17.566666666666666</v>
      </c>
      <c r="C5987" s="136">
        <v>151224</v>
      </c>
      <c r="D5987" s="8">
        <v>1.6666666666666666E-2</v>
      </c>
      <c r="E5987" s="9">
        <v>11955</v>
      </c>
    </row>
    <row r="5988" spans="1:5">
      <c r="A5988" s="191">
        <v>36500</v>
      </c>
      <c r="B5988" s="30">
        <v>18.3</v>
      </c>
      <c r="C5988" s="136">
        <v>165057</v>
      </c>
      <c r="D5988" s="8">
        <v>6.6666666666666671E-3</v>
      </c>
      <c r="E5988" s="9">
        <v>29862</v>
      </c>
    </row>
    <row r="5989" spans="1:5">
      <c r="A5989" s="191">
        <v>36501</v>
      </c>
      <c r="B5989" s="30">
        <v>18.25</v>
      </c>
      <c r="C5989" s="136">
        <v>52014</v>
      </c>
      <c r="D5989" s="8">
        <v>6.6666666666666671E-3</v>
      </c>
      <c r="E5989" s="9">
        <v>0</v>
      </c>
    </row>
    <row r="5990" spans="1:5">
      <c r="A5990" s="191">
        <v>36502</v>
      </c>
      <c r="B5990" s="30">
        <v>18.133333333333333</v>
      </c>
      <c r="C5990" s="136">
        <v>51279</v>
      </c>
      <c r="D5990" s="8">
        <v>1.6666666666666666E-2</v>
      </c>
      <c r="E5990" s="9">
        <v>6300</v>
      </c>
    </row>
    <row r="5991" spans="1:5">
      <c r="A5991" s="191">
        <v>36503</v>
      </c>
      <c r="B5991" s="30">
        <v>17.899999999999999</v>
      </c>
      <c r="C5991" s="136">
        <v>114357</v>
      </c>
      <c r="D5991" s="8">
        <v>1.3333333333333334E-2</v>
      </c>
      <c r="E5991" s="9">
        <v>510</v>
      </c>
    </row>
    <row r="5992" spans="1:5">
      <c r="A5992" s="191">
        <v>36504</v>
      </c>
      <c r="B5992" s="30">
        <v>18</v>
      </c>
      <c r="C5992" s="136">
        <v>36510</v>
      </c>
      <c r="D5992" s="8">
        <v>6.6666666666666671E-3</v>
      </c>
      <c r="E5992" s="9">
        <v>11670</v>
      </c>
    </row>
    <row r="5993" spans="1:5">
      <c r="A5993" s="191">
        <v>36507</v>
      </c>
      <c r="B5993" s="30">
        <v>19</v>
      </c>
      <c r="C5993" s="136">
        <v>224658</v>
      </c>
      <c r="D5993" s="8">
        <v>6.6666666666666671E-3</v>
      </c>
      <c r="E5993" s="9">
        <v>0</v>
      </c>
    </row>
    <row r="5994" spans="1:5">
      <c r="A5994" s="191">
        <v>36508</v>
      </c>
      <c r="B5994" s="30">
        <v>18.633333333333333</v>
      </c>
      <c r="C5994" s="136">
        <v>165702</v>
      </c>
      <c r="D5994" s="8">
        <v>6.6666666666666671E-3</v>
      </c>
      <c r="E5994" s="9">
        <v>0</v>
      </c>
    </row>
    <row r="5995" spans="1:5">
      <c r="A5995" s="191">
        <v>36509</v>
      </c>
      <c r="B5995" s="30">
        <v>19.100000000000001</v>
      </c>
      <c r="C5995" s="136">
        <v>1444344</v>
      </c>
      <c r="D5995" s="8">
        <v>6.6666666666666671E-3</v>
      </c>
      <c r="E5995" s="9">
        <v>0</v>
      </c>
    </row>
    <row r="5996" spans="1:5">
      <c r="A5996" s="191">
        <v>36510</v>
      </c>
      <c r="B5996" s="30">
        <v>18.633333333333333</v>
      </c>
      <c r="C5996" s="136">
        <v>193323</v>
      </c>
      <c r="D5996" s="8">
        <v>1.6666666666666666E-2</v>
      </c>
      <c r="E5996" s="9">
        <v>14673</v>
      </c>
    </row>
    <row r="5997" spans="1:5">
      <c r="A5997" s="191">
        <v>36511</v>
      </c>
      <c r="B5997" s="30">
        <v>18.633333333333333</v>
      </c>
      <c r="C5997" s="136">
        <v>142929</v>
      </c>
      <c r="D5997" s="8">
        <v>1.6666666666666666E-2</v>
      </c>
      <c r="E5997" s="9">
        <v>32820</v>
      </c>
    </row>
    <row r="5998" spans="1:5">
      <c r="A5998" s="191">
        <v>36514</v>
      </c>
      <c r="B5998" s="30">
        <v>18.466666666666665</v>
      </c>
      <c r="C5998" s="136">
        <v>98901</v>
      </c>
      <c r="D5998" s="8">
        <v>1.6666666666666666E-2</v>
      </c>
      <c r="E5998" s="9">
        <v>2400</v>
      </c>
    </row>
    <row r="5999" spans="1:5">
      <c r="A5999" s="191">
        <v>36515</v>
      </c>
      <c r="B5999" s="30">
        <v>18.433333333333334</v>
      </c>
      <c r="C5999" s="136">
        <v>52992</v>
      </c>
      <c r="D5999" s="8">
        <v>6.6666666666666671E-3</v>
      </c>
      <c r="E5999" s="9">
        <v>2400</v>
      </c>
    </row>
    <row r="6000" spans="1:5">
      <c r="A6000" s="191">
        <v>36516</v>
      </c>
      <c r="B6000" s="30">
        <v>18.316666666666666</v>
      </c>
      <c r="C6000" s="136">
        <v>72312</v>
      </c>
      <c r="D6000" s="8">
        <v>1.6666666666666666E-2</v>
      </c>
      <c r="E6000" s="9">
        <v>600</v>
      </c>
    </row>
    <row r="6001" spans="1:5">
      <c r="A6001" s="191">
        <v>36517</v>
      </c>
      <c r="B6001" s="30">
        <v>18.316666666666666</v>
      </c>
      <c r="C6001" s="136">
        <v>135039</v>
      </c>
      <c r="D6001" s="8">
        <v>1.6666666666666666E-2</v>
      </c>
      <c r="E6001" s="9">
        <v>18000</v>
      </c>
    </row>
    <row r="6002" spans="1:5">
      <c r="A6002" s="191">
        <v>36518</v>
      </c>
      <c r="B6002" s="30">
        <v>18.350000000000001</v>
      </c>
      <c r="C6002" s="136">
        <v>132294</v>
      </c>
      <c r="D6002" s="8">
        <v>1.6666666666666666E-2</v>
      </c>
      <c r="E6002" s="9">
        <v>27900</v>
      </c>
    </row>
    <row r="6003" spans="1:5">
      <c r="A6003" s="191">
        <v>36521</v>
      </c>
      <c r="B6003" s="30">
        <v>18.766666666666666</v>
      </c>
      <c r="C6003" s="136">
        <v>178047</v>
      </c>
      <c r="D6003" s="8">
        <v>0.01</v>
      </c>
      <c r="E6003" s="9">
        <v>5310</v>
      </c>
    </row>
    <row r="6004" spans="1:5">
      <c r="A6004" s="191">
        <v>36522</v>
      </c>
      <c r="B6004" s="30">
        <v>18.633333333333333</v>
      </c>
      <c r="C6004" s="136">
        <v>105219</v>
      </c>
      <c r="D6004" s="8">
        <v>1.6666666666666666E-2</v>
      </c>
      <c r="E6004" s="9">
        <v>4500</v>
      </c>
    </row>
    <row r="6005" spans="1:5">
      <c r="A6005" s="191">
        <v>36523</v>
      </c>
      <c r="B6005" s="30">
        <v>18.666666666666668</v>
      </c>
      <c r="C6005" s="136">
        <v>122220</v>
      </c>
      <c r="D6005" s="8">
        <v>1.6666666666666666E-2</v>
      </c>
      <c r="E6005" s="9">
        <v>600</v>
      </c>
    </row>
    <row r="6006" spans="1:5" ht="13.5" thickBot="1">
      <c r="A6006" s="194">
        <v>36524</v>
      </c>
      <c r="B6006" s="38">
        <v>18.366666666666667</v>
      </c>
      <c r="C6006" s="139">
        <v>74226</v>
      </c>
      <c r="D6006" s="10">
        <v>1.6666666666666666E-2</v>
      </c>
      <c r="E6006" s="11">
        <v>630</v>
      </c>
    </row>
    <row r="6007" spans="1:5">
      <c r="A6007" s="187">
        <v>36528</v>
      </c>
      <c r="B6007" s="30">
        <v>19.5</v>
      </c>
      <c r="C6007" s="140">
        <v>121941</v>
      </c>
      <c r="D6007" s="8">
        <v>1.6666666666666666E-2</v>
      </c>
      <c r="E6007" s="9">
        <v>0</v>
      </c>
    </row>
    <row r="6008" spans="1:5">
      <c r="A6008" s="187">
        <v>36529</v>
      </c>
      <c r="B6008" s="30">
        <v>17.366666666666667</v>
      </c>
      <c r="C6008" s="140">
        <v>100452</v>
      </c>
      <c r="D6008" s="8">
        <v>1.6666666666666666E-2</v>
      </c>
      <c r="E6008" s="9">
        <v>1500</v>
      </c>
    </row>
    <row r="6009" spans="1:5">
      <c r="A6009" s="187">
        <v>36530</v>
      </c>
      <c r="B6009" s="30">
        <v>16.489999999999998</v>
      </c>
      <c r="C6009" s="140">
        <v>141042</v>
      </c>
      <c r="D6009" s="8">
        <v>1.6666666666666666E-2</v>
      </c>
      <c r="E6009" s="9">
        <v>3927</v>
      </c>
    </row>
    <row r="6010" spans="1:5">
      <c r="A6010" s="187">
        <v>36531</v>
      </c>
      <c r="B6010" s="30">
        <v>17.5</v>
      </c>
      <c r="C6010" s="140">
        <v>114855</v>
      </c>
      <c r="D6010" s="8">
        <v>1.6666666666666666E-2</v>
      </c>
      <c r="E6010" s="9">
        <v>0</v>
      </c>
    </row>
    <row r="6011" spans="1:5">
      <c r="A6011" s="187">
        <v>36532</v>
      </c>
      <c r="B6011" s="30">
        <v>18.166666666666668</v>
      </c>
      <c r="C6011" s="140">
        <v>99819</v>
      </c>
      <c r="D6011" s="8">
        <v>1.6666666666666666E-2</v>
      </c>
      <c r="E6011" s="9">
        <v>0</v>
      </c>
    </row>
    <row r="6012" spans="1:5">
      <c r="A6012" s="187">
        <v>36535</v>
      </c>
      <c r="B6012" s="30">
        <v>18.850000000000001</v>
      </c>
      <c r="C6012" s="140">
        <v>71301</v>
      </c>
      <c r="D6012" s="8">
        <v>1.6666666666666666E-2</v>
      </c>
      <c r="E6012" s="9">
        <v>0</v>
      </c>
    </row>
    <row r="6013" spans="1:5">
      <c r="A6013" s="187">
        <v>36536</v>
      </c>
      <c r="B6013" s="30">
        <v>18.066666666666666</v>
      </c>
      <c r="C6013" s="140">
        <v>45033</v>
      </c>
      <c r="D6013" s="8">
        <v>1.6666666666666666E-2</v>
      </c>
      <c r="E6013" s="9">
        <v>0</v>
      </c>
    </row>
    <row r="6014" spans="1:5">
      <c r="A6014" s="187">
        <v>36537</v>
      </c>
      <c r="B6014" s="30">
        <v>17.666666666666668</v>
      </c>
      <c r="C6014" s="140">
        <v>74232</v>
      </c>
      <c r="D6014" s="8">
        <v>1.6666666666666666E-2</v>
      </c>
      <c r="E6014" s="9">
        <v>0</v>
      </c>
    </row>
    <row r="6015" spans="1:5">
      <c r="A6015" s="187">
        <v>36538</v>
      </c>
      <c r="B6015" s="30">
        <v>18.333333333333332</v>
      </c>
      <c r="C6015" s="140">
        <v>115062</v>
      </c>
      <c r="D6015" s="8">
        <v>1.6666666666666666E-2</v>
      </c>
      <c r="E6015" s="9">
        <v>0</v>
      </c>
    </row>
    <row r="6016" spans="1:5">
      <c r="A6016" s="187">
        <v>36539</v>
      </c>
      <c r="B6016" s="30">
        <v>18</v>
      </c>
      <c r="C6016" s="140">
        <v>70944</v>
      </c>
      <c r="D6016" s="8">
        <v>1.6666666666666666E-2</v>
      </c>
      <c r="E6016" s="9">
        <v>0</v>
      </c>
    </row>
    <row r="6017" spans="1:5">
      <c r="A6017" s="187">
        <v>36542</v>
      </c>
      <c r="B6017" s="30">
        <v>17.033333333333335</v>
      </c>
      <c r="C6017" s="140">
        <v>80019</v>
      </c>
      <c r="D6017" s="8">
        <v>1.6666666666666666E-2</v>
      </c>
      <c r="E6017" s="9">
        <v>0</v>
      </c>
    </row>
    <row r="6018" spans="1:5">
      <c r="A6018" s="187">
        <v>36543</v>
      </c>
      <c r="B6018" s="30">
        <v>17</v>
      </c>
      <c r="C6018" s="140">
        <v>62973</v>
      </c>
      <c r="D6018" s="8">
        <v>8.3333333333333329E-2</v>
      </c>
      <c r="E6018" s="9">
        <v>6510</v>
      </c>
    </row>
    <row r="6019" spans="1:5">
      <c r="A6019" s="187">
        <v>36544</v>
      </c>
      <c r="B6019" s="30">
        <v>16.733333333333334</v>
      </c>
      <c r="C6019" s="140">
        <v>150774</v>
      </c>
      <c r="D6019" s="8">
        <v>8.3333333333333329E-2</v>
      </c>
      <c r="E6019" s="9">
        <v>2655</v>
      </c>
    </row>
    <row r="6020" spans="1:5">
      <c r="A6020" s="187">
        <v>36545</v>
      </c>
      <c r="B6020" s="30">
        <v>16.850000000000001</v>
      </c>
      <c r="C6020" s="140">
        <v>153354</v>
      </c>
      <c r="D6020" s="8">
        <v>8.3333333333333329E-2</v>
      </c>
      <c r="E6020" s="9">
        <v>405</v>
      </c>
    </row>
    <row r="6021" spans="1:5">
      <c r="A6021" s="187">
        <v>36546</v>
      </c>
      <c r="B6021" s="30">
        <v>17.933333333333334</v>
      </c>
      <c r="C6021" s="140">
        <v>251295</v>
      </c>
      <c r="D6021" s="8">
        <v>8.3333333333333329E-2</v>
      </c>
      <c r="E6021" s="9">
        <v>0</v>
      </c>
    </row>
    <row r="6022" spans="1:5">
      <c r="A6022" s="187">
        <v>36549</v>
      </c>
      <c r="B6022" s="30">
        <v>17.333333333333332</v>
      </c>
      <c r="C6022" s="140">
        <v>66852</v>
      </c>
      <c r="D6022" s="8">
        <v>8.3333333333333329E-2</v>
      </c>
      <c r="E6022" s="9">
        <v>0</v>
      </c>
    </row>
    <row r="6023" spans="1:5">
      <c r="A6023" s="187">
        <v>36550</v>
      </c>
      <c r="B6023" s="30">
        <v>16.7</v>
      </c>
      <c r="C6023" s="140">
        <v>96306</v>
      </c>
      <c r="D6023" s="8">
        <v>0.09</v>
      </c>
      <c r="E6023" s="9">
        <v>630</v>
      </c>
    </row>
    <row r="6024" spans="1:5">
      <c r="A6024" s="187">
        <v>36551</v>
      </c>
      <c r="B6024" s="30">
        <v>17.116666666666667</v>
      </c>
      <c r="C6024" s="140">
        <v>80313</v>
      </c>
      <c r="D6024" s="8">
        <v>0.09</v>
      </c>
      <c r="E6024" s="9">
        <v>0</v>
      </c>
    </row>
    <row r="6025" spans="1:5">
      <c r="A6025" s="187">
        <v>36552</v>
      </c>
      <c r="B6025" s="30">
        <v>16.850000000000001</v>
      </c>
      <c r="C6025" s="140">
        <v>42762</v>
      </c>
      <c r="D6025" s="8">
        <v>0.10333333333333333</v>
      </c>
      <c r="E6025" s="9">
        <v>1500</v>
      </c>
    </row>
    <row r="6026" spans="1:5">
      <c r="A6026" s="187">
        <v>36553</v>
      </c>
      <c r="B6026" s="30">
        <v>16.733333333333334</v>
      </c>
      <c r="C6026" s="140">
        <v>85545</v>
      </c>
      <c r="D6026" s="8">
        <v>0.10333333333333333</v>
      </c>
      <c r="E6026" s="9">
        <v>0</v>
      </c>
    </row>
    <row r="6027" spans="1:5">
      <c r="A6027" s="195">
        <v>36556</v>
      </c>
      <c r="B6027" s="31">
        <v>16.216666666666665</v>
      </c>
      <c r="C6027" s="141">
        <v>100107</v>
      </c>
      <c r="D6027" s="10">
        <v>0.10333333333333333</v>
      </c>
      <c r="E6027" s="11">
        <v>930</v>
      </c>
    </row>
    <row r="6028" spans="1:5">
      <c r="A6028" s="187">
        <v>36557</v>
      </c>
      <c r="B6028" s="30">
        <v>16.420000000000002</v>
      </c>
      <c r="C6028" s="140">
        <v>56004</v>
      </c>
      <c r="D6028" s="8">
        <v>0.10333333333333333</v>
      </c>
      <c r="E6028" s="9">
        <v>0</v>
      </c>
    </row>
    <row r="6029" spans="1:5">
      <c r="A6029" s="187">
        <v>36558</v>
      </c>
      <c r="B6029" s="30">
        <v>16.100000000000001</v>
      </c>
      <c r="C6029" s="140">
        <v>93432</v>
      </c>
      <c r="D6029" s="8">
        <v>0.10333333333333333</v>
      </c>
      <c r="E6029" s="9">
        <v>0</v>
      </c>
    </row>
    <row r="6030" spans="1:5">
      <c r="A6030" s="187">
        <v>36559</v>
      </c>
      <c r="B6030" s="30">
        <v>16.816666666666666</v>
      </c>
      <c r="C6030" s="140">
        <v>76464</v>
      </c>
      <c r="D6030" s="8">
        <v>0.10333333333333333</v>
      </c>
      <c r="E6030" s="9">
        <v>6588</v>
      </c>
    </row>
    <row r="6031" spans="1:5">
      <c r="A6031" s="187">
        <v>36560</v>
      </c>
      <c r="B6031" s="30">
        <v>16.406666666666666</v>
      </c>
      <c r="C6031" s="140">
        <v>64224</v>
      </c>
      <c r="D6031" s="8">
        <v>0.10333333333333333</v>
      </c>
      <c r="E6031" s="9">
        <v>0</v>
      </c>
    </row>
    <row r="6032" spans="1:5">
      <c r="A6032" s="187">
        <v>36563</v>
      </c>
      <c r="B6032" s="30">
        <v>16.266666666666666</v>
      </c>
      <c r="C6032" s="140">
        <v>43434</v>
      </c>
      <c r="D6032" s="8">
        <v>0.10666666666666667</v>
      </c>
      <c r="E6032" s="9">
        <v>210</v>
      </c>
    </row>
    <row r="6033" spans="1:5">
      <c r="A6033" s="187">
        <v>36564</v>
      </c>
      <c r="B6033" s="30">
        <v>16.226666666666667</v>
      </c>
      <c r="C6033" s="140">
        <v>49230</v>
      </c>
      <c r="D6033" s="8">
        <v>0.10666666666666667</v>
      </c>
      <c r="E6033" s="9">
        <v>2433</v>
      </c>
    </row>
    <row r="6034" spans="1:5">
      <c r="A6034" s="187">
        <v>36565</v>
      </c>
      <c r="B6034" s="30">
        <v>15.67</v>
      </c>
      <c r="C6034" s="140">
        <v>76692</v>
      </c>
      <c r="D6034" s="8">
        <v>0.10333333333333333</v>
      </c>
      <c r="E6034" s="9">
        <v>210</v>
      </c>
    </row>
    <row r="6035" spans="1:5">
      <c r="A6035" s="187">
        <v>36566</v>
      </c>
      <c r="B6035" s="30">
        <v>14.166666666666666</v>
      </c>
      <c r="C6035" s="140">
        <v>253857</v>
      </c>
      <c r="D6035" s="8">
        <v>0.1</v>
      </c>
      <c r="E6035" s="9">
        <v>627</v>
      </c>
    </row>
    <row r="6036" spans="1:5">
      <c r="A6036" s="187">
        <v>36567</v>
      </c>
      <c r="B6036" s="30">
        <v>15.283333333333333</v>
      </c>
      <c r="C6036" s="140">
        <v>200199</v>
      </c>
      <c r="D6036" s="8">
        <v>0.1</v>
      </c>
      <c r="E6036" s="9">
        <v>0</v>
      </c>
    </row>
    <row r="6037" spans="1:5">
      <c r="A6037" s="187">
        <v>36570</v>
      </c>
      <c r="B6037" s="30">
        <v>15.47</v>
      </c>
      <c r="C6037" s="140">
        <v>117888</v>
      </c>
      <c r="D6037" s="8">
        <v>0.1</v>
      </c>
      <c r="E6037" s="9">
        <v>0</v>
      </c>
    </row>
    <row r="6038" spans="1:5">
      <c r="A6038" s="187">
        <v>36571</v>
      </c>
      <c r="B6038" s="30">
        <v>15.716666666666667</v>
      </c>
      <c r="C6038" s="140">
        <v>77085</v>
      </c>
      <c r="D6038" s="8">
        <v>0.1</v>
      </c>
      <c r="E6038" s="9">
        <v>0</v>
      </c>
    </row>
    <row r="6039" spans="1:5">
      <c r="A6039" s="187">
        <v>36572</v>
      </c>
      <c r="B6039" s="30">
        <v>15.366666666666667</v>
      </c>
      <c r="C6039" s="140">
        <v>71487</v>
      </c>
      <c r="D6039" s="8">
        <v>0.1</v>
      </c>
      <c r="E6039" s="9">
        <v>0</v>
      </c>
    </row>
    <row r="6040" spans="1:5">
      <c r="A6040" s="187">
        <v>36573</v>
      </c>
      <c r="B6040" s="30">
        <v>15.35</v>
      </c>
      <c r="C6040" s="140">
        <v>91092</v>
      </c>
      <c r="D6040" s="8">
        <v>0.1</v>
      </c>
      <c r="E6040" s="9">
        <v>0</v>
      </c>
    </row>
    <row r="6041" spans="1:5">
      <c r="A6041" s="187">
        <v>36574</v>
      </c>
      <c r="B6041" s="30">
        <v>15</v>
      </c>
      <c r="C6041" s="140">
        <v>240207</v>
      </c>
      <c r="D6041" s="8">
        <v>0.1</v>
      </c>
      <c r="E6041" s="9">
        <v>0</v>
      </c>
    </row>
    <row r="6042" spans="1:5">
      <c r="A6042" s="187">
        <v>36577</v>
      </c>
      <c r="B6042" s="30">
        <v>15.633333333333333</v>
      </c>
      <c r="C6042" s="140">
        <v>68703</v>
      </c>
      <c r="D6042" s="8">
        <v>0.1</v>
      </c>
      <c r="E6042" s="9">
        <v>0</v>
      </c>
    </row>
    <row r="6043" spans="1:5">
      <c r="A6043" s="187">
        <v>36578</v>
      </c>
      <c r="B6043" s="30">
        <v>15.033333333333333</v>
      </c>
      <c r="C6043" s="140">
        <v>52101</v>
      </c>
      <c r="D6043" s="8">
        <v>0.1</v>
      </c>
      <c r="E6043" s="9">
        <v>0</v>
      </c>
    </row>
    <row r="6044" spans="1:5">
      <c r="A6044" s="187">
        <v>36579</v>
      </c>
      <c r="B6044" s="30">
        <v>14.833333333333334</v>
      </c>
      <c r="C6044" s="140">
        <v>72954</v>
      </c>
      <c r="D6044" s="8">
        <v>0.1</v>
      </c>
      <c r="E6044" s="9">
        <v>0</v>
      </c>
    </row>
    <row r="6045" spans="1:5">
      <c r="A6045" s="187">
        <v>36580</v>
      </c>
      <c r="B6045" s="30">
        <v>14.716666666666667</v>
      </c>
      <c r="C6045" s="140">
        <v>61920</v>
      </c>
      <c r="D6045" s="8">
        <v>0.1</v>
      </c>
      <c r="E6045" s="9">
        <v>0</v>
      </c>
    </row>
    <row r="6046" spans="1:5">
      <c r="A6046" s="187">
        <v>36581</v>
      </c>
      <c r="B6046" s="30">
        <v>15.33</v>
      </c>
      <c r="C6046" s="140">
        <v>23958</v>
      </c>
      <c r="D6046" s="8">
        <v>0.1</v>
      </c>
      <c r="E6046" s="9">
        <v>0</v>
      </c>
    </row>
    <row r="6047" spans="1:5">
      <c r="A6047" s="187">
        <v>36584</v>
      </c>
      <c r="B6047" s="30">
        <v>14.9</v>
      </c>
      <c r="C6047" s="140">
        <v>134121</v>
      </c>
      <c r="D6047" s="8">
        <v>0.1</v>
      </c>
      <c r="E6047" s="9">
        <v>0</v>
      </c>
    </row>
    <row r="6048" spans="1:5">
      <c r="A6048" s="195">
        <v>36585</v>
      </c>
      <c r="B6048" s="31">
        <v>15.283333333333333</v>
      </c>
      <c r="C6048" s="141">
        <v>61446</v>
      </c>
      <c r="D6048" s="10">
        <v>0.1</v>
      </c>
      <c r="E6048" s="11">
        <v>0</v>
      </c>
    </row>
    <row r="6049" spans="1:5">
      <c r="A6049" s="187">
        <v>36586</v>
      </c>
      <c r="B6049" s="30">
        <v>14.733333333333334</v>
      </c>
      <c r="C6049" s="140">
        <v>74715</v>
      </c>
      <c r="D6049" s="8">
        <v>0.1</v>
      </c>
      <c r="E6049" s="9">
        <v>0</v>
      </c>
    </row>
    <row r="6050" spans="1:5">
      <c r="A6050" s="187">
        <v>36587</v>
      </c>
      <c r="B6050" s="30">
        <v>14.97</v>
      </c>
      <c r="C6050" s="140">
        <v>70848</v>
      </c>
      <c r="D6050" s="8">
        <v>0.1</v>
      </c>
      <c r="E6050" s="9">
        <v>0</v>
      </c>
    </row>
    <row r="6051" spans="1:5">
      <c r="A6051" s="187">
        <v>36588</v>
      </c>
      <c r="B6051" s="30">
        <v>15</v>
      </c>
      <c r="C6051" s="140">
        <v>50265</v>
      </c>
      <c r="D6051" s="8">
        <v>0.1</v>
      </c>
      <c r="E6051" s="9">
        <v>0</v>
      </c>
    </row>
    <row r="6052" spans="1:5">
      <c r="A6052" s="187">
        <v>36591</v>
      </c>
      <c r="B6052" s="30">
        <v>15</v>
      </c>
      <c r="C6052" s="140">
        <v>102369</v>
      </c>
      <c r="D6052" s="8">
        <v>0.1</v>
      </c>
      <c r="E6052" s="9">
        <v>0</v>
      </c>
    </row>
    <row r="6053" spans="1:5">
      <c r="A6053" s="187">
        <v>36592</v>
      </c>
      <c r="B6053" s="30">
        <v>14.933333333333332</v>
      </c>
      <c r="C6053" s="140">
        <v>84855</v>
      </c>
      <c r="D6053" s="8">
        <v>0.1</v>
      </c>
      <c r="E6053" s="9">
        <v>0</v>
      </c>
    </row>
    <row r="6054" spans="1:5">
      <c r="A6054" s="187">
        <v>36593</v>
      </c>
      <c r="B6054" s="30">
        <v>15.096666666666666</v>
      </c>
      <c r="C6054" s="140">
        <v>87090</v>
      </c>
      <c r="D6054" s="8">
        <v>0.1</v>
      </c>
      <c r="E6054" s="9">
        <v>0</v>
      </c>
    </row>
    <row r="6055" spans="1:5">
      <c r="A6055" s="187">
        <v>36594</v>
      </c>
      <c r="B6055" s="30">
        <v>15.333333333333334</v>
      </c>
      <c r="C6055" s="140">
        <v>120501</v>
      </c>
      <c r="D6055" s="8">
        <v>0.1</v>
      </c>
      <c r="E6055" s="9">
        <v>0</v>
      </c>
    </row>
    <row r="6056" spans="1:5">
      <c r="A6056" s="187">
        <v>36595</v>
      </c>
      <c r="B6056" s="30">
        <v>15.166666666666666</v>
      </c>
      <c r="C6056" s="140">
        <v>128961</v>
      </c>
      <c r="D6056" s="8">
        <v>0.1</v>
      </c>
      <c r="E6056" s="9">
        <v>0</v>
      </c>
    </row>
    <row r="6057" spans="1:5">
      <c r="A6057" s="187">
        <v>36598</v>
      </c>
      <c r="B6057" s="30">
        <v>15</v>
      </c>
      <c r="C6057" s="140">
        <v>93120</v>
      </c>
      <c r="D6057" s="8">
        <v>0.1</v>
      </c>
      <c r="E6057" s="9">
        <v>0</v>
      </c>
    </row>
    <row r="6058" spans="1:5">
      <c r="A6058" s="187">
        <v>36599</v>
      </c>
      <c r="B6058" s="30">
        <v>15</v>
      </c>
      <c r="C6058" s="140">
        <v>101328</v>
      </c>
      <c r="D6058" s="8">
        <v>0.1</v>
      </c>
      <c r="E6058" s="9">
        <v>0</v>
      </c>
    </row>
    <row r="6059" spans="1:5">
      <c r="A6059" s="187">
        <v>36600</v>
      </c>
      <c r="B6059" s="30">
        <v>16.75</v>
      </c>
      <c r="C6059" s="140">
        <v>361689</v>
      </c>
      <c r="D6059" s="8">
        <v>0.1</v>
      </c>
      <c r="E6059" s="9">
        <v>0</v>
      </c>
    </row>
    <row r="6060" spans="1:5">
      <c r="A6060" s="187">
        <v>36601</v>
      </c>
      <c r="B6060" s="30">
        <v>17.233333333333334</v>
      </c>
      <c r="C6060" s="140">
        <v>369993</v>
      </c>
      <c r="D6060" s="8">
        <v>0.1</v>
      </c>
      <c r="E6060" s="9">
        <v>0</v>
      </c>
    </row>
    <row r="6061" spans="1:5">
      <c r="A6061" s="187">
        <v>36602</v>
      </c>
      <c r="B6061" s="30">
        <v>17.05</v>
      </c>
      <c r="C6061" s="140">
        <v>163791</v>
      </c>
      <c r="D6061" s="8">
        <v>0.1</v>
      </c>
      <c r="E6061" s="9">
        <v>0</v>
      </c>
    </row>
    <row r="6062" spans="1:5">
      <c r="A6062" s="187">
        <v>36605</v>
      </c>
      <c r="B6062" s="30">
        <v>16.683333333333334</v>
      </c>
      <c r="C6062" s="140">
        <v>81870</v>
      </c>
      <c r="D6062" s="8">
        <v>0.1</v>
      </c>
      <c r="E6062" s="9">
        <v>0</v>
      </c>
    </row>
    <row r="6063" spans="1:5">
      <c r="A6063" s="187">
        <v>36606</v>
      </c>
      <c r="B6063" s="30">
        <v>16.666666666666668</v>
      </c>
      <c r="C6063" s="140">
        <v>74559</v>
      </c>
      <c r="D6063" s="8">
        <v>0.25333333333333335</v>
      </c>
      <c r="E6063" s="9">
        <v>7023</v>
      </c>
    </row>
    <row r="6064" spans="1:5">
      <c r="A6064" s="187">
        <v>36607</v>
      </c>
      <c r="B6064" s="30">
        <v>16.933333333333334</v>
      </c>
      <c r="C6064" s="140">
        <v>198813</v>
      </c>
      <c r="D6064" s="8">
        <v>0.25333333333333335</v>
      </c>
      <c r="E6064" s="9">
        <v>0</v>
      </c>
    </row>
    <row r="6065" spans="1:5">
      <c r="A6065" s="187">
        <v>36608</v>
      </c>
      <c r="B6065" s="30">
        <v>16.733333333333334</v>
      </c>
      <c r="C6065" s="140">
        <v>68544</v>
      </c>
      <c r="D6065" s="8">
        <v>0.25333333333333335</v>
      </c>
      <c r="E6065" s="9">
        <v>0</v>
      </c>
    </row>
    <row r="6066" spans="1:5">
      <c r="A6066" s="187">
        <v>36609</v>
      </c>
      <c r="B6066" s="30">
        <v>16.7</v>
      </c>
      <c r="C6066" s="140">
        <v>38643</v>
      </c>
      <c r="D6066" s="8">
        <v>0.27</v>
      </c>
      <c r="E6066" s="9">
        <v>1950</v>
      </c>
    </row>
    <row r="6067" spans="1:5">
      <c r="A6067" s="187">
        <v>36612</v>
      </c>
      <c r="B6067" s="30">
        <v>16.5</v>
      </c>
      <c r="C6067" s="140">
        <v>35667</v>
      </c>
      <c r="D6067" s="8">
        <v>0.27333333333333332</v>
      </c>
      <c r="E6067" s="9">
        <v>3000</v>
      </c>
    </row>
    <row r="6068" spans="1:5">
      <c r="A6068" s="187">
        <v>36613</v>
      </c>
      <c r="B6068" s="30">
        <v>16.666666666666668</v>
      </c>
      <c r="C6068" s="140">
        <v>54327</v>
      </c>
      <c r="D6068" s="8">
        <v>0.27333333333333332</v>
      </c>
      <c r="E6068" s="9">
        <v>750</v>
      </c>
    </row>
    <row r="6069" spans="1:5">
      <c r="A6069" s="187">
        <v>36614</v>
      </c>
      <c r="B6069" s="30">
        <v>16.666666666666668</v>
      </c>
      <c r="C6069" s="140">
        <v>54159</v>
      </c>
      <c r="D6069" s="8">
        <v>0.27333333333333332</v>
      </c>
      <c r="E6069" s="9">
        <v>0</v>
      </c>
    </row>
    <row r="6070" spans="1:5">
      <c r="A6070" s="187">
        <v>36615</v>
      </c>
      <c r="B6070" s="30">
        <v>16.579999999999998</v>
      </c>
      <c r="C6070" s="140">
        <v>85695</v>
      </c>
      <c r="D6070" s="8">
        <v>0.27333333333333332</v>
      </c>
      <c r="E6070" s="9">
        <v>0</v>
      </c>
    </row>
    <row r="6071" spans="1:5">
      <c r="A6071" s="195">
        <v>36616</v>
      </c>
      <c r="B6071" s="31">
        <v>16.666666666666668</v>
      </c>
      <c r="C6071" s="141">
        <v>54693</v>
      </c>
      <c r="D6071" s="10">
        <v>0.27333333333333332</v>
      </c>
      <c r="E6071" s="11">
        <v>0</v>
      </c>
    </row>
    <row r="6072" spans="1:5">
      <c r="A6072" s="187">
        <v>36619</v>
      </c>
      <c r="B6072" s="30">
        <v>16.149999999999999</v>
      </c>
      <c r="C6072" s="140">
        <v>55530</v>
      </c>
      <c r="D6072" s="8">
        <v>0.27333333333333332</v>
      </c>
      <c r="E6072" s="9">
        <v>0</v>
      </c>
    </row>
    <row r="6073" spans="1:5">
      <c r="A6073" s="187">
        <v>36620</v>
      </c>
      <c r="B6073" s="30">
        <v>16</v>
      </c>
      <c r="C6073" s="140">
        <v>73353</v>
      </c>
      <c r="D6073" s="8">
        <v>0.27333333333333332</v>
      </c>
      <c r="E6073" s="9">
        <v>0</v>
      </c>
    </row>
    <row r="6074" spans="1:5">
      <c r="A6074" s="187">
        <v>36621</v>
      </c>
      <c r="B6074" s="30">
        <v>16.883333333333333</v>
      </c>
      <c r="C6074" s="140">
        <v>132324</v>
      </c>
      <c r="D6074" s="8">
        <v>0.27333333333333332</v>
      </c>
      <c r="E6074" s="9">
        <v>0</v>
      </c>
    </row>
    <row r="6075" spans="1:5">
      <c r="A6075" s="187">
        <v>36622</v>
      </c>
      <c r="B6075" s="30">
        <v>16.633333333333333</v>
      </c>
      <c r="C6075" s="140">
        <v>100587</v>
      </c>
      <c r="D6075" s="8">
        <v>0.27333333333333332</v>
      </c>
      <c r="E6075" s="9">
        <v>0</v>
      </c>
    </row>
    <row r="6076" spans="1:5">
      <c r="A6076" s="187">
        <v>36623</v>
      </c>
      <c r="B6076" s="30">
        <v>16.5</v>
      </c>
      <c r="C6076" s="140">
        <v>92073</v>
      </c>
      <c r="D6076" s="8">
        <v>0.27333333333333332</v>
      </c>
      <c r="E6076" s="9">
        <v>0</v>
      </c>
    </row>
    <row r="6077" spans="1:5">
      <c r="A6077" s="187">
        <v>36626</v>
      </c>
      <c r="B6077" s="30">
        <v>16.899999999999999</v>
      </c>
      <c r="C6077" s="140">
        <v>48054</v>
      </c>
      <c r="D6077" s="8">
        <v>0.33333333333333331</v>
      </c>
      <c r="E6077" s="9">
        <v>5940</v>
      </c>
    </row>
    <row r="6078" spans="1:5">
      <c r="A6078" s="187">
        <v>36627</v>
      </c>
      <c r="B6078" s="30">
        <v>16.683333333333334</v>
      </c>
      <c r="C6078" s="140">
        <v>47301</v>
      </c>
      <c r="D6078" s="8">
        <v>0.35</v>
      </c>
      <c r="E6078" s="9">
        <v>450</v>
      </c>
    </row>
    <row r="6079" spans="1:5">
      <c r="A6079" s="187">
        <v>36628</v>
      </c>
      <c r="B6079" s="30">
        <v>17.399999999999999</v>
      </c>
      <c r="C6079" s="140">
        <v>229872</v>
      </c>
      <c r="D6079" s="8">
        <v>0.3833333333333333</v>
      </c>
      <c r="E6079" s="9">
        <v>6660</v>
      </c>
    </row>
    <row r="6080" spans="1:5">
      <c r="A6080" s="187">
        <v>36629</v>
      </c>
      <c r="B6080" s="30">
        <v>17.399999999999999</v>
      </c>
      <c r="C6080" s="140">
        <v>108789</v>
      </c>
      <c r="D6080" s="8">
        <v>0.38666666666666666</v>
      </c>
      <c r="E6080" s="9">
        <v>300</v>
      </c>
    </row>
    <row r="6081" spans="1:5">
      <c r="A6081" s="187">
        <v>36630</v>
      </c>
      <c r="B6081" s="30">
        <v>17.166666666666668</v>
      </c>
      <c r="C6081" s="140">
        <v>53724</v>
      </c>
      <c r="D6081" s="8">
        <v>0.39</v>
      </c>
      <c r="E6081" s="9">
        <v>1500</v>
      </c>
    </row>
    <row r="6082" spans="1:5">
      <c r="A6082" s="187">
        <v>36633</v>
      </c>
      <c r="B6082" s="30">
        <v>16.666666666666668</v>
      </c>
      <c r="C6082" s="140">
        <v>60555</v>
      </c>
      <c r="D6082" s="8">
        <v>0.39333333333333331</v>
      </c>
      <c r="E6082" s="9">
        <v>300</v>
      </c>
    </row>
    <row r="6083" spans="1:5">
      <c r="A6083" s="187">
        <v>36634</v>
      </c>
      <c r="B6083" s="30">
        <v>17.05</v>
      </c>
      <c r="C6083" s="140">
        <v>44223</v>
      </c>
      <c r="D6083" s="8">
        <v>0.39333333333333331</v>
      </c>
      <c r="E6083" s="9">
        <v>0</v>
      </c>
    </row>
    <row r="6084" spans="1:5">
      <c r="A6084" s="187">
        <v>36635</v>
      </c>
      <c r="B6084" s="30">
        <v>17.899999999999999</v>
      </c>
      <c r="C6084" s="140">
        <v>69774</v>
      </c>
      <c r="D6084" s="8">
        <v>0.58333333333333337</v>
      </c>
      <c r="E6084" s="9">
        <v>6990</v>
      </c>
    </row>
    <row r="6085" spans="1:5">
      <c r="A6085" s="187">
        <v>36636</v>
      </c>
      <c r="B6085" s="30">
        <v>17.816666666666666</v>
      </c>
      <c r="C6085" s="140">
        <v>71211</v>
      </c>
      <c r="D6085" s="8">
        <v>0.58333333333333337</v>
      </c>
      <c r="E6085" s="9">
        <v>300</v>
      </c>
    </row>
    <row r="6086" spans="1:5">
      <c r="A6086" s="187">
        <v>36641</v>
      </c>
      <c r="B6086" s="30">
        <v>17.666666666666668</v>
      </c>
      <c r="C6086" s="140">
        <v>39576</v>
      </c>
      <c r="D6086" s="8">
        <v>0.58333333333333337</v>
      </c>
      <c r="E6086" s="9">
        <v>150</v>
      </c>
    </row>
    <row r="6087" spans="1:5">
      <c r="A6087" s="187">
        <v>36642</v>
      </c>
      <c r="B6087" s="30">
        <v>17.5</v>
      </c>
      <c r="C6087" s="140">
        <v>30414</v>
      </c>
      <c r="D6087" s="8">
        <v>0.66666666666666663</v>
      </c>
      <c r="E6087" s="9">
        <v>3480</v>
      </c>
    </row>
    <row r="6088" spans="1:5">
      <c r="A6088" s="187">
        <v>36643</v>
      </c>
      <c r="B6088" s="30">
        <v>17</v>
      </c>
      <c r="C6088" s="140">
        <v>46563</v>
      </c>
      <c r="D6088" s="8">
        <v>0.66666666666666663</v>
      </c>
      <c r="E6088" s="9">
        <v>0</v>
      </c>
    </row>
    <row r="6089" spans="1:5">
      <c r="A6089" s="195">
        <v>36644</v>
      </c>
      <c r="B6089" s="31">
        <v>16.7</v>
      </c>
      <c r="C6089" s="141">
        <v>43245</v>
      </c>
      <c r="D6089" s="10">
        <v>0.66666666666666663</v>
      </c>
      <c r="E6089" s="11">
        <v>0</v>
      </c>
    </row>
    <row r="6090" spans="1:5">
      <c r="A6090" s="187">
        <v>36648</v>
      </c>
      <c r="B6090" s="30">
        <v>17.383333333333333</v>
      </c>
      <c r="C6090" s="140">
        <v>60555</v>
      </c>
      <c r="D6090" s="8">
        <v>0.66666666666666663</v>
      </c>
      <c r="E6090" s="9">
        <v>2850</v>
      </c>
    </row>
    <row r="6091" spans="1:5">
      <c r="A6091" s="187">
        <v>36649</v>
      </c>
      <c r="B6091" s="30">
        <v>17.566666666666666</v>
      </c>
      <c r="C6091" s="140">
        <v>48423</v>
      </c>
      <c r="D6091" s="8">
        <v>0.66666666666666663</v>
      </c>
      <c r="E6091" s="9">
        <v>0</v>
      </c>
    </row>
    <row r="6092" spans="1:5">
      <c r="A6092" s="187">
        <v>36650</v>
      </c>
      <c r="B6092" s="30">
        <v>17.866666666666667</v>
      </c>
      <c r="C6092" s="140">
        <v>130311</v>
      </c>
      <c r="D6092" s="8">
        <v>0.66666666666666663</v>
      </c>
      <c r="E6092" s="9">
        <v>0</v>
      </c>
    </row>
    <row r="6093" spans="1:5">
      <c r="A6093" s="187">
        <v>36651</v>
      </c>
      <c r="B6093" s="30">
        <v>17.533333333333335</v>
      </c>
      <c r="C6093" s="140">
        <v>40095</v>
      </c>
      <c r="D6093" s="8">
        <v>0.66666666666666663</v>
      </c>
      <c r="E6093" s="9">
        <v>0</v>
      </c>
    </row>
    <row r="6094" spans="1:5">
      <c r="A6094" s="187">
        <v>36654</v>
      </c>
      <c r="B6094" s="30">
        <v>17.649999999999999</v>
      </c>
      <c r="C6094" s="140">
        <v>56550</v>
      </c>
      <c r="D6094" s="8">
        <v>0.66666666666666663</v>
      </c>
      <c r="E6094" s="9">
        <v>0</v>
      </c>
    </row>
    <row r="6095" spans="1:5">
      <c r="A6095" s="187">
        <v>36655</v>
      </c>
      <c r="B6095" s="30">
        <v>17.75</v>
      </c>
      <c r="C6095" s="140">
        <v>52797</v>
      </c>
      <c r="D6095" s="8">
        <v>0.66666666666666663</v>
      </c>
      <c r="E6095" s="9">
        <v>0</v>
      </c>
    </row>
    <row r="6096" spans="1:5">
      <c r="A6096" s="187">
        <v>36656</v>
      </c>
      <c r="B6096" s="30">
        <v>17.916666666666668</v>
      </c>
      <c r="C6096" s="140">
        <v>42204</v>
      </c>
      <c r="D6096" s="8">
        <v>0.66666666666666663</v>
      </c>
      <c r="E6096" s="9">
        <v>0</v>
      </c>
    </row>
    <row r="6097" spans="1:5">
      <c r="A6097" s="187">
        <v>36657</v>
      </c>
      <c r="B6097" s="30">
        <v>17.883333333333333</v>
      </c>
      <c r="C6097" s="140">
        <v>80493</v>
      </c>
      <c r="D6097" s="8">
        <v>0.6</v>
      </c>
      <c r="E6097" s="9">
        <v>7200</v>
      </c>
    </row>
    <row r="6098" spans="1:5">
      <c r="A6098" s="187">
        <v>36658</v>
      </c>
      <c r="B6098" s="30">
        <v>17.833333333333332</v>
      </c>
      <c r="C6098" s="140">
        <v>31845</v>
      </c>
      <c r="D6098" s="8">
        <v>0.6</v>
      </c>
      <c r="E6098" s="9">
        <v>0</v>
      </c>
    </row>
    <row r="6099" spans="1:5">
      <c r="A6099" s="187">
        <v>36661</v>
      </c>
      <c r="B6099" s="30">
        <v>17.966666666666665</v>
      </c>
      <c r="C6099" s="140">
        <v>34809</v>
      </c>
      <c r="D6099" s="8">
        <v>0.6</v>
      </c>
      <c r="E6099" s="9">
        <v>0</v>
      </c>
    </row>
    <row r="6100" spans="1:5">
      <c r="A6100" s="187">
        <v>36662</v>
      </c>
      <c r="B6100" s="30">
        <v>18.166666666666668</v>
      </c>
      <c r="C6100" s="140">
        <v>57081</v>
      </c>
      <c r="D6100" s="8">
        <v>0.6</v>
      </c>
      <c r="E6100" s="9">
        <v>0</v>
      </c>
    </row>
    <row r="6101" spans="1:5">
      <c r="A6101" s="187">
        <v>36663</v>
      </c>
      <c r="B6101" s="30">
        <v>18.333333333333332</v>
      </c>
      <c r="C6101" s="140">
        <v>96201</v>
      </c>
      <c r="D6101" s="8">
        <v>0.6</v>
      </c>
      <c r="E6101" s="9">
        <v>0</v>
      </c>
    </row>
    <row r="6102" spans="1:5">
      <c r="A6102" s="187">
        <v>36664</v>
      </c>
      <c r="B6102" s="30">
        <v>18.416666666666668</v>
      </c>
      <c r="C6102" s="140">
        <v>180213</v>
      </c>
      <c r="D6102" s="8">
        <v>0.6</v>
      </c>
      <c r="E6102" s="9">
        <v>0</v>
      </c>
    </row>
    <row r="6103" spans="1:5">
      <c r="A6103" s="187">
        <v>36665</v>
      </c>
      <c r="B6103" s="30">
        <v>18.5</v>
      </c>
      <c r="C6103" s="140">
        <v>127185</v>
      </c>
      <c r="D6103" s="8">
        <v>0.53333333333333333</v>
      </c>
      <c r="E6103" s="9">
        <v>5508</v>
      </c>
    </row>
    <row r="6104" spans="1:5">
      <c r="A6104" s="187">
        <v>36668</v>
      </c>
      <c r="B6104" s="30">
        <v>18.733333333333334</v>
      </c>
      <c r="C6104" s="140">
        <v>54516</v>
      </c>
      <c r="D6104" s="8">
        <v>0.53333333333333333</v>
      </c>
      <c r="E6104" s="9">
        <v>4950</v>
      </c>
    </row>
    <row r="6105" spans="1:5">
      <c r="A6105" s="187">
        <v>36669</v>
      </c>
      <c r="B6105" s="30">
        <v>18.333333333333332</v>
      </c>
      <c r="C6105" s="140">
        <v>41412</v>
      </c>
      <c r="D6105" s="8">
        <v>0.53333333333333333</v>
      </c>
      <c r="E6105" s="9">
        <v>750</v>
      </c>
    </row>
    <row r="6106" spans="1:5">
      <c r="A6106" s="187">
        <v>36670</v>
      </c>
      <c r="B6106" s="30">
        <v>18.633333333333333</v>
      </c>
      <c r="C6106" s="140">
        <v>16506</v>
      </c>
      <c r="D6106" s="8">
        <v>0.53333333333333333</v>
      </c>
      <c r="E6106" s="9">
        <v>0</v>
      </c>
    </row>
    <row r="6107" spans="1:5">
      <c r="A6107" s="187">
        <v>36671</v>
      </c>
      <c r="B6107" s="30">
        <v>18.350000000000001</v>
      </c>
      <c r="C6107" s="140">
        <v>36615</v>
      </c>
      <c r="D6107" s="8">
        <v>0.53333333333333333</v>
      </c>
      <c r="E6107" s="9">
        <v>4800</v>
      </c>
    </row>
    <row r="6108" spans="1:5">
      <c r="A6108" s="187">
        <v>36672</v>
      </c>
      <c r="B6108" s="30">
        <v>18.016666666666666</v>
      </c>
      <c r="C6108" s="140">
        <v>55593</v>
      </c>
      <c r="D6108" s="8">
        <v>0.53333333333333333</v>
      </c>
      <c r="E6108" s="9">
        <v>0</v>
      </c>
    </row>
    <row r="6109" spans="1:5">
      <c r="A6109" s="187">
        <v>36675</v>
      </c>
      <c r="B6109" s="30">
        <v>18.266666666666666</v>
      </c>
      <c r="C6109" s="140">
        <v>48072</v>
      </c>
      <c r="D6109" s="8">
        <v>0.5</v>
      </c>
      <c r="E6109" s="9">
        <v>2040</v>
      </c>
    </row>
    <row r="6110" spans="1:5">
      <c r="A6110" s="187">
        <v>36676</v>
      </c>
      <c r="B6110" s="30">
        <v>18.399999999999999</v>
      </c>
      <c r="C6110" s="140">
        <v>41382</v>
      </c>
      <c r="D6110" s="8">
        <v>0.5</v>
      </c>
      <c r="E6110" s="9">
        <v>450</v>
      </c>
    </row>
    <row r="6111" spans="1:5">
      <c r="A6111" s="195">
        <v>36677</v>
      </c>
      <c r="B6111" s="31">
        <v>18.5</v>
      </c>
      <c r="C6111" s="141">
        <v>47244</v>
      </c>
      <c r="D6111" s="10">
        <v>0.5</v>
      </c>
      <c r="E6111" s="11">
        <v>300</v>
      </c>
    </row>
    <row r="6112" spans="1:5">
      <c r="A6112" s="187">
        <v>36679</v>
      </c>
      <c r="B6112" s="30">
        <v>18.466666666666665</v>
      </c>
      <c r="C6112" s="140">
        <v>19575</v>
      </c>
      <c r="D6112" s="8">
        <v>0.5</v>
      </c>
      <c r="E6112" s="9">
        <v>0</v>
      </c>
    </row>
    <row r="6113" spans="1:5">
      <c r="A6113" s="187">
        <v>36682</v>
      </c>
      <c r="B6113" s="30">
        <v>18.333333333333332</v>
      </c>
      <c r="C6113" s="140">
        <v>28695</v>
      </c>
      <c r="D6113" s="8">
        <v>0.5</v>
      </c>
      <c r="E6113" s="9">
        <v>0</v>
      </c>
    </row>
    <row r="6114" spans="1:5">
      <c r="A6114" s="187">
        <v>36683</v>
      </c>
      <c r="B6114" s="30">
        <v>18.766666666666666</v>
      </c>
      <c r="C6114" s="140">
        <v>55224</v>
      </c>
      <c r="D6114" s="8">
        <v>0.5</v>
      </c>
      <c r="E6114" s="9">
        <v>0</v>
      </c>
    </row>
    <row r="6115" spans="1:5">
      <c r="A6115" s="187">
        <v>36684</v>
      </c>
      <c r="B6115" s="30">
        <v>18.816666666666666</v>
      </c>
      <c r="C6115" s="140">
        <v>37317</v>
      </c>
      <c r="D6115" s="8">
        <v>0.5</v>
      </c>
      <c r="E6115" s="9">
        <v>3150</v>
      </c>
    </row>
    <row r="6116" spans="1:5">
      <c r="A6116" s="187">
        <v>36685</v>
      </c>
      <c r="B6116" s="30">
        <v>18.75</v>
      </c>
      <c r="C6116" s="140">
        <v>77586</v>
      </c>
      <c r="D6116" s="8">
        <v>0.5</v>
      </c>
      <c r="E6116" s="9">
        <v>0</v>
      </c>
    </row>
    <row r="6117" spans="1:5">
      <c r="A6117" s="187">
        <v>36686</v>
      </c>
      <c r="B6117" s="30">
        <v>18.683333333333334</v>
      </c>
      <c r="C6117" s="140">
        <v>34542</v>
      </c>
      <c r="D6117" s="8">
        <v>0.47666666666666663</v>
      </c>
      <c r="E6117" s="9">
        <v>150</v>
      </c>
    </row>
    <row r="6118" spans="1:5">
      <c r="A6118" s="187">
        <v>36690</v>
      </c>
      <c r="B6118" s="30">
        <v>18.666666666666668</v>
      </c>
      <c r="C6118" s="140">
        <v>50235</v>
      </c>
      <c r="D6118" s="8">
        <v>0.5</v>
      </c>
      <c r="E6118" s="9">
        <v>1500</v>
      </c>
    </row>
    <row r="6119" spans="1:5">
      <c r="A6119" s="187">
        <v>36691</v>
      </c>
      <c r="B6119" s="30">
        <v>18.816666666666666</v>
      </c>
      <c r="C6119" s="140">
        <v>30318</v>
      </c>
      <c r="D6119" s="8">
        <v>0.5</v>
      </c>
      <c r="E6119" s="9">
        <v>0</v>
      </c>
    </row>
    <row r="6120" spans="1:5">
      <c r="A6120" s="187">
        <v>36692</v>
      </c>
      <c r="B6120" s="30">
        <v>18.899999999999999</v>
      </c>
      <c r="C6120" s="140">
        <v>51735</v>
      </c>
      <c r="D6120" s="8">
        <v>0.5</v>
      </c>
      <c r="E6120" s="9">
        <v>0</v>
      </c>
    </row>
    <row r="6121" spans="1:5">
      <c r="A6121" s="187">
        <v>36693</v>
      </c>
      <c r="B6121" s="30">
        <v>18.5</v>
      </c>
      <c r="C6121" s="140">
        <v>117093</v>
      </c>
      <c r="D6121" s="8">
        <v>0.5</v>
      </c>
      <c r="E6121" s="9">
        <v>0</v>
      </c>
    </row>
    <row r="6122" spans="1:5">
      <c r="A6122" s="187">
        <v>36696</v>
      </c>
      <c r="B6122" s="30">
        <v>18.166666666666668</v>
      </c>
      <c r="C6122" s="140">
        <v>68592</v>
      </c>
      <c r="D6122" s="8">
        <v>0.24666666666666667</v>
      </c>
      <c r="E6122" s="9">
        <v>810</v>
      </c>
    </row>
    <row r="6123" spans="1:5">
      <c r="A6123" s="187">
        <v>36697</v>
      </c>
      <c r="B6123" s="30">
        <v>18.333333333333332</v>
      </c>
      <c r="C6123" s="140">
        <v>59058</v>
      </c>
      <c r="D6123" s="8">
        <v>0.24666666666666667</v>
      </c>
      <c r="E6123" s="9">
        <v>0</v>
      </c>
    </row>
    <row r="6124" spans="1:5">
      <c r="A6124" s="187">
        <v>36698</v>
      </c>
      <c r="B6124" s="30">
        <v>17.8</v>
      </c>
      <c r="C6124" s="140">
        <v>87972</v>
      </c>
      <c r="D6124" s="8">
        <v>0.16666666666666666</v>
      </c>
      <c r="E6124" s="9">
        <v>4200</v>
      </c>
    </row>
    <row r="6125" spans="1:5">
      <c r="A6125" s="187">
        <v>36699</v>
      </c>
      <c r="B6125" s="30">
        <v>18.649999999999999</v>
      </c>
      <c r="C6125" s="140">
        <v>74673</v>
      </c>
      <c r="D6125" s="8">
        <v>0.16666666666666666</v>
      </c>
      <c r="E6125" s="9">
        <v>570</v>
      </c>
    </row>
    <row r="6126" spans="1:5">
      <c r="A6126" s="187">
        <v>36700</v>
      </c>
      <c r="B6126" s="30">
        <v>18.100000000000001</v>
      </c>
      <c r="C6126" s="140">
        <v>15717</v>
      </c>
      <c r="D6126" s="8">
        <v>0.16666666666666666</v>
      </c>
      <c r="E6126" s="9">
        <v>1590</v>
      </c>
    </row>
    <row r="6127" spans="1:5">
      <c r="A6127" s="187">
        <v>36703</v>
      </c>
      <c r="B6127" s="30">
        <v>18.083333333333332</v>
      </c>
      <c r="C6127" s="140">
        <v>15132</v>
      </c>
      <c r="D6127" s="8">
        <v>0.16666666666666666</v>
      </c>
      <c r="E6127" s="9">
        <v>0</v>
      </c>
    </row>
    <row r="6128" spans="1:5">
      <c r="A6128" s="187">
        <v>36704</v>
      </c>
      <c r="B6128" s="30">
        <v>18.333333333333332</v>
      </c>
      <c r="C6128" s="140">
        <v>17733</v>
      </c>
      <c r="D6128" s="8">
        <v>0.16666666666666666</v>
      </c>
      <c r="E6128" s="9">
        <v>0</v>
      </c>
    </row>
    <row r="6129" spans="1:5">
      <c r="A6129" s="187">
        <v>36705</v>
      </c>
      <c r="B6129" s="30">
        <v>18.116666666666667</v>
      </c>
      <c r="C6129" s="140">
        <v>20598</v>
      </c>
      <c r="D6129" s="8">
        <v>0.16666666666666666</v>
      </c>
      <c r="E6129" s="9">
        <v>0</v>
      </c>
    </row>
    <row r="6130" spans="1:5">
      <c r="A6130" s="187">
        <v>36706</v>
      </c>
      <c r="B6130" s="30">
        <v>17.833333333333332</v>
      </c>
      <c r="C6130" s="140">
        <v>49431</v>
      </c>
      <c r="D6130" s="8">
        <v>0.16666666666666666</v>
      </c>
      <c r="E6130" s="9">
        <v>0</v>
      </c>
    </row>
    <row r="6131" spans="1:5">
      <c r="A6131" s="195">
        <v>36707</v>
      </c>
      <c r="B6131" s="31">
        <v>18.033333333333335</v>
      </c>
      <c r="C6131" s="141">
        <v>31527</v>
      </c>
      <c r="D6131" s="10">
        <v>0.16666666666666666</v>
      </c>
      <c r="E6131" s="11">
        <v>0</v>
      </c>
    </row>
    <row r="6132" spans="1:5">
      <c r="A6132" s="187">
        <v>36710</v>
      </c>
      <c r="B6132" s="30">
        <v>17.833333333333332</v>
      </c>
      <c r="C6132" s="140">
        <v>41823</v>
      </c>
      <c r="D6132" s="8">
        <v>0.16666666666666666</v>
      </c>
      <c r="E6132" s="9">
        <v>0</v>
      </c>
    </row>
    <row r="6133" spans="1:5">
      <c r="A6133" s="187">
        <v>36711</v>
      </c>
      <c r="B6133" s="30">
        <v>17.833333333333332</v>
      </c>
      <c r="C6133" s="140">
        <v>79338</v>
      </c>
      <c r="D6133" s="8">
        <v>0.16666666666666666</v>
      </c>
      <c r="E6133" s="9">
        <v>0</v>
      </c>
    </row>
    <row r="6134" spans="1:5">
      <c r="A6134" s="187">
        <v>36712</v>
      </c>
      <c r="B6134" s="30">
        <v>17.95</v>
      </c>
      <c r="C6134" s="140">
        <v>49746</v>
      </c>
      <c r="D6134" s="8">
        <v>0.16666666666666666</v>
      </c>
      <c r="E6134" s="9">
        <v>0</v>
      </c>
    </row>
    <row r="6135" spans="1:5">
      <c r="A6135" s="187">
        <v>36713</v>
      </c>
      <c r="B6135" s="30">
        <v>17.833333333333332</v>
      </c>
      <c r="C6135" s="140">
        <v>66876</v>
      </c>
      <c r="D6135" s="8">
        <v>0.16666666666666666</v>
      </c>
      <c r="E6135" s="9">
        <v>0</v>
      </c>
    </row>
    <row r="6136" spans="1:5">
      <c r="A6136" s="187">
        <v>36714</v>
      </c>
      <c r="B6136" s="30">
        <v>17.95</v>
      </c>
      <c r="C6136" s="140">
        <v>82542</v>
      </c>
      <c r="D6136" s="8">
        <v>0.49666666666666665</v>
      </c>
      <c r="E6136" s="9">
        <v>7086</v>
      </c>
    </row>
    <row r="6137" spans="1:5">
      <c r="A6137" s="187">
        <v>36717</v>
      </c>
      <c r="B6137" s="30">
        <v>17.833333333333332</v>
      </c>
      <c r="C6137" s="140">
        <v>28668</v>
      </c>
      <c r="D6137" s="8">
        <v>0.49666666666666665</v>
      </c>
      <c r="E6137" s="9">
        <v>0</v>
      </c>
    </row>
    <row r="6138" spans="1:5">
      <c r="A6138" s="187">
        <v>36718</v>
      </c>
      <c r="B6138" s="30">
        <v>17.899999999999999</v>
      </c>
      <c r="C6138" s="140">
        <v>18210</v>
      </c>
      <c r="D6138" s="8">
        <v>0.49666666666666665</v>
      </c>
      <c r="E6138" s="9">
        <v>0</v>
      </c>
    </row>
    <row r="6139" spans="1:5">
      <c r="A6139" s="187">
        <v>36719</v>
      </c>
      <c r="B6139" s="30">
        <v>17.833333333333332</v>
      </c>
      <c r="C6139" s="140">
        <v>27753</v>
      </c>
      <c r="D6139" s="8">
        <v>0.48333333333333334</v>
      </c>
      <c r="E6139" s="9">
        <v>600</v>
      </c>
    </row>
    <row r="6140" spans="1:5">
      <c r="A6140" s="187">
        <v>36720</v>
      </c>
      <c r="B6140" s="30">
        <v>18</v>
      </c>
      <c r="C6140" s="140">
        <v>37749</v>
      </c>
      <c r="D6140" s="8">
        <v>0.48333333333333334</v>
      </c>
      <c r="E6140" s="9">
        <v>1500</v>
      </c>
    </row>
    <row r="6141" spans="1:5">
      <c r="A6141" s="187">
        <v>36721</v>
      </c>
      <c r="B6141" s="30">
        <v>17.833333333333332</v>
      </c>
      <c r="C6141" s="140">
        <v>24786</v>
      </c>
      <c r="D6141" s="8">
        <v>0.48333333333333334</v>
      </c>
      <c r="E6141" s="9">
        <v>0</v>
      </c>
    </row>
    <row r="6142" spans="1:5">
      <c r="A6142" s="187">
        <v>36724</v>
      </c>
      <c r="B6142" s="30">
        <v>18.033333333333335</v>
      </c>
      <c r="C6142" s="140">
        <v>23415</v>
      </c>
      <c r="D6142" s="8">
        <v>0.48333333333333334</v>
      </c>
      <c r="E6142" s="9">
        <v>0</v>
      </c>
    </row>
    <row r="6143" spans="1:5">
      <c r="A6143" s="187">
        <v>36725</v>
      </c>
      <c r="B6143" s="30">
        <v>17.933333333333334</v>
      </c>
      <c r="C6143" s="140">
        <v>7524</v>
      </c>
      <c r="D6143" s="8">
        <v>0.48333333333333334</v>
      </c>
      <c r="E6143" s="9">
        <v>0</v>
      </c>
    </row>
    <row r="6144" spans="1:5">
      <c r="A6144" s="187">
        <v>36726</v>
      </c>
      <c r="B6144" s="30">
        <v>17.933333333333334</v>
      </c>
      <c r="C6144" s="140">
        <v>26760</v>
      </c>
      <c r="D6144" s="8">
        <v>0.48333333333333334</v>
      </c>
      <c r="E6144" s="9">
        <v>0</v>
      </c>
    </row>
    <row r="6145" spans="1:5">
      <c r="A6145" s="187">
        <v>36727</v>
      </c>
      <c r="B6145" s="30">
        <v>18.166666666666668</v>
      </c>
      <c r="C6145" s="140">
        <v>128070</v>
      </c>
      <c r="D6145" s="8">
        <v>0.48333333333333334</v>
      </c>
      <c r="E6145" s="9">
        <v>0</v>
      </c>
    </row>
    <row r="6146" spans="1:5">
      <c r="A6146" s="187">
        <v>36731</v>
      </c>
      <c r="B6146" s="30">
        <v>18.166666666666668</v>
      </c>
      <c r="C6146" s="140">
        <v>20892</v>
      </c>
      <c r="D6146" s="8">
        <v>0.48333333333333334</v>
      </c>
      <c r="E6146" s="9">
        <v>0</v>
      </c>
    </row>
    <row r="6147" spans="1:5">
      <c r="A6147" s="187">
        <v>36732</v>
      </c>
      <c r="B6147" s="30">
        <v>17.716666666666665</v>
      </c>
      <c r="C6147" s="140">
        <v>35310</v>
      </c>
      <c r="D6147" s="8">
        <v>0.48333333333333334</v>
      </c>
      <c r="E6147" s="9">
        <v>0</v>
      </c>
    </row>
    <row r="6148" spans="1:5">
      <c r="A6148" s="187">
        <v>36733</v>
      </c>
      <c r="B6148" s="30">
        <v>18.333333333333332</v>
      </c>
      <c r="C6148" s="140">
        <v>41223</v>
      </c>
      <c r="D6148" s="8">
        <v>0.48333333333333334</v>
      </c>
      <c r="E6148" s="9">
        <v>0</v>
      </c>
    </row>
    <row r="6149" spans="1:5">
      <c r="A6149" s="187">
        <v>36734</v>
      </c>
      <c r="B6149" s="30">
        <v>18.083333333333332</v>
      </c>
      <c r="C6149" s="140">
        <v>28575</v>
      </c>
      <c r="D6149" s="8">
        <v>0.16666666666666666</v>
      </c>
      <c r="E6149" s="9">
        <v>97383</v>
      </c>
    </row>
    <row r="6150" spans="1:5">
      <c r="A6150" s="187">
        <v>36735</v>
      </c>
      <c r="B6150" s="30">
        <v>17.883333333333333</v>
      </c>
      <c r="C6150" s="140">
        <v>35055</v>
      </c>
      <c r="D6150" s="8">
        <v>0.16666666666666666</v>
      </c>
      <c r="E6150" s="9">
        <v>3900</v>
      </c>
    </row>
    <row r="6151" spans="1:5">
      <c r="A6151" s="195">
        <v>36738</v>
      </c>
      <c r="B6151" s="31">
        <v>18.25</v>
      </c>
      <c r="C6151" s="141">
        <v>22368</v>
      </c>
      <c r="D6151" s="10">
        <v>0.16666666666666666</v>
      </c>
      <c r="E6151" s="11">
        <v>0</v>
      </c>
    </row>
    <row r="6152" spans="1:5">
      <c r="A6152" s="187">
        <v>36739</v>
      </c>
      <c r="B6152" s="30">
        <v>17.850000000000001</v>
      </c>
      <c r="C6152" s="140">
        <v>35808</v>
      </c>
      <c r="D6152" s="8">
        <v>0.16666666666666666</v>
      </c>
      <c r="E6152" s="9">
        <v>0</v>
      </c>
    </row>
    <row r="6153" spans="1:5">
      <c r="A6153" s="187">
        <v>36740</v>
      </c>
      <c r="B6153" s="30">
        <v>17.7</v>
      </c>
      <c r="C6153" s="140">
        <v>59625</v>
      </c>
      <c r="D6153" s="8">
        <v>0.16333333333333333</v>
      </c>
      <c r="E6153" s="9">
        <v>1500</v>
      </c>
    </row>
    <row r="6154" spans="1:5">
      <c r="A6154" s="187">
        <v>36741</v>
      </c>
      <c r="B6154" s="30">
        <v>18.333333333333332</v>
      </c>
      <c r="C6154" s="140">
        <v>63621</v>
      </c>
      <c r="D6154" s="8">
        <v>0.16666666666666666</v>
      </c>
      <c r="E6154" s="9">
        <v>900</v>
      </c>
    </row>
    <row r="6155" spans="1:5">
      <c r="A6155" s="187">
        <v>36742</v>
      </c>
      <c r="B6155" s="30">
        <v>18.3</v>
      </c>
      <c r="C6155" s="140">
        <v>50190</v>
      </c>
      <c r="D6155" s="8">
        <v>0.13333333333333333</v>
      </c>
      <c r="E6155" s="9">
        <v>300</v>
      </c>
    </row>
    <row r="6156" spans="1:5">
      <c r="A6156" s="187">
        <v>36745</v>
      </c>
      <c r="B6156" s="30">
        <v>18.133333333333333</v>
      </c>
      <c r="C6156" s="140">
        <v>179763</v>
      </c>
      <c r="D6156" s="8">
        <v>0.15</v>
      </c>
      <c r="E6156" s="9">
        <v>60</v>
      </c>
    </row>
    <row r="6157" spans="1:5">
      <c r="A6157" s="187">
        <v>36746</v>
      </c>
      <c r="B6157" s="30">
        <v>17.966666666666665</v>
      </c>
      <c r="C6157" s="140">
        <v>34110</v>
      </c>
      <c r="D6157" s="8">
        <v>0.15</v>
      </c>
      <c r="E6157" s="9">
        <v>2100</v>
      </c>
    </row>
    <row r="6158" spans="1:5">
      <c r="A6158" s="187">
        <v>36747</v>
      </c>
      <c r="B6158" s="30">
        <v>18.149999999999999</v>
      </c>
      <c r="C6158" s="140">
        <v>96030</v>
      </c>
      <c r="D6158" s="8">
        <v>0.10666666666666667</v>
      </c>
      <c r="E6158" s="9">
        <v>1410</v>
      </c>
    </row>
    <row r="6159" spans="1:5">
      <c r="A6159" s="187">
        <v>36748</v>
      </c>
      <c r="B6159" s="30">
        <v>18.266666666666666</v>
      </c>
      <c r="C6159" s="140">
        <v>19332</v>
      </c>
      <c r="D6159" s="8">
        <v>0.10666666666666667</v>
      </c>
      <c r="E6159" s="9">
        <v>0</v>
      </c>
    </row>
    <row r="6160" spans="1:5">
      <c r="A6160" s="187">
        <v>36749</v>
      </c>
      <c r="B6160" s="30">
        <v>18.3</v>
      </c>
      <c r="C6160" s="140">
        <v>41496</v>
      </c>
      <c r="D6160" s="8">
        <v>0.10666666666666667</v>
      </c>
      <c r="E6160" s="9">
        <v>0</v>
      </c>
    </row>
    <row r="6161" spans="1:5">
      <c r="A6161" s="187">
        <v>36752</v>
      </c>
      <c r="B6161" s="30">
        <v>18.066666666666666</v>
      </c>
      <c r="C6161" s="140">
        <v>11826</v>
      </c>
      <c r="D6161" s="8">
        <v>0.1</v>
      </c>
      <c r="E6161" s="9">
        <v>3270</v>
      </c>
    </row>
    <row r="6162" spans="1:5">
      <c r="A6162" s="187">
        <v>36753</v>
      </c>
      <c r="B6162" s="30">
        <v>18.316666666666666</v>
      </c>
      <c r="C6162" s="140">
        <v>4965</v>
      </c>
      <c r="D6162" s="8">
        <v>0.1</v>
      </c>
      <c r="E6162" s="9">
        <v>150</v>
      </c>
    </row>
    <row r="6163" spans="1:5">
      <c r="A6163" s="187">
        <v>36754</v>
      </c>
      <c r="B6163" s="30">
        <v>17.666666666666668</v>
      </c>
      <c r="C6163" s="140">
        <v>65865</v>
      </c>
      <c r="D6163" s="8">
        <v>0.1</v>
      </c>
      <c r="E6163" s="9">
        <v>0</v>
      </c>
    </row>
    <row r="6164" spans="1:5">
      <c r="A6164" s="187">
        <v>36755</v>
      </c>
      <c r="B6164" s="30">
        <v>17.516666666666666</v>
      </c>
      <c r="C6164" s="140">
        <v>59229</v>
      </c>
      <c r="D6164" s="8">
        <v>0.1</v>
      </c>
      <c r="E6164" s="9">
        <v>0</v>
      </c>
    </row>
    <row r="6165" spans="1:5">
      <c r="A6165" s="187">
        <v>36756</v>
      </c>
      <c r="B6165" s="30">
        <v>17.5</v>
      </c>
      <c r="C6165" s="140">
        <v>48078</v>
      </c>
      <c r="D6165" s="8">
        <v>0.1</v>
      </c>
      <c r="E6165" s="9">
        <v>0</v>
      </c>
    </row>
    <row r="6166" spans="1:5">
      <c r="A6166" s="187">
        <v>36759</v>
      </c>
      <c r="B6166" s="30">
        <v>17.333333333333332</v>
      </c>
      <c r="C6166" s="140">
        <v>19296</v>
      </c>
      <c r="D6166" s="8">
        <v>0.1</v>
      </c>
      <c r="E6166" s="9">
        <v>0</v>
      </c>
    </row>
    <row r="6167" spans="1:5">
      <c r="A6167" s="187">
        <v>36760</v>
      </c>
      <c r="B6167" s="30">
        <v>17.7</v>
      </c>
      <c r="C6167" s="140">
        <v>54015</v>
      </c>
      <c r="D6167" s="8">
        <v>0.04</v>
      </c>
      <c r="E6167" s="9">
        <v>3510</v>
      </c>
    </row>
    <row r="6168" spans="1:5">
      <c r="A6168" s="187">
        <v>36761</v>
      </c>
      <c r="B6168" s="30">
        <v>17.7</v>
      </c>
      <c r="C6168" s="140">
        <v>22869</v>
      </c>
      <c r="D6168" s="8">
        <v>0.04</v>
      </c>
      <c r="E6168" s="9">
        <v>0</v>
      </c>
    </row>
    <row r="6169" spans="1:5">
      <c r="A6169" s="187">
        <v>36762</v>
      </c>
      <c r="B6169" s="30">
        <v>17.633333333333333</v>
      </c>
      <c r="C6169" s="140">
        <v>18087</v>
      </c>
      <c r="D6169" s="8">
        <v>5.3333333333333337E-2</v>
      </c>
      <c r="E6169" s="9">
        <v>840</v>
      </c>
    </row>
    <row r="6170" spans="1:5">
      <c r="A6170" s="187">
        <v>36763</v>
      </c>
      <c r="B6170" s="30">
        <v>17.666666666666668</v>
      </c>
      <c r="C6170" s="140">
        <v>24858</v>
      </c>
      <c r="D6170" s="8">
        <v>5.3333333333333337E-2</v>
      </c>
      <c r="E6170" s="9">
        <v>0</v>
      </c>
    </row>
    <row r="6171" spans="1:5">
      <c r="A6171" s="187">
        <v>36766</v>
      </c>
      <c r="B6171" s="30">
        <v>17.600000000000001</v>
      </c>
      <c r="C6171" s="140">
        <v>18282</v>
      </c>
      <c r="D6171" s="8">
        <v>0.05</v>
      </c>
      <c r="E6171" s="9">
        <v>4125</v>
      </c>
    </row>
    <row r="6172" spans="1:5">
      <c r="A6172" s="187">
        <v>36767</v>
      </c>
      <c r="B6172" s="30">
        <v>17.5</v>
      </c>
      <c r="C6172" s="140">
        <v>24618</v>
      </c>
      <c r="D6172" s="8">
        <v>0.05</v>
      </c>
      <c r="E6172" s="9">
        <v>0</v>
      </c>
    </row>
    <row r="6173" spans="1:5">
      <c r="A6173" s="187">
        <v>36768</v>
      </c>
      <c r="B6173" s="30">
        <v>17.3</v>
      </c>
      <c r="C6173" s="140">
        <v>42168</v>
      </c>
      <c r="D6173" s="8">
        <v>0.05</v>
      </c>
      <c r="E6173" s="9">
        <v>0</v>
      </c>
    </row>
    <row r="6174" spans="1:5">
      <c r="A6174" s="195">
        <v>36769</v>
      </c>
      <c r="B6174" s="31">
        <v>17</v>
      </c>
      <c r="C6174" s="141">
        <v>26556</v>
      </c>
      <c r="D6174" s="10">
        <v>0.05</v>
      </c>
      <c r="E6174" s="11">
        <v>0</v>
      </c>
    </row>
    <row r="6175" spans="1:5">
      <c r="A6175" s="187">
        <v>36770</v>
      </c>
      <c r="B6175" s="30">
        <v>16.8</v>
      </c>
      <c r="C6175" s="140">
        <v>49545</v>
      </c>
      <c r="D6175" s="8">
        <v>0.05</v>
      </c>
      <c r="E6175" s="9">
        <v>0</v>
      </c>
    </row>
    <row r="6176" spans="1:5">
      <c r="A6176" s="187">
        <v>36773</v>
      </c>
      <c r="B6176" s="30">
        <v>17.383333333333333</v>
      </c>
      <c r="C6176" s="140">
        <v>86682</v>
      </c>
      <c r="D6176" s="8">
        <v>0.16666666666666666</v>
      </c>
      <c r="E6176" s="9">
        <v>3060</v>
      </c>
    </row>
    <row r="6177" spans="1:5">
      <c r="A6177" s="187">
        <v>36774</v>
      </c>
      <c r="B6177" s="30">
        <v>17.033333333333335</v>
      </c>
      <c r="C6177" s="140">
        <v>39099</v>
      </c>
      <c r="D6177" s="8">
        <v>0.16666666666666666</v>
      </c>
      <c r="E6177" s="9">
        <v>630</v>
      </c>
    </row>
    <row r="6178" spans="1:5">
      <c r="A6178" s="187">
        <v>36775</v>
      </c>
      <c r="B6178" s="30">
        <v>17</v>
      </c>
      <c r="C6178" s="140">
        <v>14961</v>
      </c>
      <c r="D6178" s="8">
        <v>0.16666666666666666</v>
      </c>
      <c r="E6178" s="9">
        <v>0</v>
      </c>
    </row>
    <row r="6179" spans="1:5">
      <c r="A6179" s="187">
        <v>36776</v>
      </c>
      <c r="B6179" s="30">
        <v>17.333333333333332</v>
      </c>
      <c r="C6179" s="140">
        <v>93228</v>
      </c>
      <c r="D6179" s="8">
        <v>0.16666666666666666</v>
      </c>
      <c r="E6179" s="9">
        <v>0</v>
      </c>
    </row>
    <row r="6180" spans="1:5">
      <c r="A6180" s="187">
        <v>36777</v>
      </c>
      <c r="B6180" s="30">
        <v>16.833333333333332</v>
      </c>
      <c r="C6180" s="140">
        <v>75798</v>
      </c>
      <c r="D6180" s="8">
        <v>0.16666666666666666</v>
      </c>
      <c r="E6180" s="9">
        <v>0</v>
      </c>
    </row>
    <row r="6181" spans="1:5">
      <c r="A6181" s="187">
        <v>36780</v>
      </c>
      <c r="B6181" s="30">
        <v>16.433333333333334</v>
      </c>
      <c r="C6181" s="140">
        <v>64857</v>
      </c>
      <c r="D6181" s="8">
        <v>0.16666666666666666</v>
      </c>
      <c r="E6181" s="9">
        <v>0</v>
      </c>
    </row>
    <row r="6182" spans="1:5">
      <c r="A6182" s="187">
        <v>36781</v>
      </c>
      <c r="B6182" s="30">
        <v>16.833333333333332</v>
      </c>
      <c r="C6182" s="140">
        <v>31476</v>
      </c>
      <c r="D6182" s="8">
        <v>0.16666666666666666</v>
      </c>
      <c r="E6182" s="9">
        <v>0</v>
      </c>
    </row>
    <row r="6183" spans="1:5">
      <c r="A6183" s="187">
        <v>36782</v>
      </c>
      <c r="B6183" s="30">
        <v>16.466666666666665</v>
      </c>
      <c r="C6183" s="140">
        <v>88083</v>
      </c>
      <c r="D6183" s="8">
        <v>0.16666666666666666</v>
      </c>
      <c r="E6183" s="9">
        <v>0</v>
      </c>
    </row>
    <row r="6184" spans="1:5">
      <c r="A6184" s="187">
        <v>36783</v>
      </c>
      <c r="B6184" s="30">
        <v>16.7</v>
      </c>
      <c r="C6184" s="140">
        <v>31425</v>
      </c>
      <c r="D6184" s="8">
        <v>0.16666666666666666</v>
      </c>
      <c r="E6184" s="9">
        <v>0</v>
      </c>
    </row>
    <row r="6185" spans="1:5">
      <c r="A6185" s="187">
        <v>36784</v>
      </c>
      <c r="B6185" s="30">
        <v>16.583333333333332</v>
      </c>
      <c r="C6185" s="140">
        <v>62010</v>
      </c>
      <c r="D6185" s="8">
        <v>0.04</v>
      </c>
      <c r="E6185" s="9">
        <v>41895</v>
      </c>
    </row>
    <row r="6186" spans="1:5">
      <c r="A6186" s="187">
        <v>36787</v>
      </c>
      <c r="B6186" s="30">
        <v>16.033333333333335</v>
      </c>
      <c r="C6186" s="140">
        <v>49902</v>
      </c>
      <c r="D6186" s="8">
        <v>0.04</v>
      </c>
      <c r="E6186" s="9">
        <v>10230</v>
      </c>
    </row>
    <row r="6187" spans="1:5">
      <c r="A6187" s="187">
        <v>36788</v>
      </c>
      <c r="B6187" s="30">
        <v>15.833333333333334</v>
      </c>
      <c r="C6187" s="140">
        <v>46491</v>
      </c>
      <c r="D6187" s="8">
        <v>0.04</v>
      </c>
      <c r="E6187" s="9">
        <v>1740</v>
      </c>
    </row>
    <row r="6188" spans="1:5">
      <c r="A6188" s="187">
        <v>36789</v>
      </c>
      <c r="B6188" s="30">
        <v>16.5</v>
      </c>
      <c r="C6188" s="140">
        <v>92724</v>
      </c>
      <c r="D6188" s="8">
        <v>3.6666666666666667E-2</v>
      </c>
      <c r="E6188" s="9">
        <v>540</v>
      </c>
    </row>
    <row r="6189" spans="1:5">
      <c r="A6189" s="187">
        <v>36790</v>
      </c>
      <c r="B6189" s="30">
        <v>15.666666666666666</v>
      </c>
      <c r="C6189" s="140">
        <v>53127</v>
      </c>
      <c r="D6189" s="8">
        <v>0.04</v>
      </c>
      <c r="E6189" s="9">
        <v>300</v>
      </c>
    </row>
    <row r="6190" spans="1:5">
      <c r="A6190" s="187">
        <v>36791</v>
      </c>
      <c r="B6190" s="30">
        <v>15.353333333333333</v>
      </c>
      <c r="C6190" s="140">
        <v>60204</v>
      </c>
      <c r="D6190" s="8">
        <v>0.04</v>
      </c>
      <c r="E6190" s="9">
        <v>11598</v>
      </c>
    </row>
    <row r="6191" spans="1:5">
      <c r="A6191" s="187">
        <v>36794</v>
      </c>
      <c r="B6191" s="30">
        <v>15.1</v>
      </c>
      <c r="C6191" s="140">
        <v>38247</v>
      </c>
      <c r="D6191" s="8">
        <v>0.04</v>
      </c>
      <c r="E6191" s="9">
        <v>13350</v>
      </c>
    </row>
    <row r="6192" spans="1:5">
      <c r="A6192" s="187">
        <v>36795</v>
      </c>
      <c r="B6192" s="30">
        <v>15.983333333333334</v>
      </c>
      <c r="C6192" s="140">
        <v>78588</v>
      </c>
      <c r="D6192" s="8">
        <v>0.04</v>
      </c>
      <c r="E6192" s="9">
        <v>600</v>
      </c>
    </row>
    <row r="6193" spans="1:5">
      <c r="A6193" s="187">
        <v>36796</v>
      </c>
      <c r="B6193" s="30">
        <v>16.083333333333332</v>
      </c>
      <c r="C6193" s="140">
        <v>18342</v>
      </c>
      <c r="D6193" s="8">
        <v>0.04</v>
      </c>
      <c r="E6193" s="9">
        <v>0</v>
      </c>
    </row>
    <row r="6194" spans="1:5">
      <c r="A6194" s="187">
        <v>36797</v>
      </c>
      <c r="B6194" s="30">
        <v>16.29</v>
      </c>
      <c r="C6194" s="140">
        <v>18987</v>
      </c>
      <c r="D6194" s="8">
        <v>3.6666666666666667E-2</v>
      </c>
      <c r="E6194" s="9">
        <v>600</v>
      </c>
    </row>
    <row r="6195" spans="1:5">
      <c r="A6195" s="195">
        <v>36798</v>
      </c>
      <c r="B6195" s="31">
        <v>15.666666666666666</v>
      </c>
      <c r="C6195" s="141">
        <v>63303</v>
      </c>
      <c r="D6195" s="8">
        <v>0.04</v>
      </c>
      <c r="E6195" s="9">
        <v>1290</v>
      </c>
    </row>
    <row r="6196" spans="1:5">
      <c r="A6196" s="187">
        <v>36801</v>
      </c>
      <c r="B6196" s="30">
        <v>16.03</v>
      </c>
      <c r="C6196" s="140">
        <v>28527</v>
      </c>
      <c r="D6196" s="8">
        <v>0.04</v>
      </c>
      <c r="E6196" s="9">
        <v>1500</v>
      </c>
    </row>
    <row r="6197" spans="1:5">
      <c r="A6197" s="187">
        <v>36802</v>
      </c>
      <c r="B6197" s="30">
        <v>15.633333333333333</v>
      </c>
      <c r="C6197" s="140">
        <v>36195</v>
      </c>
      <c r="D6197" s="8">
        <v>0.04</v>
      </c>
      <c r="E6197" s="9">
        <v>2490</v>
      </c>
    </row>
    <row r="6198" spans="1:5">
      <c r="A6198" s="187">
        <v>36803</v>
      </c>
      <c r="B6198" s="30">
        <v>15.823333333333332</v>
      </c>
      <c r="C6198" s="140">
        <v>38808</v>
      </c>
      <c r="D6198" s="8">
        <v>0.04</v>
      </c>
      <c r="E6198" s="9">
        <v>1230</v>
      </c>
    </row>
    <row r="6199" spans="1:5">
      <c r="A6199" s="187">
        <v>36804</v>
      </c>
      <c r="B6199" s="30">
        <v>16.166666666666668</v>
      </c>
      <c r="C6199" s="140">
        <v>41142</v>
      </c>
      <c r="D6199" s="8">
        <v>0.04</v>
      </c>
      <c r="E6199" s="9">
        <v>0</v>
      </c>
    </row>
    <row r="6200" spans="1:5">
      <c r="A6200" s="187">
        <v>36805</v>
      </c>
      <c r="B6200" s="30">
        <v>15.633333333333333</v>
      </c>
      <c r="C6200" s="140">
        <v>28428</v>
      </c>
      <c r="D6200" s="8">
        <v>0.04</v>
      </c>
      <c r="E6200" s="9">
        <v>0</v>
      </c>
    </row>
    <row r="6201" spans="1:5">
      <c r="A6201" s="187">
        <v>36808</v>
      </c>
      <c r="B6201" s="30">
        <v>15.67</v>
      </c>
      <c r="C6201" s="140">
        <v>20910</v>
      </c>
      <c r="D6201" s="8">
        <v>0.04</v>
      </c>
      <c r="E6201" s="9">
        <v>0</v>
      </c>
    </row>
    <row r="6202" spans="1:5">
      <c r="A6202" s="187">
        <v>36809</v>
      </c>
      <c r="B6202" s="30">
        <v>15.366666666666667</v>
      </c>
      <c r="C6202" s="140">
        <v>27246</v>
      </c>
      <c r="D6202" s="8">
        <v>3.6666666666666667E-2</v>
      </c>
      <c r="E6202" s="9">
        <v>9930</v>
      </c>
    </row>
    <row r="6203" spans="1:5">
      <c r="A6203" s="187">
        <v>36810</v>
      </c>
      <c r="B6203" s="30">
        <v>15.333333333333334</v>
      </c>
      <c r="C6203" s="140">
        <v>38238</v>
      </c>
      <c r="D6203" s="8">
        <v>3.6666666666666667E-2</v>
      </c>
      <c r="E6203" s="9">
        <v>3750</v>
      </c>
    </row>
    <row r="6204" spans="1:5">
      <c r="A6204" s="187">
        <v>36811</v>
      </c>
      <c r="B6204" s="30">
        <v>15.2</v>
      </c>
      <c r="C6204" s="140">
        <v>54207</v>
      </c>
      <c r="D6204" s="8">
        <v>3.6666666666666667E-2</v>
      </c>
      <c r="E6204" s="9">
        <v>0</v>
      </c>
    </row>
    <row r="6205" spans="1:5">
      <c r="A6205" s="187">
        <v>36812</v>
      </c>
      <c r="B6205" s="30">
        <v>15.5</v>
      </c>
      <c r="C6205" s="140">
        <v>45630</v>
      </c>
      <c r="D6205" s="8">
        <v>3.6666666666666667E-2</v>
      </c>
      <c r="E6205" s="9">
        <v>0</v>
      </c>
    </row>
    <row r="6206" spans="1:5">
      <c r="A6206" s="187">
        <v>36815</v>
      </c>
      <c r="B6206" s="30">
        <v>15.683333333333332</v>
      </c>
      <c r="C6206" s="140">
        <v>20157</v>
      </c>
      <c r="D6206" s="8">
        <v>3.6666666666666667E-2</v>
      </c>
      <c r="E6206" s="9">
        <v>0</v>
      </c>
    </row>
    <row r="6207" spans="1:5">
      <c r="A6207" s="187">
        <v>36816</v>
      </c>
      <c r="B6207" s="30">
        <v>15.033333333333333</v>
      </c>
      <c r="C6207" s="140">
        <v>35463</v>
      </c>
      <c r="D6207" s="8">
        <v>3.6666666666666667E-2</v>
      </c>
      <c r="E6207" s="9">
        <v>3750</v>
      </c>
    </row>
    <row r="6208" spans="1:5">
      <c r="A6208" s="187">
        <v>36817</v>
      </c>
      <c r="B6208" s="30">
        <v>15.416666666666666</v>
      </c>
      <c r="C6208" s="140">
        <v>32325</v>
      </c>
      <c r="D6208" s="8">
        <v>3.6666666666666667E-2</v>
      </c>
      <c r="E6208" s="9">
        <v>450</v>
      </c>
    </row>
    <row r="6209" spans="1:5">
      <c r="A6209" s="187">
        <v>36818</v>
      </c>
      <c r="B6209" s="30">
        <v>15.033333333333333</v>
      </c>
      <c r="C6209" s="140">
        <v>30669</v>
      </c>
      <c r="D6209" s="8">
        <v>3.3333333333333333E-2</v>
      </c>
      <c r="E6209" s="9">
        <v>11286</v>
      </c>
    </row>
    <row r="6210" spans="1:5">
      <c r="A6210" s="187">
        <v>36819</v>
      </c>
      <c r="B6210" s="30">
        <v>15.5</v>
      </c>
      <c r="C6210" s="140">
        <v>62574</v>
      </c>
      <c r="D6210" s="8">
        <v>0.03</v>
      </c>
      <c r="E6210" s="9">
        <v>150</v>
      </c>
    </row>
    <row r="6211" spans="1:5">
      <c r="A6211" s="187">
        <v>36822</v>
      </c>
      <c r="B6211" s="30">
        <v>15.663333333333334</v>
      </c>
      <c r="C6211" s="140">
        <v>9813</v>
      </c>
      <c r="D6211" s="8">
        <v>2.3333333333333334E-2</v>
      </c>
      <c r="E6211" s="9">
        <v>180</v>
      </c>
    </row>
    <row r="6212" spans="1:5">
      <c r="A6212" s="187">
        <v>36823</v>
      </c>
      <c r="B6212" s="30">
        <v>15.466666666666667</v>
      </c>
      <c r="C6212" s="140">
        <v>53712</v>
      </c>
      <c r="D6212" s="8">
        <v>2.3333333333333334E-2</v>
      </c>
      <c r="E6212" s="9">
        <v>0</v>
      </c>
    </row>
    <row r="6213" spans="1:5">
      <c r="A6213" s="187">
        <v>36824</v>
      </c>
      <c r="B6213" s="30">
        <v>14.9</v>
      </c>
      <c r="C6213" s="140">
        <v>57537</v>
      </c>
      <c r="D6213" s="8">
        <v>3.3333333333333333E-2</v>
      </c>
      <c r="E6213" s="9">
        <v>1710</v>
      </c>
    </row>
    <row r="6214" spans="1:5">
      <c r="A6214" s="187">
        <v>36825</v>
      </c>
      <c r="B6214" s="30">
        <v>15.083333333333334</v>
      </c>
      <c r="C6214" s="140">
        <v>15450</v>
      </c>
      <c r="D6214" s="8">
        <v>3.3333333333333333E-2</v>
      </c>
      <c r="E6214" s="9">
        <v>6018</v>
      </c>
    </row>
    <row r="6215" spans="1:5">
      <c r="A6215" s="187">
        <v>36826</v>
      </c>
      <c r="B6215" s="30">
        <v>15.5</v>
      </c>
      <c r="C6215" s="140">
        <v>21558</v>
      </c>
      <c r="D6215" s="8">
        <v>3.3333333333333333E-2</v>
      </c>
      <c r="E6215" s="9">
        <v>1782</v>
      </c>
    </row>
    <row r="6216" spans="1:5">
      <c r="A6216" s="187">
        <v>36829</v>
      </c>
      <c r="B6216" s="30">
        <v>15.433333333333332</v>
      </c>
      <c r="C6216" s="140">
        <v>42528</v>
      </c>
      <c r="D6216" s="8">
        <v>3.3333333333333333E-2</v>
      </c>
      <c r="E6216" s="9">
        <v>3000</v>
      </c>
    </row>
    <row r="6217" spans="1:5">
      <c r="A6217" s="195">
        <v>36830</v>
      </c>
      <c r="B6217" s="31">
        <v>15.836666666666666</v>
      </c>
      <c r="C6217" s="141">
        <v>35409</v>
      </c>
      <c r="D6217" s="10">
        <v>3.3333333333333333E-2</v>
      </c>
      <c r="E6217" s="11">
        <v>1650</v>
      </c>
    </row>
    <row r="6218" spans="1:5">
      <c r="A6218" s="187">
        <v>36831</v>
      </c>
      <c r="B6218" s="30">
        <v>15.57</v>
      </c>
      <c r="C6218" s="140">
        <v>12609</v>
      </c>
      <c r="D6218" s="8">
        <v>2.3333333333333334E-2</v>
      </c>
      <c r="E6218" s="9">
        <v>30</v>
      </c>
    </row>
    <row r="6219" spans="1:5">
      <c r="A6219" s="187">
        <v>36832</v>
      </c>
      <c r="B6219" s="30">
        <v>15.906666666666666</v>
      </c>
      <c r="C6219" s="140">
        <v>22179</v>
      </c>
      <c r="D6219" s="8">
        <v>2.3333333333333334E-2</v>
      </c>
      <c r="E6219" s="9">
        <v>0</v>
      </c>
    </row>
    <row r="6220" spans="1:5">
      <c r="A6220" s="187">
        <v>36833</v>
      </c>
      <c r="B6220" s="30">
        <v>16.333333333333332</v>
      </c>
      <c r="C6220" s="140">
        <v>19803</v>
      </c>
      <c r="D6220" s="8">
        <v>2.3333333333333334E-2</v>
      </c>
      <c r="E6220" s="9">
        <v>0</v>
      </c>
    </row>
    <row r="6221" spans="1:5">
      <c r="A6221" s="187">
        <v>36836</v>
      </c>
      <c r="B6221" s="30">
        <v>16.399999999999999</v>
      </c>
      <c r="C6221" s="140">
        <v>24102</v>
      </c>
      <c r="D6221" s="8">
        <v>3.3333333333333333E-2</v>
      </c>
      <c r="E6221" s="9">
        <v>8250</v>
      </c>
    </row>
    <row r="6222" spans="1:5">
      <c r="A6222" s="187">
        <v>36837</v>
      </c>
      <c r="B6222" s="30">
        <v>16.083333333333332</v>
      </c>
      <c r="C6222" s="140">
        <v>148485</v>
      </c>
      <c r="D6222" s="8">
        <v>2.3333333333333334E-2</v>
      </c>
      <c r="E6222" s="9">
        <v>132</v>
      </c>
    </row>
    <row r="6223" spans="1:5">
      <c r="A6223" s="187">
        <v>36838</v>
      </c>
      <c r="B6223" s="30">
        <v>15.9</v>
      </c>
      <c r="C6223" s="140">
        <v>18522</v>
      </c>
      <c r="D6223" s="8">
        <v>0.02</v>
      </c>
      <c r="E6223" s="9">
        <v>2250</v>
      </c>
    </row>
    <row r="6224" spans="1:5">
      <c r="A6224" s="187">
        <v>36839</v>
      </c>
      <c r="B6224" s="30">
        <v>15.963333333333333</v>
      </c>
      <c r="C6224" s="140">
        <v>28065</v>
      </c>
      <c r="D6224" s="8">
        <v>0.02</v>
      </c>
      <c r="E6224" s="9">
        <v>0</v>
      </c>
    </row>
    <row r="6225" spans="1:5">
      <c r="A6225" s="187">
        <v>36840</v>
      </c>
      <c r="B6225" s="30">
        <v>15.983333333333334</v>
      </c>
      <c r="C6225" s="140">
        <v>44055</v>
      </c>
      <c r="D6225" s="8">
        <v>0.02</v>
      </c>
      <c r="E6225" s="9">
        <v>1140</v>
      </c>
    </row>
    <row r="6226" spans="1:5">
      <c r="A6226" s="187">
        <v>36843</v>
      </c>
      <c r="B6226" s="30">
        <v>16.123333333333331</v>
      </c>
      <c r="C6226" s="140">
        <v>6813</v>
      </c>
      <c r="D6226" s="8">
        <v>0.02</v>
      </c>
      <c r="E6226" s="9">
        <v>0</v>
      </c>
    </row>
    <row r="6227" spans="1:5">
      <c r="A6227" s="187">
        <v>36844</v>
      </c>
      <c r="B6227" s="30">
        <v>16.25</v>
      </c>
      <c r="C6227" s="140">
        <v>20478</v>
      </c>
      <c r="D6227" s="8">
        <v>2.3333333333333334E-2</v>
      </c>
      <c r="E6227" s="9">
        <v>600</v>
      </c>
    </row>
    <row r="6228" spans="1:5">
      <c r="A6228" s="187">
        <v>36845</v>
      </c>
      <c r="B6228" s="30">
        <v>16.239999999999998</v>
      </c>
      <c r="C6228" s="140">
        <v>42825</v>
      </c>
      <c r="D6228" s="8">
        <v>2.3333333333333334E-2</v>
      </c>
      <c r="E6228" s="9">
        <v>1590</v>
      </c>
    </row>
    <row r="6229" spans="1:5">
      <c r="A6229" s="187">
        <v>36846</v>
      </c>
      <c r="B6229" s="30">
        <v>16.083333333333332</v>
      </c>
      <c r="C6229" s="140">
        <v>25218</v>
      </c>
      <c r="D6229" s="8">
        <v>2.3333333333333334E-2</v>
      </c>
      <c r="E6229" s="9">
        <v>0</v>
      </c>
    </row>
    <row r="6230" spans="1:5">
      <c r="A6230" s="187">
        <v>36847</v>
      </c>
      <c r="B6230" s="30">
        <v>15.95</v>
      </c>
      <c r="C6230" s="140">
        <v>78603</v>
      </c>
      <c r="D6230" s="8">
        <v>3.3333333333333333E-2</v>
      </c>
      <c r="E6230" s="9">
        <v>82620</v>
      </c>
    </row>
    <row r="6231" spans="1:5">
      <c r="A6231" s="187">
        <v>36850</v>
      </c>
      <c r="B6231" s="30">
        <v>16.3</v>
      </c>
      <c r="C6231" s="140">
        <v>20511</v>
      </c>
      <c r="D6231" s="8">
        <v>3.3333333333333333E-2</v>
      </c>
      <c r="E6231" s="9">
        <v>2550</v>
      </c>
    </row>
    <row r="6232" spans="1:5">
      <c r="A6232" s="187">
        <v>36851</v>
      </c>
      <c r="B6232" s="30">
        <v>15.95</v>
      </c>
      <c r="C6232" s="140">
        <v>21501</v>
      </c>
      <c r="D6232" s="8">
        <v>2.3333333333333334E-2</v>
      </c>
      <c r="E6232" s="9">
        <v>288</v>
      </c>
    </row>
    <row r="6233" spans="1:5">
      <c r="A6233" s="187">
        <v>36852</v>
      </c>
      <c r="B6233" s="30">
        <v>16.266666666666666</v>
      </c>
      <c r="C6233" s="140">
        <v>11631</v>
      </c>
      <c r="D6233" s="8">
        <v>2.3333333333333334E-2</v>
      </c>
      <c r="E6233" s="9">
        <v>0</v>
      </c>
    </row>
    <row r="6234" spans="1:5">
      <c r="A6234" s="187">
        <v>36853</v>
      </c>
      <c r="B6234" s="30">
        <v>16.003333333333334</v>
      </c>
      <c r="C6234" s="140">
        <v>25125</v>
      </c>
      <c r="D6234" s="8">
        <v>2.6666666666666668E-2</v>
      </c>
      <c r="E6234" s="9">
        <v>1800</v>
      </c>
    </row>
    <row r="6235" spans="1:5">
      <c r="A6235" s="187">
        <v>36854</v>
      </c>
      <c r="B6235" s="30">
        <v>15.936666666666667</v>
      </c>
      <c r="C6235" s="140">
        <v>31590</v>
      </c>
      <c r="D6235" s="8">
        <v>3.3333333333333333E-2</v>
      </c>
      <c r="E6235" s="9">
        <v>330</v>
      </c>
    </row>
    <row r="6236" spans="1:5">
      <c r="A6236" s="187">
        <v>36857</v>
      </c>
      <c r="B6236" s="30">
        <v>15.2</v>
      </c>
      <c r="C6236" s="140">
        <v>235020</v>
      </c>
      <c r="D6236" s="8">
        <v>3.3333333333333333E-2</v>
      </c>
      <c r="E6236" s="9">
        <v>7050</v>
      </c>
    </row>
    <row r="6237" spans="1:5">
      <c r="A6237" s="187">
        <v>36858</v>
      </c>
      <c r="B6237" s="30">
        <v>15.05</v>
      </c>
      <c r="C6237" s="140">
        <v>55869</v>
      </c>
      <c r="D6237" s="8">
        <v>2.6666666666666668E-2</v>
      </c>
      <c r="E6237" s="9">
        <v>30</v>
      </c>
    </row>
    <row r="6238" spans="1:5">
      <c r="A6238" s="187">
        <v>36859</v>
      </c>
      <c r="B6238" s="30">
        <v>15.07</v>
      </c>
      <c r="C6238" s="140">
        <v>47400</v>
      </c>
      <c r="D6238" s="8">
        <v>3.3333333333333333E-2</v>
      </c>
      <c r="E6238" s="9">
        <v>150</v>
      </c>
    </row>
    <row r="6239" spans="1:5">
      <c r="A6239" s="195">
        <v>36860</v>
      </c>
      <c r="B6239" s="31">
        <v>15.666666666666666</v>
      </c>
      <c r="C6239" s="141">
        <v>55389</v>
      </c>
      <c r="D6239" s="10">
        <v>2.6666666666666668E-2</v>
      </c>
      <c r="E6239" s="11">
        <v>540</v>
      </c>
    </row>
    <row r="6240" spans="1:5">
      <c r="A6240" s="187">
        <v>36861</v>
      </c>
      <c r="B6240" s="30">
        <v>15.583333333333334</v>
      </c>
      <c r="C6240" s="140">
        <v>56511</v>
      </c>
      <c r="D6240" s="8">
        <v>2.6666666666666668E-2</v>
      </c>
      <c r="E6240" s="9">
        <v>1500</v>
      </c>
    </row>
    <row r="6241" spans="1:5">
      <c r="A6241" s="187">
        <v>36864</v>
      </c>
      <c r="B6241" s="30">
        <v>15.166666666666666</v>
      </c>
      <c r="C6241" s="140">
        <v>23967</v>
      </c>
      <c r="D6241" s="8">
        <v>3.3333333333333333E-2</v>
      </c>
      <c r="E6241" s="9">
        <v>10500</v>
      </c>
    </row>
    <row r="6242" spans="1:5">
      <c r="A6242" s="187">
        <v>36865</v>
      </c>
      <c r="B6242" s="30">
        <v>15.673333333333334</v>
      </c>
      <c r="C6242" s="140">
        <v>53523</v>
      </c>
      <c r="D6242" s="8">
        <v>3.3333333333333333E-2</v>
      </c>
      <c r="E6242" s="9">
        <v>3000</v>
      </c>
    </row>
    <row r="6243" spans="1:5">
      <c r="A6243" s="187">
        <v>36866</v>
      </c>
      <c r="B6243" s="30">
        <v>16.303333333333331</v>
      </c>
      <c r="C6243" s="140">
        <v>60252</v>
      </c>
      <c r="D6243" s="8">
        <v>3.3333333333333333E-2</v>
      </c>
      <c r="E6243" s="9">
        <v>8220</v>
      </c>
    </row>
    <row r="6244" spans="1:5">
      <c r="A6244" s="187">
        <v>36867</v>
      </c>
      <c r="B6244" s="30">
        <v>16.636666666666667</v>
      </c>
      <c r="C6244" s="140">
        <v>38196</v>
      </c>
      <c r="D6244" s="8">
        <v>3.3333333333333333E-2</v>
      </c>
      <c r="E6244" s="9">
        <v>0</v>
      </c>
    </row>
    <row r="6245" spans="1:5">
      <c r="A6245" s="187">
        <v>36868</v>
      </c>
      <c r="B6245" s="30">
        <v>16.003333333333334</v>
      </c>
      <c r="C6245" s="140">
        <v>63804</v>
      </c>
      <c r="D6245" s="8">
        <v>3.3333333333333333E-2</v>
      </c>
      <c r="E6245" s="9">
        <v>0</v>
      </c>
    </row>
    <row r="6246" spans="1:5">
      <c r="A6246" s="187">
        <v>36871</v>
      </c>
      <c r="B6246" s="30">
        <v>16.666666666666668</v>
      </c>
      <c r="C6246" s="140">
        <v>126597</v>
      </c>
      <c r="D6246" s="8">
        <v>3.3333333333333333E-2</v>
      </c>
      <c r="E6246" s="9">
        <v>1200</v>
      </c>
    </row>
    <row r="6247" spans="1:5">
      <c r="A6247" s="187">
        <v>36872</v>
      </c>
      <c r="B6247" s="30">
        <v>16.583333333333332</v>
      </c>
      <c r="C6247" s="140">
        <v>19974</v>
      </c>
      <c r="D6247" s="8">
        <v>3.3333333333333333E-2</v>
      </c>
      <c r="E6247" s="9">
        <v>750</v>
      </c>
    </row>
    <row r="6248" spans="1:5">
      <c r="A6248" s="187">
        <v>36873</v>
      </c>
      <c r="B6248" s="30">
        <v>16.366666666666667</v>
      </c>
      <c r="C6248" s="140">
        <v>68913</v>
      </c>
      <c r="D6248" s="8">
        <v>2.3333333333333334E-2</v>
      </c>
      <c r="E6248" s="9">
        <v>20262</v>
      </c>
    </row>
    <row r="6249" spans="1:5">
      <c r="A6249" s="187">
        <v>36874</v>
      </c>
      <c r="B6249" s="30">
        <v>16</v>
      </c>
      <c r="C6249" s="140">
        <v>144267</v>
      </c>
      <c r="D6249" s="8">
        <v>0.02</v>
      </c>
      <c r="E6249" s="9">
        <v>60168</v>
      </c>
    </row>
    <row r="6250" spans="1:5">
      <c r="A6250" s="187">
        <v>36875</v>
      </c>
      <c r="B6250" s="30">
        <v>16.5</v>
      </c>
      <c r="C6250" s="140">
        <v>89499</v>
      </c>
      <c r="D6250" s="8">
        <v>0.02</v>
      </c>
      <c r="E6250" s="9">
        <v>11700</v>
      </c>
    </row>
    <row r="6251" spans="1:5">
      <c r="A6251" s="187">
        <v>36878</v>
      </c>
      <c r="B6251" s="30">
        <v>16.170000000000002</v>
      </c>
      <c r="C6251" s="140">
        <v>8874</v>
      </c>
      <c r="D6251" s="8">
        <v>0.02</v>
      </c>
      <c r="E6251" s="9">
        <v>0</v>
      </c>
    </row>
    <row r="6252" spans="1:5">
      <c r="A6252" s="187">
        <v>36879</v>
      </c>
      <c r="B6252" s="30">
        <v>16.533333333333335</v>
      </c>
      <c r="C6252" s="140">
        <v>15633</v>
      </c>
      <c r="D6252" s="8">
        <v>0.02</v>
      </c>
      <c r="E6252" s="9">
        <v>300</v>
      </c>
    </row>
    <row r="6253" spans="1:5">
      <c r="A6253" s="187">
        <v>36880</v>
      </c>
      <c r="B6253" s="30">
        <v>16.64</v>
      </c>
      <c r="C6253" s="140">
        <v>30174</v>
      </c>
      <c r="D6253" s="8">
        <v>0.02</v>
      </c>
      <c r="E6253" s="9">
        <v>0</v>
      </c>
    </row>
    <row r="6254" spans="1:5">
      <c r="A6254" s="187">
        <v>36881</v>
      </c>
      <c r="B6254" s="30">
        <v>16.646666666666665</v>
      </c>
      <c r="C6254" s="140">
        <v>125763</v>
      </c>
      <c r="D6254" s="8">
        <v>2.6666666666666668E-2</v>
      </c>
      <c r="E6254" s="9">
        <v>3690</v>
      </c>
    </row>
    <row r="6255" spans="1:5">
      <c r="A6255" s="187">
        <v>36882</v>
      </c>
      <c r="B6255" s="30">
        <v>16.100000000000001</v>
      </c>
      <c r="C6255" s="140">
        <v>69000</v>
      </c>
      <c r="D6255" s="8">
        <v>2.6666666666666668E-2</v>
      </c>
      <c r="E6255" s="9">
        <v>0</v>
      </c>
    </row>
    <row r="6256" spans="1:5">
      <c r="A6256" s="187">
        <v>36887</v>
      </c>
      <c r="B6256" s="30">
        <v>16.333333333333332</v>
      </c>
      <c r="C6256" s="140">
        <v>14694</v>
      </c>
      <c r="D6256" s="8">
        <v>0.02</v>
      </c>
      <c r="E6256" s="9">
        <v>2010</v>
      </c>
    </row>
    <row r="6257" spans="1:5" ht="13.5" thickBot="1">
      <c r="A6257" s="188">
        <v>36888</v>
      </c>
      <c r="B6257" s="38">
        <v>16.616666666666667</v>
      </c>
      <c r="C6257" s="142">
        <v>23232</v>
      </c>
      <c r="D6257" s="12">
        <v>0.02</v>
      </c>
      <c r="E6257" s="13">
        <v>60</v>
      </c>
    </row>
    <row r="6258" spans="1:5">
      <c r="A6258" s="187">
        <v>36893</v>
      </c>
      <c r="B6258" s="30">
        <v>16.649999999999999</v>
      </c>
      <c r="C6258" s="140">
        <v>34842</v>
      </c>
      <c r="D6258" s="8">
        <v>0.02</v>
      </c>
      <c r="E6258" s="9">
        <v>0</v>
      </c>
    </row>
    <row r="6259" spans="1:5">
      <c r="A6259" s="187">
        <v>36894</v>
      </c>
      <c r="B6259" s="30">
        <v>16.23</v>
      </c>
      <c r="C6259" s="136">
        <v>27936</v>
      </c>
      <c r="D6259" s="8">
        <v>0.02</v>
      </c>
      <c r="E6259" s="9">
        <v>0</v>
      </c>
    </row>
    <row r="6260" spans="1:5">
      <c r="A6260" s="187">
        <v>36895</v>
      </c>
      <c r="B6260" s="30">
        <v>15.733333333333334</v>
      </c>
      <c r="C6260" s="140">
        <v>76893</v>
      </c>
      <c r="D6260" s="8">
        <v>2.6666666666666668E-2</v>
      </c>
      <c r="E6260" s="9">
        <v>1833</v>
      </c>
    </row>
    <row r="6261" spans="1:5">
      <c r="A6261" s="187">
        <v>36896</v>
      </c>
      <c r="B6261" s="30">
        <v>15.2</v>
      </c>
      <c r="C6261" s="140">
        <v>83163</v>
      </c>
      <c r="D6261" s="8">
        <v>2.6666666666666668E-2</v>
      </c>
      <c r="E6261" s="9">
        <v>0</v>
      </c>
    </row>
    <row r="6262" spans="1:5">
      <c r="A6262" s="187">
        <v>36899</v>
      </c>
      <c r="B6262" s="30">
        <v>15.196666666666667</v>
      </c>
      <c r="C6262" s="140">
        <v>36018</v>
      </c>
      <c r="D6262" s="8">
        <v>2.3333333333333334E-2</v>
      </c>
      <c r="E6262" s="9">
        <v>900</v>
      </c>
    </row>
    <row r="6263" spans="1:5">
      <c r="A6263" s="187">
        <v>36900</v>
      </c>
      <c r="B6263" s="30">
        <v>14.666666666666666</v>
      </c>
      <c r="C6263" s="140">
        <v>110298</v>
      </c>
      <c r="D6263" s="8">
        <v>2.6666666666666668E-2</v>
      </c>
      <c r="E6263" s="9">
        <v>420</v>
      </c>
    </row>
    <row r="6264" spans="1:5">
      <c r="A6264" s="187">
        <v>36901</v>
      </c>
      <c r="B6264" s="30">
        <v>15.24</v>
      </c>
      <c r="C6264" s="140">
        <v>61224</v>
      </c>
      <c r="D6264" s="8">
        <v>2.6666666666666668E-2</v>
      </c>
      <c r="E6264" s="9">
        <v>300</v>
      </c>
    </row>
    <row r="6265" spans="1:5">
      <c r="A6265" s="187">
        <v>36902</v>
      </c>
      <c r="B6265" s="30">
        <v>15</v>
      </c>
      <c r="C6265" s="140">
        <v>63111</v>
      </c>
      <c r="D6265" s="8">
        <v>2.6666666666666668E-2</v>
      </c>
      <c r="E6265" s="9">
        <v>1050</v>
      </c>
    </row>
    <row r="6266" spans="1:5">
      <c r="A6266" s="187">
        <v>36903</v>
      </c>
      <c r="B6266" s="30">
        <v>14.95</v>
      </c>
      <c r="C6266" s="140">
        <v>74931</v>
      </c>
      <c r="D6266" s="8">
        <v>2.6666666666666668E-2</v>
      </c>
      <c r="E6266" s="9">
        <v>594</v>
      </c>
    </row>
    <row r="6267" spans="1:5">
      <c r="A6267" s="187">
        <v>36906</v>
      </c>
      <c r="B6267" s="30">
        <v>15.083333333333334</v>
      </c>
      <c r="C6267" s="140">
        <v>77610</v>
      </c>
      <c r="D6267" s="8">
        <v>2.6666666666666668E-2</v>
      </c>
      <c r="E6267" s="9">
        <v>180</v>
      </c>
    </row>
    <row r="6268" spans="1:5">
      <c r="A6268" s="187">
        <v>36907</v>
      </c>
      <c r="B6268" s="30">
        <v>15</v>
      </c>
      <c r="C6268" s="140">
        <v>81270</v>
      </c>
      <c r="D6268" s="8">
        <v>2.6666666666666668E-2</v>
      </c>
      <c r="E6268" s="9">
        <v>36918</v>
      </c>
    </row>
    <row r="6269" spans="1:5">
      <c r="A6269" s="187">
        <v>36908</v>
      </c>
      <c r="B6269" s="30">
        <v>15.01</v>
      </c>
      <c r="C6269" s="140">
        <v>41478</v>
      </c>
      <c r="D6269" s="8">
        <v>2.6666666666666668E-2</v>
      </c>
      <c r="E6269" s="9">
        <v>0</v>
      </c>
    </row>
    <row r="6270" spans="1:5">
      <c r="A6270" s="187">
        <v>36909</v>
      </c>
      <c r="B6270" s="30">
        <v>15.133333333333333</v>
      </c>
      <c r="C6270" s="140">
        <v>96690</v>
      </c>
      <c r="D6270" s="8">
        <v>2.6666666666666668E-2</v>
      </c>
      <c r="E6270" s="9">
        <v>159600</v>
      </c>
    </row>
    <row r="6271" spans="1:5">
      <c r="A6271" s="187">
        <v>36910</v>
      </c>
      <c r="B6271" s="30">
        <v>15.366666666666667</v>
      </c>
      <c r="C6271" s="140">
        <v>49776</v>
      </c>
      <c r="D6271" s="8">
        <v>2.6666666666666668E-2</v>
      </c>
      <c r="E6271" s="9">
        <v>16380</v>
      </c>
    </row>
    <row r="6272" spans="1:5">
      <c r="A6272" s="187">
        <v>36913</v>
      </c>
      <c r="B6272" s="30">
        <v>15.6</v>
      </c>
      <c r="C6272" s="140">
        <v>29916</v>
      </c>
      <c r="D6272" s="8">
        <v>0.02</v>
      </c>
      <c r="E6272" s="9">
        <v>63270</v>
      </c>
    </row>
    <row r="6273" spans="1:5">
      <c r="A6273" s="187">
        <v>36914</v>
      </c>
      <c r="B6273" s="30">
        <v>15.336666666666666</v>
      </c>
      <c r="C6273" s="140">
        <v>31701</v>
      </c>
      <c r="D6273" s="8">
        <v>1.6666666666666666E-2</v>
      </c>
      <c r="E6273" s="9">
        <v>9600</v>
      </c>
    </row>
    <row r="6274" spans="1:5">
      <c r="A6274" s="187">
        <v>36915</v>
      </c>
      <c r="B6274" s="30">
        <v>15.266666666666666</v>
      </c>
      <c r="C6274" s="140">
        <v>36150</v>
      </c>
      <c r="D6274" s="8">
        <v>1.6666666666666666E-2</v>
      </c>
      <c r="E6274" s="9">
        <v>4230</v>
      </c>
    </row>
    <row r="6275" spans="1:5">
      <c r="A6275" s="187">
        <v>36916</v>
      </c>
      <c r="B6275" s="30">
        <v>15.033333333333333</v>
      </c>
      <c r="C6275" s="140">
        <v>70479</v>
      </c>
      <c r="D6275" s="8">
        <v>1.6666666666666666E-2</v>
      </c>
      <c r="E6275" s="9">
        <v>3750</v>
      </c>
    </row>
    <row r="6276" spans="1:5">
      <c r="A6276" s="187">
        <v>36917</v>
      </c>
      <c r="B6276" s="30">
        <v>15.003333333333332</v>
      </c>
      <c r="C6276" s="140">
        <v>126990</v>
      </c>
      <c r="D6276" s="8">
        <v>1.6666666666666666E-2</v>
      </c>
      <c r="E6276" s="9">
        <v>2250</v>
      </c>
    </row>
    <row r="6277" spans="1:5">
      <c r="A6277" s="187">
        <v>36920</v>
      </c>
      <c r="B6277" s="30">
        <v>15.166666666666666</v>
      </c>
      <c r="C6277" s="140">
        <v>30978</v>
      </c>
      <c r="D6277" s="8">
        <v>1.3333333333333334E-2</v>
      </c>
      <c r="E6277" s="9">
        <v>23400</v>
      </c>
    </row>
    <row r="6278" spans="1:5">
      <c r="A6278" s="187">
        <v>36921</v>
      </c>
      <c r="B6278" s="30">
        <v>15.25</v>
      </c>
      <c r="C6278" s="140">
        <v>50628</v>
      </c>
      <c r="D6278" s="8">
        <v>0.01</v>
      </c>
      <c r="E6278" s="9">
        <v>332160</v>
      </c>
    </row>
    <row r="6279" spans="1:5">
      <c r="A6279" s="195">
        <v>36922</v>
      </c>
      <c r="B6279" s="31">
        <v>15</v>
      </c>
      <c r="C6279" s="141">
        <v>100074</v>
      </c>
      <c r="D6279" s="10">
        <v>0.01</v>
      </c>
      <c r="E6279" s="11">
        <v>239991</v>
      </c>
    </row>
    <row r="6280" spans="1:5">
      <c r="A6280" s="187">
        <v>36923</v>
      </c>
      <c r="B6280" s="30">
        <v>15.166666666666666</v>
      </c>
      <c r="C6280" s="140">
        <v>46194</v>
      </c>
      <c r="D6280" s="8">
        <v>0.01</v>
      </c>
      <c r="E6280" s="9">
        <v>0</v>
      </c>
    </row>
    <row r="6281" spans="1:5">
      <c r="A6281" s="187">
        <v>36924</v>
      </c>
      <c r="B6281" s="30">
        <v>15.216666666666667</v>
      </c>
      <c r="C6281" s="140">
        <v>63357</v>
      </c>
      <c r="D6281" s="8">
        <v>0.01</v>
      </c>
      <c r="E6281" s="9">
        <v>0</v>
      </c>
    </row>
    <row r="6282" spans="1:5">
      <c r="A6282" s="187">
        <v>36927</v>
      </c>
      <c r="B6282" s="30">
        <v>15.333333333333334</v>
      </c>
      <c r="C6282" s="140">
        <v>50889</v>
      </c>
      <c r="D6282" s="8">
        <v>0.01</v>
      </c>
      <c r="E6282" s="9">
        <v>0</v>
      </c>
    </row>
    <row r="6283" spans="1:5">
      <c r="A6283" s="187">
        <v>36928</v>
      </c>
      <c r="B6283" s="30">
        <v>15.266666666666666</v>
      </c>
      <c r="C6283" s="140">
        <v>32133</v>
      </c>
      <c r="D6283" s="8">
        <v>0.01</v>
      </c>
      <c r="E6283" s="9">
        <v>0</v>
      </c>
    </row>
    <row r="6284" spans="1:5">
      <c r="A6284" s="187">
        <v>36929</v>
      </c>
      <c r="B6284" s="30">
        <v>15.416666666666666</v>
      </c>
      <c r="C6284" s="140">
        <v>76593</v>
      </c>
      <c r="D6284" s="8">
        <v>2.6666666666666668E-2</v>
      </c>
      <c r="E6284" s="9">
        <v>5622</v>
      </c>
    </row>
    <row r="6285" spans="1:5">
      <c r="A6285" s="187">
        <v>36930</v>
      </c>
      <c r="B6285" s="30">
        <v>15.333333333333334</v>
      </c>
      <c r="C6285" s="140">
        <v>32820</v>
      </c>
      <c r="D6285" s="8">
        <v>2.6666666666666668E-2</v>
      </c>
      <c r="E6285" s="9">
        <v>32550</v>
      </c>
    </row>
    <row r="6286" spans="1:5">
      <c r="A6286" s="187">
        <v>36931</v>
      </c>
      <c r="B6286" s="30">
        <v>15.416666666666666</v>
      </c>
      <c r="C6286" s="140">
        <v>33333</v>
      </c>
      <c r="D6286" s="8">
        <v>0.03</v>
      </c>
      <c r="E6286" s="9">
        <v>4515</v>
      </c>
    </row>
    <row r="6287" spans="1:5">
      <c r="A6287" s="187">
        <v>36934</v>
      </c>
      <c r="B6287" s="30">
        <v>15.683333333333332</v>
      </c>
      <c r="C6287" s="140">
        <v>33255</v>
      </c>
      <c r="D6287" s="8">
        <v>0.03</v>
      </c>
      <c r="E6287" s="9">
        <v>2805</v>
      </c>
    </row>
    <row r="6288" spans="1:5">
      <c r="A6288" s="187">
        <v>36935</v>
      </c>
      <c r="B6288" s="30">
        <v>15.5</v>
      </c>
      <c r="C6288" s="140">
        <v>30597</v>
      </c>
      <c r="D6288" s="8">
        <v>0.03</v>
      </c>
      <c r="E6288" s="9">
        <v>4458</v>
      </c>
    </row>
    <row r="6289" spans="1:5">
      <c r="A6289" s="187">
        <v>36936</v>
      </c>
      <c r="B6289" s="30">
        <v>15.166666666666666</v>
      </c>
      <c r="C6289" s="140">
        <v>29880</v>
      </c>
      <c r="D6289" s="8">
        <v>3.3333333333333333E-2</v>
      </c>
      <c r="E6289" s="9">
        <v>1152</v>
      </c>
    </row>
    <row r="6290" spans="1:5">
      <c r="A6290" s="187">
        <v>36937</v>
      </c>
      <c r="B6290" s="30">
        <v>15.333333333333334</v>
      </c>
      <c r="C6290" s="140">
        <v>39714</v>
      </c>
      <c r="D6290" s="8">
        <v>3.3333333333333333E-2</v>
      </c>
      <c r="E6290" s="9">
        <v>600</v>
      </c>
    </row>
    <row r="6291" spans="1:5">
      <c r="A6291" s="187">
        <v>36938</v>
      </c>
      <c r="B6291" s="30">
        <v>15.433333333333332</v>
      </c>
      <c r="C6291" s="140">
        <v>76785</v>
      </c>
      <c r="D6291" s="8">
        <v>3.3333333333333333E-2</v>
      </c>
      <c r="E6291" s="9">
        <v>0</v>
      </c>
    </row>
    <row r="6292" spans="1:5">
      <c r="A6292" s="187">
        <v>36941</v>
      </c>
      <c r="B6292" s="30">
        <v>15.6</v>
      </c>
      <c r="C6292" s="140">
        <v>9138</v>
      </c>
      <c r="D6292" s="8">
        <v>3.3333333333333333E-2</v>
      </c>
      <c r="E6292" s="9">
        <v>3000</v>
      </c>
    </row>
    <row r="6293" spans="1:5">
      <c r="A6293" s="187">
        <v>36942</v>
      </c>
      <c r="B6293" s="30">
        <v>15.6</v>
      </c>
      <c r="C6293" s="140">
        <v>33711</v>
      </c>
      <c r="D6293" s="8">
        <v>3.3333333333333333E-2</v>
      </c>
      <c r="E6293" s="9">
        <v>300</v>
      </c>
    </row>
    <row r="6294" spans="1:5">
      <c r="A6294" s="187">
        <v>36943</v>
      </c>
      <c r="B6294" s="30">
        <v>15.166666666666666</v>
      </c>
      <c r="C6294" s="140">
        <v>74625</v>
      </c>
      <c r="D6294" s="8">
        <v>2.6666666666666668E-2</v>
      </c>
      <c r="E6294" s="9">
        <v>150</v>
      </c>
    </row>
    <row r="6295" spans="1:5">
      <c r="A6295" s="187">
        <v>36944</v>
      </c>
      <c r="B6295" s="30">
        <v>15.22</v>
      </c>
      <c r="C6295" s="140">
        <v>18222</v>
      </c>
      <c r="D6295" s="8">
        <v>0.02</v>
      </c>
      <c r="E6295" s="9">
        <v>128658</v>
      </c>
    </row>
    <row r="6296" spans="1:5">
      <c r="A6296" s="187">
        <v>36945</v>
      </c>
      <c r="B6296" s="30">
        <v>15.663333333333334</v>
      </c>
      <c r="C6296" s="140">
        <v>33009</v>
      </c>
      <c r="D6296" s="8">
        <v>0.02</v>
      </c>
      <c r="E6296" s="9">
        <v>133665</v>
      </c>
    </row>
    <row r="6297" spans="1:5">
      <c r="A6297" s="187">
        <v>36948</v>
      </c>
      <c r="B6297" s="30">
        <v>15.833333333333334</v>
      </c>
      <c r="C6297" s="140">
        <v>48765</v>
      </c>
      <c r="D6297" s="8">
        <v>0.02</v>
      </c>
      <c r="E6297" s="9">
        <v>39177</v>
      </c>
    </row>
    <row r="6298" spans="1:5">
      <c r="A6298" s="187">
        <v>36949</v>
      </c>
      <c r="B6298" s="30">
        <v>16.233333333333334</v>
      </c>
      <c r="C6298" s="140">
        <v>31809</v>
      </c>
      <c r="D6298" s="8">
        <v>0.02</v>
      </c>
      <c r="E6298" s="9">
        <v>0</v>
      </c>
    </row>
    <row r="6299" spans="1:5">
      <c r="A6299" s="195">
        <v>36950</v>
      </c>
      <c r="B6299" s="31">
        <v>16</v>
      </c>
      <c r="C6299" s="141">
        <v>19914</v>
      </c>
      <c r="D6299" s="10">
        <v>2.6666666666666668E-2</v>
      </c>
      <c r="E6299" s="11">
        <v>9180</v>
      </c>
    </row>
    <row r="6300" spans="1:5">
      <c r="A6300" s="187">
        <v>36951</v>
      </c>
      <c r="B6300" s="30">
        <v>15.673333333333334</v>
      </c>
      <c r="C6300" s="140">
        <v>19938</v>
      </c>
      <c r="D6300" s="8">
        <v>2.6666666666666668E-2</v>
      </c>
      <c r="E6300" s="9">
        <v>150</v>
      </c>
    </row>
    <row r="6301" spans="1:5">
      <c r="A6301" s="187">
        <v>36952</v>
      </c>
      <c r="B6301" s="30">
        <v>16.25</v>
      </c>
      <c r="C6301" s="140">
        <v>49464</v>
      </c>
      <c r="D6301" s="8">
        <v>2.6666666666666668E-2</v>
      </c>
      <c r="E6301" s="9">
        <v>3024</v>
      </c>
    </row>
    <row r="6302" spans="1:5">
      <c r="A6302" s="187">
        <v>36955</v>
      </c>
      <c r="B6302" s="30">
        <v>16.100000000000001</v>
      </c>
      <c r="C6302" s="140">
        <v>22590</v>
      </c>
      <c r="D6302" s="8">
        <v>2.6666666666666668E-2</v>
      </c>
      <c r="E6302" s="9">
        <v>6126</v>
      </c>
    </row>
    <row r="6303" spans="1:5">
      <c r="A6303" s="187">
        <v>36956</v>
      </c>
      <c r="B6303" s="30">
        <v>16.133333333333333</v>
      </c>
      <c r="C6303" s="140">
        <v>20364</v>
      </c>
      <c r="D6303" s="8">
        <v>0.02</v>
      </c>
      <c r="E6303" s="9">
        <v>2400</v>
      </c>
    </row>
    <row r="6304" spans="1:5">
      <c r="A6304" s="187">
        <v>36957</v>
      </c>
      <c r="B6304" s="30">
        <v>16.193333333333332</v>
      </c>
      <c r="C6304" s="140">
        <v>20976</v>
      </c>
      <c r="D6304" s="8">
        <v>0.02</v>
      </c>
      <c r="E6304" s="9">
        <v>0</v>
      </c>
    </row>
    <row r="6305" spans="1:5">
      <c r="A6305" s="187">
        <v>36958</v>
      </c>
      <c r="B6305" s="30">
        <v>15.966666666666667</v>
      </c>
      <c r="C6305" s="140">
        <v>21120</v>
      </c>
      <c r="D6305" s="8">
        <v>2.6666666666666668E-2</v>
      </c>
      <c r="E6305" s="9">
        <v>1551</v>
      </c>
    </row>
    <row r="6306" spans="1:5">
      <c r="A6306" s="187">
        <v>36959</v>
      </c>
      <c r="B6306" s="30">
        <v>15.333333333333334</v>
      </c>
      <c r="C6306" s="140">
        <v>68520</v>
      </c>
      <c r="D6306" s="8">
        <v>2.6666666666666668E-2</v>
      </c>
      <c r="E6306" s="9">
        <v>2850</v>
      </c>
    </row>
    <row r="6307" spans="1:5">
      <c r="A6307" s="187">
        <v>36962</v>
      </c>
      <c r="B6307" s="30">
        <v>15.003333333333332</v>
      </c>
      <c r="C6307" s="140">
        <v>32859</v>
      </c>
      <c r="D6307" s="8">
        <v>2.6666666666666668E-2</v>
      </c>
      <c r="E6307" s="9">
        <v>3402</v>
      </c>
    </row>
    <row r="6308" spans="1:5">
      <c r="A6308" s="187">
        <v>36963</v>
      </c>
      <c r="B6308" s="30">
        <v>14.676666666666668</v>
      </c>
      <c r="C6308" s="140">
        <v>76179</v>
      </c>
      <c r="D6308" s="8">
        <v>2.6666666666666668E-2</v>
      </c>
      <c r="E6308" s="9">
        <v>6750</v>
      </c>
    </row>
    <row r="6309" spans="1:5">
      <c r="A6309" s="187">
        <v>36964</v>
      </c>
      <c r="B6309" s="30">
        <v>14.166666666666666</v>
      </c>
      <c r="C6309" s="140">
        <v>102396</v>
      </c>
      <c r="D6309" s="8">
        <v>2.6666666666666668E-2</v>
      </c>
      <c r="E6309" s="9">
        <v>1050</v>
      </c>
    </row>
    <row r="6310" spans="1:5">
      <c r="A6310" s="187">
        <v>36965</v>
      </c>
      <c r="B6310" s="30">
        <v>13.533333333333333</v>
      </c>
      <c r="C6310" s="140">
        <v>161694</v>
      </c>
      <c r="D6310" s="8">
        <v>2.6666666666666668E-2</v>
      </c>
      <c r="E6310" s="9">
        <v>1200</v>
      </c>
    </row>
    <row r="6311" spans="1:5">
      <c r="A6311" s="187">
        <v>36966</v>
      </c>
      <c r="B6311" s="30">
        <v>12.666666666666666</v>
      </c>
      <c r="C6311" s="140">
        <v>198111</v>
      </c>
      <c r="D6311" s="8">
        <v>2.6666666666666668E-2</v>
      </c>
      <c r="E6311" s="9">
        <v>3510</v>
      </c>
    </row>
    <row r="6312" spans="1:5">
      <c r="A6312" s="187">
        <v>36969</v>
      </c>
      <c r="B6312" s="30">
        <v>13.533333333333333</v>
      </c>
      <c r="C6312" s="140">
        <v>150045</v>
      </c>
      <c r="D6312" s="8">
        <v>2.6666666666666668E-2</v>
      </c>
      <c r="E6312" s="9">
        <v>2550</v>
      </c>
    </row>
    <row r="6313" spans="1:5">
      <c r="A6313" s="187">
        <v>36970</v>
      </c>
      <c r="B6313" s="30">
        <v>13.366666666666667</v>
      </c>
      <c r="C6313" s="140">
        <v>172149</v>
      </c>
      <c r="D6313" s="8">
        <v>0.03</v>
      </c>
      <c r="E6313" s="9">
        <v>1038</v>
      </c>
    </row>
    <row r="6314" spans="1:5">
      <c r="A6314" s="187">
        <v>36971</v>
      </c>
      <c r="B6314" s="30">
        <v>13</v>
      </c>
      <c r="C6314" s="140">
        <v>101958</v>
      </c>
      <c r="D6314" s="8">
        <v>0.03</v>
      </c>
      <c r="E6314" s="9">
        <v>390</v>
      </c>
    </row>
    <row r="6315" spans="1:5">
      <c r="A6315" s="187">
        <v>36972</v>
      </c>
      <c r="B6315" s="30">
        <v>13.336666666666666</v>
      </c>
      <c r="C6315" s="140">
        <v>115125</v>
      </c>
      <c r="D6315" s="8">
        <v>0.03</v>
      </c>
      <c r="E6315" s="9">
        <v>93120</v>
      </c>
    </row>
    <row r="6316" spans="1:5">
      <c r="A6316" s="187">
        <v>36973</v>
      </c>
      <c r="B6316" s="30">
        <v>13.766666666666666</v>
      </c>
      <c r="C6316" s="140">
        <v>52299</v>
      </c>
      <c r="D6316" s="8">
        <v>0.03</v>
      </c>
      <c r="E6316" s="9">
        <v>3000</v>
      </c>
    </row>
    <row r="6317" spans="1:5">
      <c r="A6317" s="187">
        <v>36976</v>
      </c>
      <c r="B6317" s="30">
        <v>14.65</v>
      </c>
      <c r="C6317" s="140">
        <v>54090</v>
      </c>
      <c r="D6317" s="8">
        <v>2.6666666666666668E-2</v>
      </c>
      <c r="E6317" s="9">
        <v>1860</v>
      </c>
    </row>
    <row r="6318" spans="1:5">
      <c r="A6318" s="187">
        <v>36977</v>
      </c>
      <c r="B6318" s="30">
        <v>14.766666666666666</v>
      </c>
      <c r="C6318" s="140">
        <v>85797</v>
      </c>
      <c r="D6318" s="8">
        <v>0.03</v>
      </c>
      <c r="E6318" s="9">
        <v>450</v>
      </c>
    </row>
    <row r="6319" spans="1:5">
      <c r="A6319" s="187">
        <v>36978</v>
      </c>
      <c r="B6319" s="30">
        <v>14.006666666666668</v>
      </c>
      <c r="C6319" s="140">
        <v>53544</v>
      </c>
      <c r="D6319" s="8">
        <v>0.03</v>
      </c>
      <c r="E6319" s="9">
        <v>32079</v>
      </c>
    </row>
    <row r="6320" spans="1:5">
      <c r="A6320" s="187">
        <v>36979</v>
      </c>
      <c r="B6320" s="30">
        <v>13.866666666666667</v>
      </c>
      <c r="C6320" s="140">
        <v>51660</v>
      </c>
      <c r="D6320" s="8">
        <v>0.03</v>
      </c>
      <c r="E6320" s="9">
        <v>52980</v>
      </c>
    </row>
    <row r="6321" spans="1:5">
      <c r="A6321" s="195">
        <v>36980</v>
      </c>
      <c r="B6321" s="31">
        <v>14.18</v>
      </c>
      <c r="C6321" s="141">
        <v>59502</v>
      </c>
      <c r="D6321" s="10">
        <v>0.03</v>
      </c>
      <c r="E6321" s="11">
        <v>0</v>
      </c>
    </row>
    <row r="6322" spans="1:5">
      <c r="A6322" s="187">
        <v>36983</v>
      </c>
      <c r="B6322" s="30">
        <v>14.833333333333334</v>
      </c>
      <c r="C6322" s="140">
        <v>28521</v>
      </c>
      <c r="D6322" s="8">
        <v>0.03</v>
      </c>
      <c r="E6322" s="9">
        <v>1350</v>
      </c>
    </row>
    <row r="6323" spans="1:5">
      <c r="A6323" s="187">
        <v>36984</v>
      </c>
      <c r="B6323" s="30">
        <v>14.816666666666668</v>
      </c>
      <c r="C6323" s="140">
        <v>92406</v>
      </c>
      <c r="D6323" s="8">
        <v>3.3333333333333333E-2</v>
      </c>
      <c r="E6323" s="9">
        <v>2250</v>
      </c>
    </row>
    <row r="6324" spans="1:5">
      <c r="A6324" s="191">
        <v>36985</v>
      </c>
      <c r="B6324" s="30">
        <v>14.416666666666666</v>
      </c>
      <c r="C6324" s="140">
        <v>38163</v>
      </c>
      <c r="D6324" s="8">
        <v>3.3333333333333333E-2</v>
      </c>
      <c r="E6324" s="9">
        <v>150</v>
      </c>
    </row>
    <row r="6325" spans="1:5">
      <c r="A6325" s="187">
        <v>36986</v>
      </c>
      <c r="B6325" s="30">
        <v>14.666666666666666</v>
      </c>
      <c r="C6325" s="140">
        <v>14835</v>
      </c>
      <c r="D6325" s="8">
        <v>3.3333333333333333E-2</v>
      </c>
      <c r="E6325" s="9">
        <v>0</v>
      </c>
    </row>
    <row r="6326" spans="1:5">
      <c r="A6326" s="187">
        <v>36987</v>
      </c>
      <c r="B6326" s="30">
        <v>14.433333333333332</v>
      </c>
      <c r="C6326" s="140">
        <v>137859</v>
      </c>
      <c r="D6326" s="8">
        <v>3.3333333333333333E-2</v>
      </c>
      <c r="E6326" s="9">
        <v>150</v>
      </c>
    </row>
    <row r="6327" spans="1:5">
      <c r="A6327" s="187">
        <v>36990</v>
      </c>
      <c r="B6327" s="30">
        <v>14.1</v>
      </c>
      <c r="C6327" s="140">
        <v>40353</v>
      </c>
      <c r="D6327" s="8">
        <v>3.3333333333333333E-2</v>
      </c>
      <c r="E6327" s="9">
        <v>3096</v>
      </c>
    </row>
    <row r="6328" spans="1:5">
      <c r="A6328" s="187">
        <v>36991</v>
      </c>
      <c r="B6328" s="30">
        <v>14.5</v>
      </c>
      <c r="C6328" s="140">
        <v>47304</v>
      </c>
      <c r="D6328" s="8">
        <v>3.3333333333333333E-2</v>
      </c>
      <c r="E6328" s="9">
        <v>9255</v>
      </c>
    </row>
    <row r="6329" spans="1:5">
      <c r="A6329" s="187">
        <v>36992</v>
      </c>
      <c r="B6329" s="30">
        <v>14.5</v>
      </c>
      <c r="C6329" s="140">
        <v>27921</v>
      </c>
      <c r="D6329" s="8">
        <v>3.3333333333333333E-2</v>
      </c>
      <c r="E6329" s="9">
        <v>0</v>
      </c>
    </row>
    <row r="6330" spans="1:5">
      <c r="A6330" s="187">
        <v>36993</v>
      </c>
      <c r="B6330" s="30">
        <v>14.4</v>
      </c>
      <c r="C6330" s="140">
        <v>24345</v>
      </c>
      <c r="D6330" s="8">
        <v>3.3333333333333333E-2</v>
      </c>
      <c r="E6330" s="9">
        <v>0</v>
      </c>
    </row>
    <row r="6331" spans="1:5">
      <c r="A6331" s="187">
        <v>36998</v>
      </c>
      <c r="B6331" s="30">
        <v>14.2</v>
      </c>
      <c r="C6331" s="140">
        <v>46656</v>
      </c>
      <c r="D6331" s="8">
        <v>3.3333333333333333E-2</v>
      </c>
      <c r="E6331" s="9">
        <v>48834</v>
      </c>
    </row>
    <row r="6332" spans="1:5">
      <c r="A6332" s="187">
        <v>36999</v>
      </c>
      <c r="B6332" s="30">
        <v>14.366666666666667</v>
      </c>
      <c r="C6332" s="140">
        <v>21753</v>
      </c>
      <c r="D6332" s="8">
        <v>3.3333333333333333E-2</v>
      </c>
      <c r="E6332" s="9">
        <v>1500</v>
      </c>
    </row>
    <row r="6333" spans="1:5">
      <c r="A6333" s="187">
        <v>37000</v>
      </c>
      <c r="B6333" s="30">
        <v>14.416666666666666</v>
      </c>
      <c r="C6333" s="140">
        <v>38328</v>
      </c>
      <c r="D6333" s="8">
        <v>3.6666666666666667E-2</v>
      </c>
      <c r="E6333" s="9">
        <v>3000</v>
      </c>
    </row>
    <row r="6334" spans="1:5">
      <c r="A6334" s="187">
        <v>37001</v>
      </c>
      <c r="B6334" s="30">
        <v>14.333333333333334</v>
      </c>
      <c r="C6334" s="140">
        <v>240927</v>
      </c>
      <c r="D6334" s="8">
        <v>3.6666666666666667E-2</v>
      </c>
      <c r="E6334" s="9">
        <v>12600</v>
      </c>
    </row>
    <row r="6335" spans="1:5">
      <c r="A6335" s="187">
        <v>37004</v>
      </c>
      <c r="B6335" s="30">
        <v>13.836666666666666</v>
      </c>
      <c r="C6335" s="140">
        <v>35841</v>
      </c>
      <c r="D6335" s="8">
        <v>4.6666666666666669E-2</v>
      </c>
      <c r="E6335" s="9">
        <v>20100</v>
      </c>
    </row>
    <row r="6336" spans="1:5">
      <c r="A6336" s="187">
        <v>37005</v>
      </c>
      <c r="B6336" s="30">
        <v>13.733333333333334</v>
      </c>
      <c r="C6336" s="140">
        <v>33921</v>
      </c>
      <c r="D6336" s="8">
        <v>0.04</v>
      </c>
      <c r="E6336" s="9">
        <v>750</v>
      </c>
    </row>
    <row r="6337" spans="1:5">
      <c r="A6337" s="187">
        <v>37006</v>
      </c>
      <c r="B6337" s="30">
        <v>13.566666666666668</v>
      </c>
      <c r="C6337" s="140">
        <v>25800</v>
      </c>
      <c r="D6337" s="8">
        <v>4.6666666666666669E-2</v>
      </c>
      <c r="E6337" s="9">
        <v>2940</v>
      </c>
    </row>
    <row r="6338" spans="1:5">
      <c r="A6338" s="187">
        <v>37007</v>
      </c>
      <c r="B6338" s="30">
        <v>13.833333333333334</v>
      </c>
      <c r="C6338" s="140">
        <v>33525</v>
      </c>
      <c r="D6338" s="8">
        <v>4.6666666666666669E-2</v>
      </c>
      <c r="E6338" s="9">
        <v>0</v>
      </c>
    </row>
    <row r="6339" spans="1:5">
      <c r="A6339" s="187">
        <v>37008</v>
      </c>
      <c r="B6339" s="30">
        <v>13.916666666666666</v>
      </c>
      <c r="C6339" s="140">
        <v>39375</v>
      </c>
      <c r="D6339" s="8">
        <v>5.6666666666666671E-2</v>
      </c>
      <c r="E6339" s="9">
        <v>7770</v>
      </c>
    </row>
    <row r="6340" spans="1:5">
      <c r="A6340" s="195">
        <v>37011</v>
      </c>
      <c r="B6340" s="31">
        <v>14.33</v>
      </c>
      <c r="C6340" s="141">
        <v>21408</v>
      </c>
      <c r="D6340" s="10">
        <v>5.3333333333333337E-2</v>
      </c>
      <c r="E6340" s="11">
        <v>17940</v>
      </c>
    </row>
    <row r="6341" spans="1:5">
      <c r="A6341" s="187">
        <v>37013</v>
      </c>
      <c r="B6341" s="30">
        <v>14.333333333333334</v>
      </c>
      <c r="C6341" s="140">
        <v>74580</v>
      </c>
      <c r="D6341" s="8">
        <v>5.3333333333333337E-2</v>
      </c>
      <c r="E6341" s="9">
        <v>2400</v>
      </c>
    </row>
    <row r="6342" spans="1:5">
      <c r="A6342" s="187">
        <v>37014</v>
      </c>
      <c r="B6342" s="30">
        <v>14.1</v>
      </c>
      <c r="C6342" s="140">
        <v>67446</v>
      </c>
      <c r="D6342" s="8">
        <v>5.3333333333333337E-2</v>
      </c>
      <c r="E6342" s="9">
        <v>600</v>
      </c>
    </row>
    <row r="6343" spans="1:5">
      <c r="A6343" s="187">
        <v>37015</v>
      </c>
      <c r="B6343" s="30">
        <v>13.75</v>
      </c>
      <c r="C6343" s="140">
        <v>28983</v>
      </c>
      <c r="D6343" s="8">
        <v>0.05</v>
      </c>
      <c r="E6343" s="9">
        <v>7935</v>
      </c>
    </row>
    <row r="6344" spans="1:5">
      <c r="A6344" s="187">
        <v>37018</v>
      </c>
      <c r="B6344" s="30">
        <v>13.75</v>
      </c>
      <c r="C6344" s="140">
        <v>24480</v>
      </c>
      <c r="D6344" s="8">
        <v>5.3333333333333337E-2</v>
      </c>
      <c r="E6344" s="9">
        <v>13080</v>
      </c>
    </row>
    <row r="6345" spans="1:5">
      <c r="A6345" s="187">
        <v>37019</v>
      </c>
      <c r="B6345" s="30">
        <v>13.57</v>
      </c>
      <c r="C6345" s="140">
        <v>43782</v>
      </c>
      <c r="D6345" s="8">
        <v>5.3333333333333337E-2</v>
      </c>
      <c r="E6345" s="9">
        <v>21600</v>
      </c>
    </row>
    <row r="6346" spans="1:5">
      <c r="A6346" s="187">
        <v>37020</v>
      </c>
      <c r="B6346" s="30">
        <v>13.366666666666667</v>
      </c>
      <c r="C6346" s="140">
        <v>211929</v>
      </c>
      <c r="D6346" s="8">
        <v>5.3333333333333337E-2</v>
      </c>
      <c r="E6346" s="9">
        <v>14955</v>
      </c>
    </row>
    <row r="6347" spans="1:5">
      <c r="A6347" s="187">
        <v>37021</v>
      </c>
      <c r="B6347" s="30">
        <v>12.966666666666667</v>
      </c>
      <c r="C6347" s="140">
        <v>123294</v>
      </c>
      <c r="D6347" s="8">
        <v>5.3333333333333337E-2</v>
      </c>
      <c r="E6347" s="9">
        <v>15090</v>
      </c>
    </row>
    <row r="6348" spans="1:5">
      <c r="A6348" s="187">
        <v>37022</v>
      </c>
      <c r="B6348" s="30">
        <v>13.333333333333334</v>
      </c>
      <c r="C6348" s="140">
        <v>79269</v>
      </c>
      <c r="D6348" s="8">
        <v>0.05</v>
      </c>
      <c r="E6348" s="9">
        <v>11457</v>
      </c>
    </row>
    <row r="6349" spans="1:5">
      <c r="A6349" s="187">
        <v>37025</v>
      </c>
      <c r="B6349" s="30">
        <v>13.333333333333334</v>
      </c>
      <c r="C6349" s="140">
        <v>26169</v>
      </c>
      <c r="D6349" s="8">
        <v>0.05</v>
      </c>
      <c r="E6349" s="9">
        <v>16431</v>
      </c>
    </row>
    <row r="6350" spans="1:5">
      <c r="A6350" s="187">
        <v>37026</v>
      </c>
      <c r="B6350" s="30">
        <v>13.266666666666666</v>
      </c>
      <c r="C6350" s="140">
        <v>65799</v>
      </c>
      <c r="D6350" s="8">
        <v>0.05</v>
      </c>
      <c r="E6350" s="9">
        <v>79635</v>
      </c>
    </row>
    <row r="6351" spans="1:5">
      <c r="A6351" s="187">
        <v>37027</v>
      </c>
      <c r="B6351" s="30">
        <v>12.583333333333334</v>
      </c>
      <c r="C6351" s="140">
        <v>307182</v>
      </c>
      <c r="D6351" s="8">
        <v>0.05</v>
      </c>
      <c r="E6351" s="9">
        <v>4500</v>
      </c>
    </row>
    <row r="6352" spans="1:5">
      <c r="A6352" s="187">
        <v>37028</v>
      </c>
      <c r="B6352" s="30">
        <v>12.633333333333333</v>
      </c>
      <c r="C6352" s="140">
        <v>101340</v>
      </c>
      <c r="D6352" s="8">
        <v>6.3333333333333339E-2</v>
      </c>
      <c r="E6352" s="9">
        <v>2850</v>
      </c>
    </row>
    <row r="6353" spans="1:5">
      <c r="A6353" s="187">
        <v>37029</v>
      </c>
      <c r="B6353" s="30">
        <v>12.526666666666666</v>
      </c>
      <c r="C6353" s="140">
        <v>226491</v>
      </c>
      <c r="D6353" s="8">
        <v>0.05</v>
      </c>
      <c r="E6353" s="9">
        <v>3177</v>
      </c>
    </row>
    <row r="6354" spans="1:5">
      <c r="A6354" s="187">
        <v>37032</v>
      </c>
      <c r="B6354" s="30">
        <v>12.833333333333334</v>
      </c>
      <c r="C6354" s="140">
        <v>44442</v>
      </c>
      <c r="D6354" s="8">
        <v>6.3333333333333339E-2</v>
      </c>
      <c r="E6354" s="9">
        <v>375</v>
      </c>
    </row>
    <row r="6355" spans="1:5">
      <c r="A6355" s="187">
        <v>37033</v>
      </c>
      <c r="B6355" s="30">
        <v>12.883333333333333</v>
      </c>
      <c r="C6355" s="140">
        <v>53334</v>
      </c>
      <c r="D6355" s="8">
        <v>0.05</v>
      </c>
      <c r="E6355" s="9">
        <v>4110</v>
      </c>
    </row>
    <row r="6356" spans="1:5">
      <c r="A6356" s="187">
        <v>37034</v>
      </c>
      <c r="B6356" s="30">
        <v>13.166666666666666</v>
      </c>
      <c r="C6356" s="140">
        <v>60222</v>
      </c>
      <c r="D6356" s="8">
        <v>6.3333333333333339E-2</v>
      </c>
      <c r="E6356" s="9">
        <v>390</v>
      </c>
    </row>
    <row r="6357" spans="1:5">
      <c r="A6357" s="187">
        <v>37035</v>
      </c>
      <c r="B6357" s="30">
        <v>13.166666666666666</v>
      </c>
      <c r="C6357" s="140">
        <v>3486</v>
      </c>
      <c r="D6357" s="8">
        <v>6.3333333333333339E-2</v>
      </c>
      <c r="E6357" s="9">
        <v>0</v>
      </c>
    </row>
    <row r="6358" spans="1:5">
      <c r="A6358" s="187">
        <v>37036</v>
      </c>
      <c r="B6358" s="30">
        <v>13.2</v>
      </c>
      <c r="C6358" s="140">
        <v>30864</v>
      </c>
      <c r="D6358" s="8">
        <v>6.3333333333333339E-2</v>
      </c>
      <c r="E6358" s="9">
        <v>0</v>
      </c>
    </row>
    <row r="6359" spans="1:5">
      <c r="A6359" s="187">
        <v>37039</v>
      </c>
      <c r="B6359" s="30">
        <v>13.333333333333334</v>
      </c>
      <c r="C6359" s="140">
        <v>22422</v>
      </c>
      <c r="D6359" s="8">
        <v>0.05</v>
      </c>
      <c r="E6359" s="9">
        <v>2034</v>
      </c>
    </row>
    <row r="6360" spans="1:5">
      <c r="A6360" s="187">
        <v>37040</v>
      </c>
      <c r="B6360" s="30">
        <v>13.55</v>
      </c>
      <c r="C6360" s="140">
        <v>69321</v>
      </c>
      <c r="D6360" s="8">
        <v>0.06</v>
      </c>
      <c r="E6360" s="9">
        <v>3900</v>
      </c>
    </row>
    <row r="6361" spans="1:5">
      <c r="A6361" s="187">
        <v>37041</v>
      </c>
      <c r="B6361" s="30">
        <v>13.8</v>
      </c>
      <c r="C6361" s="140">
        <v>31869</v>
      </c>
      <c r="D6361" s="8">
        <v>0.06</v>
      </c>
      <c r="E6361" s="9">
        <v>1500</v>
      </c>
    </row>
    <row r="6362" spans="1:5">
      <c r="A6362" s="195">
        <v>37042</v>
      </c>
      <c r="B6362" s="31">
        <v>13.56</v>
      </c>
      <c r="C6362" s="141">
        <v>48201</v>
      </c>
      <c r="D6362" s="10">
        <v>0.06</v>
      </c>
      <c r="E6362" s="11">
        <v>0</v>
      </c>
    </row>
    <row r="6363" spans="1:5">
      <c r="A6363" s="187">
        <v>37043</v>
      </c>
      <c r="B6363" s="30">
        <v>13.533333333333333</v>
      </c>
      <c r="C6363" s="140">
        <v>18408</v>
      </c>
      <c r="D6363" s="8">
        <v>6.3333333333333339E-2</v>
      </c>
      <c r="E6363" s="9">
        <v>12000</v>
      </c>
    </row>
    <row r="6364" spans="1:5">
      <c r="A6364" s="187">
        <v>37047</v>
      </c>
      <c r="B6364" s="30">
        <v>14.466666666666667</v>
      </c>
      <c r="C6364" s="140">
        <v>81114</v>
      </c>
      <c r="D6364" s="8">
        <v>6.3333333333333339E-2</v>
      </c>
      <c r="E6364" s="9">
        <v>900</v>
      </c>
    </row>
    <row r="6365" spans="1:5">
      <c r="A6365" s="187">
        <v>37048</v>
      </c>
      <c r="B6365" s="30">
        <v>14.37</v>
      </c>
      <c r="C6365" s="140">
        <v>154326</v>
      </c>
      <c r="D6365" s="8">
        <v>6.3333333333333339E-2</v>
      </c>
      <c r="E6365" s="9">
        <v>0</v>
      </c>
    </row>
    <row r="6366" spans="1:5">
      <c r="A6366" s="187">
        <v>37049</v>
      </c>
      <c r="B6366" s="30">
        <v>14.27</v>
      </c>
      <c r="C6366" s="140">
        <v>75993</v>
      </c>
      <c r="D6366" s="8">
        <v>6.3333333333333339E-2</v>
      </c>
      <c r="E6366" s="9">
        <v>300</v>
      </c>
    </row>
    <row r="6367" spans="1:5">
      <c r="A6367" s="187">
        <v>37050</v>
      </c>
      <c r="B6367" s="30">
        <v>14.083333333333334</v>
      </c>
      <c r="C6367" s="140">
        <v>181959</v>
      </c>
      <c r="D6367" s="8">
        <v>6.3333333333333339E-2</v>
      </c>
      <c r="E6367" s="9">
        <v>0</v>
      </c>
    </row>
    <row r="6368" spans="1:5">
      <c r="A6368" s="187">
        <v>37053</v>
      </c>
      <c r="B6368" s="30">
        <v>14.026666666666666</v>
      </c>
      <c r="C6368" s="140">
        <v>92274</v>
      </c>
      <c r="D6368" s="8">
        <v>6.3333333333333339E-2</v>
      </c>
      <c r="E6368" s="9">
        <v>1230</v>
      </c>
    </row>
    <row r="6369" spans="1:5">
      <c r="A6369" s="187">
        <v>37054</v>
      </c>
      <c r="B6369" s="30">
        <v>14.07</v>
      </c>
      <c r="C6369" s="140">
        <v>53370</v>
      </c>
      <c r="D6369" s="8">
        <v>6.3333333333333339E-2</v>
      </c>
      <c r="E6369" s="9">
        <v>0</v>
      </c>
    </row>
    <row r="6370" spans="1:5">
      <c r="A6370" s="187">
        <v>37055</v>
      </c>
      <c r="B6370" s="30">
        <v>14.103333333333333</v>
      </c>
      <c r="C6370" s="140">
        <v>32307</v>
      </c>
      <c r="D6370" s="8">
        <v>6.3333333333333339E-2</v>
      </c>
      <c r="E6370" s="9">
        <v>0</v>
      </c>
    </row>
    <row r="6371" spans="1:5">
      <c r="A6371" s="187">
        <v>37056</v>
      </c>
      <c r="B6371" s="30">
        <v>14.083333333333334</v>
      </c>
      <c r="C6371" s="140">
        <v>65745</v>
      </c>
      <c r="D6371" s="8">
        <v>6.3333333333333339E-2</v>
      </c>
      <c r="E6371" s="9">
        <v>0</v>
      </c>
    </row>
    <row r="6372" spans="1:5">
      <c r="A6372" s="187">
        <v>37057</v>
      </c>
      <c r="B6372" s="30">
        <v>14.066666666666668</v>
      </c>
      <c r="C6372" s="140">
        <v>126786</v>
      </c>
      <c r="D6372" s="8">
        <v>6.3333333333333339E-2</v>
      </c>
      <c r="E6372" s="9">
        <v>0</v>
      </c>
    </row>
    <row r="6373" spans="1:5">
      <c r="A6373" s="187">
        <v>37060</v>
      </c>
      <c r="B6373" s="30">
        <v>14.166666666666666</v>
      </c>
      <c r="C6373" s="140">
        <v>18474</v>
      </c>
      <c r="D6373" s="8">
        <v>6.3333333333333339E-2</v>
      </c>
      <c r="E6373" s="9">
        <v>1500</v>
      </c>
    </row>
    <row r="6374" spans="1:5">
      <c r="A6374" s="187">
        <v>37061</v>
      </c>
      <c r="B6374" s="30">
        <v>14.076666666666666</v>
      </c>
      <c r="C6374" s="140">
        <v>43509</v>
      </c>
      <c r="D6374" s="8">
        <v>6.3333333333333339E-2</v>
      </c>
      <c r="E6374" s="9">
        <v>0</v>
      </c>
    </row>
    <row r="6375" spans="1:5">
      <c r="A6375" s="187">
        <v>37062</v>
      </c>
      <c r="B6375" s="30">
        <v>14.15</v>
      </c>
      <c r="C6375" s="140">
        <v>56979</v>
      </c>
      <c r="D6375" s="8">
        <v>6.3333333333333339E-2</v>
      </c>
      <c r="E6375" s="9">
        <v>3030</v>
      </c>
    </row>
    <row r="6376" spans="1:5">
      <c r="A6376" s="187">
        <v>37063</v>
      </c>
      <c r="B6376" s="30">
        <v>13.933333333333332</v>
      </c>
      <c r="C6376" s="140">
        <v>55911</v>
      </c>
      <c r="D6376" s="8">
        <v>6.3333333333333339E-2</v>
      </c>
      <c r="E6376" s="9">
        <v>900</v>
      </c>
    </row>
    <row r="6377" spans="1:5">
      <c r="A6377" s="187">
        <v>37064</v>
      </c>
      <c r="B6377" s="30">
        <v>13.833333333333334</v>
      </c>
      <c r="C6377" s="140">
        <v>34365</v>
      </c>
      <c r="D6377" s="8">
        <v>6.3333333333333339E-2</v>
      </c>
      <c r="E6377" s="9">
        <v>0</v>
      </c>
    </row>
    <row r="6378" spans="1:5">
      <c r="A6378" s="187">
        <v>37067</v>
      </c>
      <c r="B6378" s="30">
        <v>13.69</v>
      </c>
      <c r="C6378" s="140">
        <v>36621</v>
      </c>
      <c r="D6378" s="8">
        <v>6.3333333333333339E-2</v>
      </c>
      <c r="E6378" s="9">
        <v>750</v>
      </c>
    </row>
    <row r="6379" spans="1:5">
      <c r="A6379" s="187">
        <v>37068</v>
      </c>
      <c r="B6379" s="30">
        <v>13.783333333333333</v>
      </c>
      <c r="C6379" s="140">
        <v>44970</v>
      </c>
      <c r="D6379" s="8">
        <v>6.3333333333333339E-2</v>
      </c>
      <c r="E6379" s="9">
        <v>2790</v>
      </c>
    </row>
    <row r="6380" spans="1:5">
      <c r="A6380" s="187">
        <v>37069</v>
      </c>
      <c r="B6380" s="30">
        <v>13.716666666666667</v>
      </c>
      <c r="C6380" s="140">
        <v>14670</v>
      </c>
      <c r="D6380" s="8">
        <v>6.3333333333333339E-2</v>
      </c>
      <c r="E6380" s="9">
        <v>0</v>
      </c>
    </row>
    <row r="6381" spans="1:5">
      <c r="A6381" s="187">
        <v>37070</v>
      </c>
      <c r="B6381" s="30">
        <v>13.813333333333333</v>
      </c>
      <c r="C6381" s="140">
        <v>17061</v>
      </c>
      <c r="D6381" s="8">
        <v>6.3333333333333339E-2</v>
      </c>
      <c r="E6381" s="9">
        <v>1860</v>
      </c>
    </row>
    <row r="6382" spans="1:5">
      <c r="A6382" s="195">
        <v>37071</v>
      </c>
      <c r="B6382" s="31">
        <v>13.993333333333332</v>
      </c>
      <c r="C6382" s="141">
        <v>40008</v>
      </c>
      <c r="D6382" s="10">
        <v>6.3333333333333339E-2</v>
      </c>
      <c r="E6382" s="11">
        <v>0</v>
      </c>
    </row>
    <row r="6383" spans="1:5">
      <c r="A6383" s="187">
        <v>37074</v>
      </c>
      <c r="B6383" s="30">
        <v>14.016666666666666</v>
      </c>
      <c r="C6383" s="140">
        <v>25128</v>
      </c>
      <c r="D6383" s="8">
        <v>6.3333333333333339E-2</v>
      </c>
      <c r="E6383" s="9">
        <v>525</v>
      </c>
    </row>
    <row r="6384" spans="1:5">
      <c r="A6384" s="187">
        <v>37075</v>
      </c>
      <c r="B6384" s="30">
        <v>14.233333333333334</v>
      </c>
      <c r="C6384" s="140">
        <v>37629</v>
      </c>
      <c r="D6384" s="8">
        <v>0.05</v>
      </c>
      <c r="E6384" s="9">
        <v>120</v>
      </c>
    </row>
    <row r="6385" spans="1:5">
      <c r="A6385" s="187">
        <v>37076</v>
      </c>
      <c r="B6385" s="30">
        <v>13.9</v>
      </c>
      <c r="C6385" s="140">
        <v>49587</v>
      </c>
      <c r="D6385" s="8">
        <v>6.3333333333333339E-2</v>
      </c>
      <c r="E6385" s="9">
        <v>2700</v>
      </c>
    </row>
    <row r="6386" spans="1:5">
      <c r="A6386" s="187">
        <v>37077</v>
      </c>
      <c r="B6386" s="30">
        <v>14.3</v>
      </c>
      <c r="C6386" s="140">
        <v>42771</v>
      </c>
      <c r="D6386" s="8">
        <v>6.3333333333333339E-2</v>
      </c>
      <c r="E6386" s="9">
        <v>0</v>
      </c>
    </row>
    <row r="6387" spans="1:5">
      <c r="A6387" s="187">
        <v>37078</v>
      </c>
      <c r="B6387" s="30">
        <v>14.156666666666666</v>
      </c>
      <c r="C6387" s="140">
        <v>27984</v>
      </c>
      <c r="D6387" s="8">
        <v>6.3333333333333339E-2</v>
      </c>
      <c r="E6387" s="9">
        <v>720</v>
      </c>
    </row>
    <row r="6388" spans="1:5">
      <c r="A6388" s="187">
        <v>37081</v>
      </c>
      <c r="B6388" s="30">
        <v>14.106666666666667</v>
      </c>
      <c r="C6388" s="140">
        <v>26916</v>
      </c>
      <c r="D6388" s="8">
        <v>6.3333333333333339E-2</v>
      </c>
      <c r="E6388" s="9">
        <v>0</v>
      </c>
    </row>
    <row r="6389" spans="1:5">
      <c r="A6389" s="187">
        <v>37082</v>
      </c>
      <c r="B6389" s="30">
        <v>14.146666666666667</v>
      </c>
      <c r="C6389" s="140">
        <v>15807</v>
      </c>
      <c r="D6389" s="8">
        <v>6.3333333333333339E-2</v>
      </c>
      <c r="E6389" s="9">
        <v>0</v>
      </c>
    </row>
    <row r="6390" spans="1:5">
      <c r="A6390" s="187">
        <v>37083</v>
      </c>
      <c r="B6390" s="30">
        <v>14.083333333333334</v>
      </c>
      <c r="C6390" s="140">
        <v>27000</v>
      </c>
      <c r="D6390" s="8">
        <v>6.3333333333333339E-2</v>
      </c>
      <c r="E6390" s="9">
        <v>0</v>
      </c>
    </row>
    <row r="6391" spans="1:5">
      <c r="A6391" s="187">
        <v>37084</v>
      </c>
      <c r="B6391" s="30">
        <v>13.98</v>
      </c>
      <c r="C6391" s="140">
        <v>44829</v>
      </c>
      <c r="D6391" s="8">
        <v>6.3333333333333339E-2</v>
      </c>
      <c r="E6391" s="9">
        <v>0</v>
      </c>
    </row>
    <row r="6392" spans="1:5">
      <c r="A6392" s="187">
        <v>37085</v>
      </c>
      <c r="B6392" s="30">
        <v>14.113333333333335</v>
      </c>
      <c r="C6392" s="140">
        <v>36063</v>
      </c>
      <c r="D6392" s="8">
        <v>6.3333333333333339E-2</v>
      </c>
      <c r="E6392" s="9">
        <v>0</v>
      </c>
    </row>
    <row r="6393" spans="1:5">
      <c r="A6393" s="187">
        <v>37088</v>
      </c>
      <c r="B6393" s="30">
        <v>14.153333333333334</v>
      </c>
      <c r="C6393" s="140">
        <v>36732</v>
      </c>
      <c r="D6393" s="8">
        <v>6.3333333333333339E-2</v>
      </c>
      <c r="E6393" s="9">
        <v>0</v>
      </c>
    </row>
    <row r="6394" spans="1:5">
      <c r="A6394" s="187">
        <v>37089</v>
      </c>
      <c r="B6394" s="30">
        <v>13.916666666666666</v>
      </c>
      <c r="C6394" s="140">
        <v>39018</v>
      </c>
      <c r="D6394" s="8">
        <v>6.3333333333333339E-2</v>
      </c>
      <c r="E6394" s="9">
        <v>0</v>
      </c>
    </row>
    <row r="6395" spans="1:5">
      <c r="A6395" s="187">
        <v>37090</v>
      </c>
      <c r="B6395" s="30">
        <v>13.8</v>
      </c>
      <c r="C6395" s="140">
        <v>48558</v>
      </c>
      <c r="D6395" s="8">
        <v>6.3333333333333339E-2</v>
      </c>
      <c r="E6395" s="9">
        <v>0</v>
      </c>
    </row>
    <row r="6396" spans="1:5">
      <c r="A6396" s="187">
        <v>37091</v>
      </c>
      <c r="B6396" s="30">
        <v>13.986666666666666</v>
      </c>
      <c r="C6396" s="140">
        <v>59019</v>
      </c>
      <c r="D6396" s="8">
        <v>6.3333333333333339E-2</v>
      </c>
      <c r="E6396" s="9">
        <v>0</v>
      </c>
    </row>
    <row r="6397" spans="1:5">
      <c r="A6397" s="187">
        <v>37092</v>
      </c>
      <c r="B6397" s="30">
        <v>13.933333333333332</v>
      </c>
      <c r="C6397" s="140">
        <v>21297</v>
      </c>
      <c r="D6397" s="8">
        <v>0.05</v>
      </c>
      <c r="E6397" s="9">
        <v>1665</v>
      </c>
    </row>
    <row r="6398" spans="1:5">
      <c r="A6398" s="187">
        <v>37095</v>
      </c>
      <c r="B6398" s="30">
        <v>14.04</v>
      </c>
      <c r="C6398" s="140">
        <v>7536</v>
      </c>
      <c r="D6398" s="8">
        <v>0.05</v>
      </c>
      <c r="E6398" s="9">
        <v>0</v>
      </c>
    </row>
    <row r="6399" spans="1:5">
      <c r="A6399" s="187">
        <v>37096</v>
      </c>
      <c r="B6399" s="30">
        <v>13.723333333333334</v>
      </c>
      <c r="C6399" s="140">
        <v>148092</v>
      </c>
      <c r="D6399" s="8">
        <v>0.05</v>
      </c>
      <c r="E6399" s="9">
        <v>0</v>
      </c>
    </row>
    <row r="6400" spans="1:5">
      <c r="A6400" s="187">
        <v>37097</v>
      </c>
      <c r="B6400" s="30">
        <v>13.483333333333334</v>
      </c>
      <c r="C6400" s="140">
        <v>29982</v>
      </c>
      <c r="D6400" s="8">
        <v>0.05</v>
      </c>
      <c r="E6400" s="9">
        <v>300</v>
      </c>
    </row>
    <row r="6401" spans="1:5">
      <c r="A6401" s="187">
        <v>37098</v>
      </c>
      <c r="B6401" s="30">
        <v>13.49</v>
      </c>
      <c r="C6401" s="140">
        <v>31233</v>
      </c>
      <c r="D6401" s="8">
        <v>6.3333333333333339E-2</v>
      </c>
      <c r="E6401" s="9">
        <v>450</v>
      </c>
    </row>
    <row r="6402" spans="1:5">
      <c r="A6402" s="187">
        <v>37099</v>
      </c>
      <c r="B6402" s="30">
        <v>13.466666666666667</v>
      </c>
      <c r="C6402" s="140">
        <v>28599</v>
      </c>
      <c r="D6402" s="8">
        <v>6.3333333333333339E-2</v>
      </c>
      <c r="E6402" s="9">
        <v>0</v>
      </c>
    </row>
    <row r="6403" spans="1:5">
      <c r="A6403" s="187">
        <v>37102</v>
      </c>
      <c r="B6403" s="30">
        <v>13.466666666666667</v>
      </c>
      <c r="C6403" s="140">
        <v>52509</v>
      </c>
      <c r="D6403" s="8">
        <v>6.3333333333333339E-2</v>
      </c>
      <c r="E6403" s="9">
        <v>1800</v>
      </c>
    </row>
    <row r="6404" spans="1:5">
      <c r="A6404" s="195">
        <v>37103</v>
      </c>
      <c r="B6404" s="31">
        <v>13.473333333333334</v>
      </c>
      <c r="C6404" s="141">
        <v>34026</v>
      </c>
      <c r="D6404" s="10">
        <v>0.05</v>
      </c>
      <c r="E6404" s="11">
        <v>870</v>
      </c>
    </row>
    <row r="6405" spans="1:5">
      <c r="A6405" s="187">
        <v>37104</v>
      </c>
      <c r="B6405" s="30">
        <v>13.5</v>
      </c>
      <c r="C6405" s="140">
        <v>34713</v>
      </c>
      <c r="D6405" s="8">
        <v>0.05</v>
      </c>
      <c r="E6405" s="9">
        <v>1140</v>
      </c>
    </row>
    <row r="6406" spans="1:5">
      <c r="A6406" s="187">
        <v>37105</v>
      </c>
      <c r="B6406" s="30">
        <v>13.546666666666667</v>
      </c>
      <c r="C6406" s="140">
        <v>34263</v>
      </c>
      <c r="D6406" s="8">
        <v>0.05</v>
      </c>
      <c r="E6406" s="9">
        <v>0</v>
      </c>
    </row>
    <row r="6407" spans="1:5">
      <c r="A6407" s="187">
        <v>37106</v>
      </c>
      <c r="B6407" s="30">
        <v>13.426666666666668</v>
      </c>
      <c r="C6407" s="140">
        <v>43095</v>
      </c>
      <c r="D6407" s="8">
        <v>6.3333333333333339E-2</v>
      </c>
      <c r="E6407" s="9">
        <v>1650</v>
      </c>
    </row>
    <row r="6408" spans="1:5">
      <c r="A6408" s="187">
        <v>37109</v>
      </c>
      <c r="B6408" s="30">
        <v>13.666666666666666</v>
      </c>
      <c r="C6408" s="140">
        <v>19401</v>
      </c>
      <c r="D6408" s="8">
        <v>0.06</v>
      </c>
      <c r="E6408" s="9">
        <v>1500</v>
      </c>
    </row>
    <row r="6409" spans="1:5">
      <c r="A6409" s="187">
        <v>37110</v>
      </c>
      <c r="B6409" s="30">
        <v>13.666666666666666</v>
      </c>
      <c r="C6409" s="140">
        <v>23943</v>
      </c>
      <c r="D6409" s="8">
        <v>5.6666666666666671E-2</v>
      </c>
      <c r="E6409" s="9">
        <v>600</v>
      </c>
    </row>
    <row r="6410" spans="1:5">
      <c r="A6410" s="187">
        <v>37111</v>
      </c>
      <c r="B6410" s="30">
        <v>13.916666666666666</v>
      </c>
      <c r="C6410" s="140">
        <v>51972</v>
      </c>
      <c r="D6410" s="8">
        <v>6.3333333333333339E-2</v>
      </c>
      <c r="E6410" s="9">
        <v>240</v>
      </c>
    </row>
    <row r="6411" spans="1:5">
      <c r="A6411" s="187">
        <v>37112</v>
      </c>
      <c r="B6411" s="30">
        <v>13.67</v>
      </c>
      <c r="C6411" s="140">
        <v>158613</v>
      </c>
      <c r="D6411" s="8">
        <v>5.3333333333333337E-2</v>
      </c>
      <c r="E6411" s="9">
        <v>300</v>
      </c>
    </row>
    <row r="6412" spans="1:5">
      <c r="A6412" s="187">
        <v>37113</v>
      </c>
      <c r="B6412" s="30">
        <v>13.8</v>
      </c>
      <c r="C6412" s="140">
        <v>24186</v>
      </c>
      <c r="D6412" s="8">
        <v>6.3333333333333339E-2</v>
      </c>
      <c r="E6412" s="9">
        <v>750</v>
      </c>
    </row>
    <row r="6413" spans="1:5">
      <c r="A6413" s="187">
        <v>37116</v>
      </c>
      <c r="B6413" s="30">
        <v>13.806666666666667</v>
      </c>
      <c r="C6413" s="140">
        <v>32883</v>
      </c>
      <c r="D6413" s="8">
        <v>6.3333333333333339E-2</v>
      </c>
      <c r="E6413" s="9">
        <v>0</v>
      </c>
    </row>
    <row r="6414" spans="1:5">
      <c r="A6414" s="187">
        <v>37117</v>
      </c>
      <c r="B6414" s="30">
        <v>13.816666666666668</v>
      </c>
      <c r="C6414" s="140">
        <v>26388</v>
      </c>
      <c r="D6414" s="8">
        <v>6.3333333333333339E-2</v>
      </c>
      <c r="E6414" s="9">
        <v>0</v>
      </c>
    </row>
    <row r="6415" spans="1:5">
      <c r="A6415" s="187">
        <v>37118</v>
      </c>
      <c r="B6415" s="30">
        <v>13.7</v>
      </c>
      <c r="C6415" s="140">
        <v>25302</v>
      </c>
      <c r="D6415" s="8">
        <v>6.3333333333333339E-2</v>
      </c>
      <c r="E6415" s="9">
        <v>0</v>
      </c>
    </row>
    <row r="6416" spans="1:5">
      <c r="A6416" s="187">
        <v>37119</v>
      </c>
      <c r="B6416" s="30">
        <v>13.7</v>
      </c>
      <c r="C6416" s="140">
        <v>39693</v>
      </c>
      <c r="D6416" s="8">
        <v>6.3333333333333339E-2</v>
      </c>
      <c r="E6416" s="9">
        <v>600</v>
      </c>
    </row>
    <row r="6417" spans="1:5">
      <c r="A6417" s="187">
        <v>37120</v>
      </c>
      <c r="B6417" s="30">
        <v>13.503333333333332</v>
      </c>
      <c r="C6417" s="140">
        <v>61656</v>
      </c>
      <c r="D6417" s="8">
        <v>6.3333333333333339E-2</v>
      </c>
      <c r="E6417" s="9">
        <v>0</v>
      </c>
    </row>
    <row r="6418" spans="1:5">
      <c r="A6418" s="187">
        <v>37123</v>
      </c>
      <c r="B6418" s="30">
        <v>13.583333333333334</v>
      </c>
      <c r="C6418" s="140">
        <v>59745</v>
      </c>
      <c r="D6418" s="8">
        <v>5.3333333333333337E-2</v>
      </c>
      <c r="E6418" s="9">
        <v>630</v>
      </c>
    </row>
    <row r="6419" spans="1:5">
      <c r="A6419" s="187">
        <v>37124</v>
      </c>
      <c r="B6419" s="30">
        <v>13.73</v>
      </c>
      <c r="C6419" s="140">
        <v>37281</v>
      </c>
      <c r="D6419" s="8">
        <v>6.3333333333333339E-2</v>
      </c>
      <c r="E6419" s="9">
        <v>120</v>
      </c>
    </row>
    <row r="6420" spans="1:5">
      <c r="A6420" s="187">
        <v>37125</v>
      </c>
      <c r="B6420" s="30">
        <v>13.506666666666668</v>
      </c>
      <c r="C6420" s="140">
        <v>41376</v>
      </c>
      <c r="D6420" s="8">
        <v>6.3333333333333339E-2</v>
      </c>
      <c r="E6420" s="9">
        <v>0</v>
      </c>
    </row>
    <row r="6421" spans="1:5">
      <c r="A6421" s="187">
        <v>37126</v>
      </c>
      <c r="B6421" s="30">
        <v>13.666666666666666</v>
      </c>
      <c r="C6421" s="140">
        <v>33615</v>
      </c>
      <c r="D6421" s="8">
        <v>5.3333333333333337E-2</v>
      </c>
      <c r="E6421" s="9">
        <v>1722</v>
      </c>
    </row>
    <row r="6422" spans="1:5">
      <c r="A6422" s="187">
        <v>37127</v>
      </c>
      <c r="B6422" s="30">
        <v>13.616666666666667</v>
      </c>
      <c r="C6422" s="140">
        <v>28152</v>
      </c>
      <c r="D6422" s="8">
        <v>5.3333333333333337E-2</v>
      </c>
      <c r="E6422" s="9">
        <v>0</v>
      </c>
    </row>
    <row r="6423" spans="1:5">
      <c r="A6423" s="187">
        <v>37130</v>
      </c>
      <c r="B6423" s="30">
        <v>13.65</v>
      </c>
      <c r="C6423" s="140">
        <v>14157</v>
      </c>
      <c r="D6423" s="8">
        <v>6.3333333333333339E-2</v>
      </c>
      <c r="E6423" s="9">
        <v>375</v>
      </c>
    </row>
    <row r="6424" spans="1:5">
      <c r="A6424" s="187">
        <v>37131</v>
      </c>
      <c r="B6424" s="30">
        <v>13.546666666666667</v>
      </c>
      <c r="C6424" s="140">
        <v>23574</v>
      </c>
      <c r="D6424" s="8">
        <v>6.3333333333333339E-2</v>
      </c>
      <c r="E6424" s="9">
        <v>0</v>
      </c>
    </row>
    <row r="6425" spans="1:5">
      <c r="A6425" s="187">
        <v>37132</v>
      </c>
      <c r="B6425" s="30">
        <v>13.58</v>
      </c>
      <c r="C6425" s="140">
        <v>8622</v>
      </c>
      <c r="D6425" s="8">
        <v>6.3333333333333339E-2</v>
      </c>
      <c r="E6425" s="9">
        <v>0</v>
      </c>
    </row>
    <row r="6426" spans="1:5">
      <c r="A6426" s="187">
        <v>37133</v>
      </c>
      <c r="B6426" s="30">
        <v>13.533333333333333</v>
      </c>
      <c r="C6426" s="140">
        <v>26862</v>
      </c>
      <c r="D6426" s="8">
        <v>6.3333333333333339E-2</v>
      </c>
      <c r="E6426" s="9">
        <v>0</v>
      </c>
    </row>
    <row r="6427" spans="1:5">
      <c r="A6427" s="195">
        <v>37134</v>
      </c>
      <c r="B6427" s="31">
        <v>13.433333333333332</v>
      </c>
      <c r="C6427" s="141">
        <v>74031</v>
      </c>
      <c r="D6427" s="10">
        <v>6.3333333333333339E-2</v>
      </c>
      <c r="E6427" s="11">
        <v>2091</v>
      </c>
    </row>
    <row r="6428" spans="1:5">
      <c r="A6428" s="187">
        <v>37137</v>
      </c>
      <c r="B6428" s="30">
        <v>13.55</v>
      </c>
      <c r="C6428" s="140">
        <v>14358</v>
      </c>
      <c r="D6428" s="8">
        <v>6.3333333333333339E-2</v>
      </c>
      <c r="E6428" s="9">
        <v>0</v>
      </c>
    </row>
    <row r="6429" spans="1:5">
      <c r="A6429" s="187">
        <v>37138</v>
      </c>
      <c r="B6429" s="30">
        <v>13.333333333333334</v>
      </c>
      <c r="C6429" s="140">
        <v>36081</v>
      </c>
      <c r="D6429" s="8">
        <v>6.3333333333333339E-2</v>
      </c>
      <c r="E6429" s="9">
        <v>3450</v>
      </c>
    </row>
    <row r="6430" spans="1:5">
      <c r="A6430" s="187">
        <v>37139</v>
      </c>
      <c r="B6430" s="30">
        <v>13.266666666666666</v>
      </c>
      <c r="C6430" s="140">
        <v>62313</v>
      </c>
      <c r="D6430" s="8">
        <v>6.3333333333333339E-2</v>
      </c>
      <c r="E6430" s="9">
        <v>0</v>
      </c>
    </row>
    <row r="6431" spans="1:5">
      <c r="A6431" s="187">
        <v>37140</v>
      </c>
      <c r="B6431" s="30">
        <v>13.183333333333332</v>
      </c>
      <c r="C6431" s="140">
        <v>70644</v>
      </c>
      <c r="D6431" s="8">
        <v>6.3333333333333339E-2</v>
      </c>
      <c r="E6431" s="9">
        <v>0</v>
      </c>
    </row>
    <row r="6432" spans="1:5">
      <c r="A6432" s="187">
        <v>37141</v>
      </c>
      <c r="B6432" s="30">
        <v>12.666666666666666</v>
      </c>
      <c r="C6432" s="140">
        <v>103968</v>
      </c>
      <c r="D6432" s="8">
        <v>6.3333333333333339E-2</v>
      </c>
      <c r="E6432" s="9">
        <v>0</v>
      </c>
    </row>
    <row r="6433" spans="1:5">
      <c r="A6433" s="187">
        <v>37144</v>
      </c>
      <c r="B6433" s="30">
        <v>12.333333333333334</v>
      </c>
      <c r="C6433" s="140">
        <v>80019</v>
      </c>
      <c r="D6433" s="8">
        <v>6.3333333333333339E-2</v>
      </c>
      <c r="E6433" s="9">
        <v>0</v>
      </c>
    </row>
    <row r="6434" spans="1:5">
      <c r="A6434" s="187">
        <v>37145</v>
      </c>
      <c r="B6434" s="30">
        <v>11.603333333333333</v>
      </c>
      <c r="C6434" s="140">
        <v>70506</v>
      </c>
      <c r="D6434" s="8">
        <v>6.3333333333333339E-2</v>
      </c>
      <c r="E6434" s="9">
        <v>0</v>
      </c>
    </row>
    <row r="6435" spans="1:5">
      <c r="A6435" s="187">
        <v>37146</v>
      </c>
      <c r="B6435" s="30">
        <v>11.333333333333334</v>
      </c>
      <c r="C6435" s="140">
        <v>77034</v>
      </c>
      <c r="D6435" s="8">
        <v>6.3333333333333339E-2</v>
      </c>
      <c r="E6435" s="9">
        <v>0</v>
      </c>
    </row>
    <row r="6436" spans="1:5">
      <c r="A6436" s="187">
        <v>37147</v>
      </c>
      <c r="B6436" s="30">
        <v>11.433333333333332</v>
      </c>
      <c r="C6436" s="140">
        <v>27966</v>
      </c>
      <c r="D6436" s="8">
        <v>6.3333333333333339E-2</v>
      </c>
      <c r="E6436" s="9">
        <v>0</v>
      </c>
    </row>
    <row r="6437" spans="1:5">
      <c r="A6437" s="187">
        <v>37148</v>
      </c>
      <c r="B6437" s="30">
        <v>11.166666666666666</v>
      </c>
      <c r="C6437" s="140">
        <v>59787</v>
      </c>
      <c r="D6437" s="8">
        <v>6.3333333333333339E-2</v>
      </c>
      <c r="E6437" s="9">
        <v>0</v>
      </c>
    </row>
    <row r="6438" spans="1:5">
      <c r="A6438" s="187">
        <v>37151</v>
      </c>
      <c r="B6438" s="30">
        <v>10.99</v>
      </c>
      <c r="C6438" s="140">
        <v>56256</v>
      </c>
      <c r="D6438" s="8">
        <v>6.3333333333333339E-2</v>
      </c>
      <c r="E6438" s="9">
        <v>0</v>
      </c>
    </row>
    <row r="6439" spans="1:5">
      <c r="A6439" s="187">
        <v>37152</v>
      </c>
      <c r="B6439" s="30">
        <v>10.753333333333332</v>
      </c>
      <c r="C6439" s="140">
        <v>68691</v>
      </c>
      <c r="D6439" s="8">
        <v>6.3333333333333339E-2</v>
      </c>
      <c r="E6439" s="9">
        <v>0</v>
      </c>
    </row>
    <row r="6440" spans="1:5">
      <c r="A6440" s="187">
        <v>37153</v>
      </c>
      <c r="B6440" s="30">
        <v>10.7</v>
      </c>
      <c r="C6440" s="140">
        <v>36396</v>
      </c>
      <c r="D6440" s="8">
        <v>6.3333333333333339E-2</v>
      </c>
      <c r="E6440" s="9">
        <v>0</v>
      </c>
    </row>
    <row r="6441" spans="1:5">
      <c r="A6441" s="187">
        <v>37154</v>
      </c>
      <c r="B6441" s="30">
        <v>10.336666666666668</v>
      </c>
      <c r="C6441" s="140">
        <v>66255</v>
      </c>
      <c r="D6441" s="8">
        <v>6.3333333333333339E-2</v>
      </c>
      <c r="E6441" s="9">
        <v>0</v>
      </c>
    </row>
    <row r="6442" spans="1:5">
      <c r="A6442" s="187">
        <v>37155</v>
      </c>
      <c r="B6442" s="30">
        <v>9.98</v>
      </c>
      <c r="C6442" s="140">
        <v>157740</v>
      </c>
      <c r="D6442" s="8">
        <v>6.3333333333333339E-2</v>
      </c>
      <c r="E6442" s="9">
        <v>0</v>
      </c>
    </row>
    <row r="6443" spans="1:5">
      <c r="A6443" s="187">
        <v>37158</v>
      </c>
      <c r="B6443" s="30">
        <v>10.276666666666666</v>
      </c>
      <c r="C6443" s="140">
        <v>63558</v>
      </c>
      <c r="D6443" s="8">
        <v>6.6666666666666666E-2</v>
      </c>
      <c r="E6443" s="9">
        <v>2850</v>
      </c>
    </row>
    <row r="6444" spans="1:5">
      <c r="A6444" s="187">
        <v>37159</v>
      </c>
      <c r="B6444" s="30">
        <v>10.77</v>
      </c>
      <c r="C6444" s="140">
        <v>44022</v>
      </c>
      <c r="D6444" s="8">
        <v>6.6666666666666666E-2</v>
      </c>
      <c r="E6444" s="9">
        <v>0</v>
      </c>
    </row>
    <row r="6445" spans="1:5">
      <c r="A6445" s="187">
        <v>37160</v>
      </c>
      <c r="B6445" s="30">
        <v>11.433333333333332</v>
      </c>
      <c r="C6445" s="140">
        <v>81054</v>
      </c>
      <c r="D6445" s="8">
        <v>6.6666666666666666E-2</v>
      </c>
      <c r="E6445" s="9">
        <v>0</v>
      </c>
    </row>
    <row r="6446" spans="1:5">
      <c r="A6446" s="187">
        <v>37161</v>
      </c>
      <c r="B6446" s="30">
        <v>11.766666666666666</v>
      </c>
      <c r="C6446" s="140">
        <v>83850</v>
      </c>
      <c r="D6446" s="8">
        <v>6.6666666666666666E-2</v>
      </c>
      <c r="E6446" s="9">
        <v>0</v>
      </c>
    </row>
    <row r="6447" spans="1:5">
      <c r="A6447" s="195">
        <v>37162</v>
      </c>
      <c r="B6447" s="31">
        <v>12.166666666666666</v>
      </c>
      <c r="C6447" s="141">
        <v>119487</v>
      </c>
      <c r="D6447" s="10">
        <v>6.6666666666666666E-2</v>
      </c>
      <c r="E6447" s="11">
        <v>0</v>
      </c>
    </row>
    <row r="6448" spans="1:5">
      <c r="A6448" s="187">
        <v>37165</v>
      </c>
      <c r="B6448" s="30">
        <v>12.023333333333333</v>
      </c>
      <c r="C6448" s="140">
        <v>64260</v>
      </c>
      <c r="D6448" s="8">
        <v>6.6666666666666666E-2</v>
      </c>
      <c r="E6448" s="9">
        <v>0</v>
      </c>
    </row>
    <row r="6449" spans="1:5">
      <c r="A6449" s="187">
        <v>37166</v>
      </c>
      <c r="B6449" s="30">
        <v>12</v>
      </c>
      <c r="C6449" s="140">
        <v>51834</v>
      </c>
      <c r="D6449" s="8">
        <v>6.6666666666666666E-2</v>
      </c>
      <c r="E6449" s="9">
        <v>0</v>
      </c>
    </row>
    <row r="6450" spans="1:5">
      <c r="A6450" s="187">
        <v>37167</v>
      </c>
      <c r="B6450" s="30">
        <v>11.5</v>
      </c>
      <c r="C6450" s="140">
        <v>91077</v>
      </c>
      <c r="D6450" s="8">
        <v>6.6666666666666666E-2</v>
      </c>
      <c r="E6450" s="9">
        <v>0</v>
      </c>
    </row>
    <row r="6451" spans="1:5">
      <c r="A6451" s="187">
        <v>37168</v>
      </c>
      <c r="B6451" s="30">
        <v>11.776666666666666</v>
      </c>
      <c r="C6451" s="140">
        <v>63105</v>
      </c>
      <c r="D6451" s="8">
        <v>6.6666666666666666E-2</v>
      </c>
      <c r="E6451" s="9">
        <v>0</v>
      </c>
    </row>
    <row r="6452" spans="1:5">
      <c r="A6452" s="187">
        <v>37169</v>
      </c>
      <c r="B6452" s="30">
        <v>11.833333333333334</v>
      </c>
      <c r="C6452" s="140">
        <v>34728</v>
      </c>
      <c r="D6452" s="8">
        <v>6.6666666666666666E-2</v>
      </c>
      <c r="E6452" s="9">
        <v>0</v>
      </c>
    </row>
    <row r="6453" spans="1:5">
      <c r="A6453" s="187">
        <v>37172</v>
      </c>
      <c r="B6453" s="30">
        <v>11.683333333333332</v>
      </c>
      <c r="C6453" s="140">
        <v>42285</v>
      </c>
      <c r="D6453" s="8">
        <v>6.6666666666666666E-2</v>
      </c>
      <c r="E6453" s="9">
        <v>0</v>
      </c>
    </row>
    <row r="6454" spans="1:5">
      <c r="A6454" s="187">
        <v>37173</v>
      </c>
      <c r="B6454" s="30">
        <v>11.936666666666667</v>
      </c>
      <c r="C6454" s="140">
        <v>13872</v>
      </c>
      <c r="D6454" s="8">
        <v>6.6666666666666666E-2</v>
      </c>
      <c r="E6454" s="9">
        <v>0</v>
      </c>
    </row>
    <row r="6455" spans="1:5">
      <c r="A6455" s="187">
        <v>37174</v>
      </c>
      <c r="B6455" s="30">
        <v>11.976666666666667</v>
      </c>
      <c r="C6455" s="140">
        <v>52251</v>
      </c>
      <c r="D6455" s="8">
        <v>6.6666666666666666E-2</v>
      </c>
      <c r="E6455" s="9">
        <v>0</v>
      </c>
    </row>
    <row r="6456" spans="1:5">
      <c r="A6456" s="187">
        <v>37175</v>
      </c>
      <c r="B6456" s="30">
        <v>12.216666666666667</v>
      </c>
      <c r="C6456" s="140">
        <v>208122</v>
      </c>
      <c r="D6456" s="8">
        <v>6.6666666666666666E-2</v>
      </c>
      <c r="E6456" s="9">
        <v>0</v>
      </c>
    </row>
    <row r="6457" spans="1:5">
      <c r="A6457" s="187">
        <v>37176</v>
      </c>
      <c r="B6457" s="30">
        <v>12.103333333333333</v>
      </c>
      <c r="C6457" s="140">
        <v>18129</v>
      </c>
      <c r="D6457" s="8">
        <v>6.6666666666666666E-2</v>
      </c>
      <c r="E6457" s="9">
        <v>3711</v>
      </c>
    </row>
    <row r="6458" spans="1:5">
      <c r="A6458" s="187">
        <v>37179</v>
      </c>
      <c r="B6458" s="30">
        <v>11.803333333333333</v>
      </c>
      <c r="C6458" s="140">
        <v>225987</v>
      </c>
      <c r="D6458" s="8">
        <v>6.6666666666666666E-2</v>
      </c>
      <c r="E6458" s="9">
        <v>0</v>
      </c>
    </row>
    <row r="6459" spans="1:5">
      <c r="A6459" s="187">
        <v>37180</v>
      </c>
      <c r="B6459" s="30">
        <v>11.573333333333332</v>
      </c>
      <c r="C6459" s="140">
        <v>15702</v>
      </c>
      <c r="D6459" s="8">
        <v>6.6666666666666666E-2</v>
      </c>
      <c r="E6459" s="9">
        <v>0</v>
      </c>
    </row>
    <row r="6460" spans="1:5">
      <c r="A6460" s="187">
        <v>37181</v>
      </c>
      <c r="B6460" s="30">
        <v>11.733333333333334</v>
      </c>
      <c r="C6460" s="140">
        <v>31146</v>
      </c>
      <c r="D6460" s="8">
        <v>6.6666666666666666E-2</v>
      </c>
      <c r="E6460" s="9">
        <v>0</v>
      </c>
    </row>
    <row r="6461" spans="1:5">
      <c r="A6461" s="187">
        <v>37182</v>
      </c>
      <c r="B6461" s="30">
        <v>11.43</v>
      </c>
      <c r="C6461" s="140">
        <v>30579</v>
      </c>
      <c r="D6461" s="8">
        <v>6.6666666666666666E-2</v>
      </c>
      <c r="E6461" s="9">
        <v>0</v>
      </c>
    </row>
    <row r="6462" spans="1:5">
      <c r="A6462" s="187">
        <v>37183</v>
      </c>
      <c r="B6462" s="30">
        <v>11.3</v>
      </c>
      <c r="C6462" s="140">
        <v>28227</v>
      </c>
      <c r="D6462" s="8">
        <v>6.6666666666666666E-2</v>
      </c>
      <c r="E6462" s="9">
        <v>3600</v>
      </c>
    </row>
    <row r="6463" spans="1:5">
      <c r="A6463" s="187">
        <v>37186</v>
      </c>
      <c r="B6463" s="30">
        <v>11.48</v>
      </c>
      <c r="C6463" s="140">
        <v>25269</v>
      </c>
      <c r="D6463" s="8">
        <v>0.08</v>
      </c>
      <c r="E6463" s="9">
        <v>6</v>
      </c>
    </row>
    <row r="6464" spans="1:5">
      <c r="A6464" s="187">
        <v>37187</v>
      </c>
      <c r="B6464" s="30">
        <v>12.076666666666666</v>
      </c>
      <c r="C6464" s="140">
        <v>42990</v>
      </c>
      <c r="D6464" s="8">
        <v>0.08</v>
      </c>
      <c r="E6464" s="9">
        <v>0</v>
      </c>
    </row>
    <row r="6465" spans="1:5">
      <c r="A6465" s="187">
        <v>37188</v>
      </c>
      <c r="B6465" s="30">
        <v>12.016666666666666</v>
      </c>
      <c r="C6465" s="140">
        <v>46110</v>
      </c>
      <c r="D6465" s="8">
        <v>7.0000000000000007E-2</v>
      </c>
      <c r="E6465" s="9">
        <v>60</v>
      </c>
    </row>
    <row r="6466" spans="1:5">
      <c r="A6466" s="187">
        <v>37189</v>
      </c>
      <c r="B6466" s="30">
        <v>11.65</v>
      </c>
      <c r="C6466" s="140">
        <v>30258</v>
      </c>
      <c r="D6466" s="8">
        <v>7.0000000000000007E-2</v>
      </c>
      <c r="E6466" s="9">
        <v>0</v>
      </c>
    </row>
    <row r="6467" spans="1:5">
      <c r="A6467" s="187">
        <v>37190</v>
      </c>
      <c r="B6467" s="30">
        <v>11.67</v>
      </c>
      <c r="C6467" s="140">
        <v>20616</v>
      </c>
      <c r="D6467" s="8">
        <v>7.0000000000000007E-2</v>
      </c>
      <c r="E6467" s="9">
        <v>0</v>
      </c>
    </row>
    <row r="6468" spans="1:5">
      <c r="A6468" s="187">
        <v>37193</v>
      </c>
      <c r="B6468" s="30">
        <v>11.616666666666667</v>
      </c>
      <c r="C6468" s="140">
        <v>14697</v>
      </c>
      <c r="D6468" s="8">
        <v>7.3333333333333334E-2</v>
      </c>
      <c r="E6468" s="9">
        <v>6000</v>
      </c>
    </row>
    <row r="6469" spans="1:5">
      <c r="A6469" s="187">
        <v>37194</v>
      </c>
      <c r="B6469" s="30">
        <v>11.066666666666668</v>
      </c>
      <c r="C6469" s="140">
        <v>35826</v>
      </c>
      <c r="D6469" s="8">
        <v>7.3333333333333334E-2</v>
      </c>
      <c r="E6469" s="9">
        <v>0</v>
      </c>
    </row>
    <row r="6470" spans="1:5">
      <c r="A6470" s="195">
        <v>37195</v>
      </c>
      <c r="B6470" s="31">
        <v>11.186666666666667</v>
      </c>
      <c r="C6470" s="141">
        <v>22938</v>
      </c>
      <c r="D6470" s="10">
        <v>9.3333333333333338E-2</v>
      </c>
      <c r="E6470" s="11">
        <v>60</v>
      </c>
    </row>
    <row r="6471" spans="1:5">
      <c r="A6471" s="187">
        <v>37196</v>
      </c>
      <c r="B6471" s="30">
        <v>11.29</v>
      </c>
      <c r="C6471" s="140">
        <v>3834</v>
      </c>
      <c r="D6471" s="8">
        <v>9.3333333333333338E-2</v>
      </c>
      <c r="E6471" s="9">
        <v>0</v>
      </c>
    </row>
    <row r="6472" spans="1:5">
      <c r="A6472" s="187">
        <v>37197</v>
      </c>
      <c r="B6472" s="30">
        <v>11.373333333333333</v>
      </c>
      <c r="C6472" s="140">
        <v>16035</v>
      </c>
      <c r="D6472" s="8">
        <v>9.3333333333333338E-2</v>
      </c>
      <c r="E6472" s="9">
        <v>0</v>
      </c>
    </row>
    <row r="6473" spans="1:5">
      <c r="A6473" s="187">
        <v>37200</v>
      </c>
      <c r="B6473" s="30">
        <v>11.583333333333334</v>
      </c>
      <c r="C6473" s="140">
        <v>17973</v>
      </c>
      <c r="D6473" s="8">
        <v>9.6666666666666665E-2</v>
      </c>
      <c r="E6473" s="9">
        <v>690</v>
      </c>
    </row>
    <row r="6474" spans="1:5">
      <c r="A6474" s="187">
        <v>37201</v>
      </c>
      <c r="B6474" s="30">
        <v>11.333333333333334</v>
      </c>
      <c r="C6474" s="140">
        <v>28041</v>
      </c>
      <c r="D6474" s="8">
        <v>9.6666666666666665E-2</v>
      </c>
      <c r="E6474" s="9">
        <v>150</v>
      </c>
    </row>
    <row r="6475" spans="1:5">
      <c r="A6475" s="187">
        <v>37202</v>
      </c>
      <c r="B6475" s="30">
        <v>12.1</v>
      </c>
      <c r="C6475" s="140">
        <v>17277</v>
      </c>
      <c r="D6475" s="8">
        <v>9.6666666666666665E-2</v>
      </c>
      <c r="E6475" s="9">
        <v>900</v>
      </c>
    </row>
    <row r="6476" spans="1:5">
      <c r="A6476" s="187">
        <v>37203</v>
      </c>
      <c r="B6476" s="30">
        <v>11.833333333333334</v>
      </c>
      <c r="C6476" s="140">
        <v>42456</v>
      </c>
      <c r="D6476" s="8">
        <v>7.3333333333333334E-2</v>
      </c>
      <c r="E6476" s="9">
        <v>300</v>
      </c>
    </row>
    <row r="6477" spans="1:5">
      <c r="A6477" s="187">
        <v>37204</v>
      </c>
      <c r="B6477" s="30">
        <v>11.833333333333334</v>
      </c>
      <c r="C6477" s="140">
        <v>21432</v>
      </c>
      <c r="D6477" s="8">
        <v>7.3333333333333334E-2</v>
      </c>
      <c r="E6477" s="9">
        <v>0</v>
      </c>
    </row>
    <row r="6478" spans="1:5">
      <c r="A6478" s="187">
        <v>37207</v>
      </c>
      <c r="B6478" s="30">
        <v>11.366666666666667</v>
      </c>
      <c r="C6478" s="140">
        <v>24441</v>
      </c>
      <c r="D6478" s="8">
        <v>9.3333333333333338E-2</v>
      </c>
      <c r="E6478" s="9">
        <v>660</v>
      </c>
    </row>
    <row r="6479" spans="1:5">
      <c r="A6479" s="187">
        <v>37208</v>
      </c>
      <c r="B6479" s="30">
        <v>11.44</v>
      </c>
      <c r="C6479" s="140">
        <v>40332</v>
      </c>
      <c r="D6479" s="8">
        <v>9.3333333333333338E-2</v>
      </c>
      <c r="E6479" s="9">
        <v>0</v>
      </c>
    </row>
    <row r="6480" spans="1:5">
      <c r="A6480" s="187">
        <v>37209</v>
      </c>
      <c r="B6480" s="30">
        <v>11.9</v>
      </c>
      <c r="C6480" s="140">
        <v>57027</v>
      </c>
      <c r="D6480" s="8">
        <v>9.3333333333333338E-2</v>
      </c>
      <c r="E6480" s="9">
        <v>420</v>
      </c>
    </row>
    <row r="6481" spans="1:5">
      <c r="A6481" s="187">
        <v>37210</v>
      </c>
      <c r="B6481" s="30">
        <v>12.666666666666666</v>
      </c>
      <c r="C6481" s="140">
        <v>60621</v>
      </c>
      <c r="D6481" s="8">
        <v>9.3333333333333338E-2</v>
      </c>
      <c r="E6481" s="9">
        <v>0</v>
      </c>
    </row>
    <row r="6482" spans="1:5">
      <c r="A6482" s="187">
        <v>37211</v>
      </c>
      <c r="B6482" s="30">
        <v>12.496666666666668</v>
      </c>
      <c r="C6482" s="140">
        <v>48780</v>
      </c>
      <c r="D6482" s="8">
        <v>8.3333333333333329E-2</v>
      </c>
      <c r="E6482" s="9">
        <v>1800</v>
      </c>
    </row>
    <row r="6483" spans="1:5">
      <c r="A6483" s="187">
        <v>37214</v>
      </c>
      <c r="B6483" s="30">
        <v>11.95</v>
      </c>
      <c r="C6483" s="140">
        <v>47301</v>
      </c>
      <c r="D6483" s="8">
        <v>8.3333333333333329E-2</v>
      </c>
      <c r="E6483" s="9">
        <v>0</v>
      </c>
    </row>
    <row r="6484" spans="1:5">
      <c r="A6484" s="187">
        <v>37215</v>
      </c>
      <c r="B6484" s="30">
        <v>12.033333333333333</v>
      </c>
      <c r="C6484" s="140">
        <v>20274</v>
      </c>
      <c r="D6484" s="8">
        <v>8.3333333333333329E-2</v>
      </c>
      <c r="E6484" s="9">
        <v>660</v>
      </c>
    </row>
    <row r="6485" spans="1:5">
      <c r="A6485" s="187">
        <v>37216</v>
      </c>
      <c r="B6485" s="30">
        <v>12.27</v>
      </c>
      <c r="C6485" s="140">
        <v>5616</v>
      </c>
      <c r="D6485" s="8">
        <v>9.6666666666666665E-2</v>
      </c>
      <c r="E6485" s="9">
        <v>600</v>
      </c>
    </row>
    <row r="6486" spans="1:5">
      <c r="A6486" s="187">
        <v>37217</v>
      </c>
      <c r="B6486" s="30">
        <v>12.066666666666668</v>
      </c>
      <c r="C6486" s="140">
        <v>9528</v>
      </c>
      <c r="D6486" s="8">
        <v>7.3333333333333334E-2</v>
      </c>
      <c r="E6486" s="9">
        <v>1500</v>
      </c>
    </row>
    <row r="6487" spans="1:5">
      <c r="A6487" s="187">
        <v>37218</v>
      </c>
      <c r="B6487" s="30">
        <v>12.063333333333333</v>
      </c>
      <c r="C6487" s="140">
        <v>19752</v>
      </c>
      <c r="D6487" s="8">
        <v>8.666666666666667E-2</v>
      </c>
      <c r="E6487" s="9">
        <v>300</v>
      </c>
    </row>
    <row r="6488" spans="1:5">
      <c r="A6488" s="187">
        <v>37221</v>
      </c>
      <c r="B6488" s="30">
        <v>12</v>
      </c>
      <c r="C6488" s="140">
        <v>69243</v>
      </c>
      <c r="D6488" s="8">
        <v>8.666666666666667E-2</v>
      </c>
      <c r="E6488" s="9">
        <v>0</v>
      </c>
    </row>
    <row r="6489" spans="1:5">
      <c r="A6489" s="187">
        <v>37222</v>
      </c>
      <c r="B6489" s="30">
        <v>11.73</v>
      </c>
      <c r="C6489" s="140">
        <v>28587</v>
      </c>
      <c r="D6489" s="8">
        <v>9.3333333333333338E-2</v>
      </c>
      <c r="E6489" s="9">
        <v>900</v>
      </c>
    </row>
    <row r="6490" spans="1:5">
      <c r="A6490" s="187">
        <v>37223</v>
      </c>
      <c r="B6490" s="30">
        <v>11.436666666666667</v>
      </c>
      <c r="C6490" s="140">
        <v>46971</v>
      </c>
      <c r="D6490" s="8">
        <v>9.3333333333333338E-2</v>
      </c>
      <c r="E6490" s="9">
        <v>0</v>
      </c>
    </row>
    <row r="6491" spans="1:5">
      <c r="A6491" s="187">
        <v>37224</v>
      </c>
      <c r="B6491" s="30">
        <v>11.766666666666666</v>
      </c>
      <c r="C6491" s="140">
        <v>40362</v>
      </c>
      <c r="D6491" s="8">
        <v>9.3333333333333338E-2</v>
      </c>
      <c r="E6491" s="9">
        <v>660</v>
      </c>
    </row>
    <row r="6492" spans="1:5">
      <c r="A6492" s="195">
        <v>37225</v>
      </c>
      <c r="B6492" s="31">
        <v>12.293333333333335</v>
      </c>
      <c r="C6492" s="141">
        <v>77793</v>
      </c>
      <c r="D6492" s="10">
        <v>9.3333333333333338E-2</v>
      </c>
      <c r="E6492" s="11">
        <v>0</v>
      </c>
    </row>
    <row r="6493" spans="1:5">
      <c r="A6493" s="187">
        <v>37228</v>
      </c>
      <c r="B6493" s="30">
        <v>11.633333333333333</v>
      </c>
      <c r="C6493" s="140">
        <v>45666</v>
      </c>
      <c r="D6493" s="8">
        <v>7.0000000000000007E-2</v>
      </c>
      <c r="E6493" s="9">
        <v>1500</v>
      </c>
    </row>
    <row r="6494" spans="1:5">
      <c r="A6494" s="187">
        <v>37229</v>
      </c>
      <c r="B6494" s="30">
        <v>11.57</v>
      </c>
      <c r="C6494" s="140">
        <v>43734</v>
      </c>
      <c r="D6494" s="8">
        <v>0.09</v>
      </c>
      <c r="E6494" s="9">
        <v>825</v>
      </c>
    </row>
    <row r="6495" spans="1:5">
      <c r="A6495" s="187">
        <v>37230</v>
      </c>
      <c r="B6495" s="30">
        <v>11.666666666666666</v>
      </c>
      <c r="C6495" s="140">
        <v>22602</v>
      </c>
      <c r="D6495" s="8">
        <v>0.09</v>
      </c>
      <c r="E6495" s="9">
        <v>375</v>
      </c>
    </row>
    <row r="6496" spans="1:5">
      <c r="A6496" s="187">
        <v>37231</v>
      </c>
      <c r="B6496" s="30">
        <v>12.34</v>
      </c>
      <c r="C6496" s="140">
        <v>60156</v>
      </c>
      <c r="D6496" s="8">
        <v>9.3333333333333338E-2</v>
      </c>
      <c r="E6496" s="9">
        <v>1320</v>
      </c>
    </row>
    <row r="6497" spans="1:5">
      <c r="A6497" s="187">
        <v>37232</v>
      </c>
      <c r="B6497" s="30">
        <v>13.003333333333332</v>
      </c>
      <c r="C6497" s="140">
        <v>76581</v>
      </c>
      <c r="D6497" s="8">
        <v>0.09</v>
      </c>
      <c r="E6497" s="9">
        <v>750</v>
      </c>
    </row>
    <row r="6498" spans="1:5">
      <c r="A6498" s="187">
        <v>37235</v>
      </c>
      <c r="B6498" s="30">
        <v>13.033333333333333</v>
      </c>
      <c r="C6498" s="140">
        <v>57315</v>
      </c>
      <c r="D6498" s="8">
        <v>9.3333333333333338E-2</v>
      </c>
      <c r="E6498" s="9">
        <v>435</v>
      </c>
    </row>
    <row r="6499" spans="1:5">
      <c r="A6499" s="187">
        <v>37236</v>
      </c>
      <c r="B6499" s="30">
        <v>13.153333333333334</v>
      </c>
      <c r="C6499" s="140">
        <v>33267</v>
      </c>
      <c r="D6499" s="8">
        <v>0.09</v>
      </c>
      <c r="E6499" s="9">
        <v>1395</v>
      </c>
    </row>
    <row r="6500" spans="1:5">
      <c r="A6500" s="187">
        <v>37237</v>
      </c>
      <c r="B6500" s="30">
        <v>13.143333333333333</v>
      </c>
      <c r="C6500" s="140">
        <v>49488</v>
      </c>
      <c r="D6500" s="8">
        <v>9.3333333333333338E-2</v>
      </c>
      <c r="E6500" s="9">
        <v>1650</v>
      </c>
    </row>
    <row r="6501" spans="1:5">
      <c r="A6501" s="187">
        <v>37238</v>
      </c>
      <c r="B6501" s="30">
        <v>12.61</v>
      </c>
      <c r="C6501" s="140">
        <v>79056</v>
      </c>
      <c r="D6501" s="8">
        <v>9.3333333333333338E-2</v>
      </c>
      <c r="E6501" s="9">
        <v>0</v>
      </c>
    </row>
    <row r="6502" spans="1:5">
      <c r="A6502" s="187">
        <v>37239</v>
      </c>
      <c r="B6502" s="30">
        <v>12.123333333333333</v>
      </c>
      <c r="C6502" s="140">
        <v>48234</v>
      </c>
      <c r="D6502" s="8">
        <v>9.3333333333333338E-2</v>
      </c>
      <c r="E6502" s="9">
        <v>0</v>
      </c>
    </row>
    <row r="6503" spans="1:5">
      <c r="A6503" s="187">
        <v>37242</v>
      </c>
      <c r="B6503" s="30">
        <v>12.303333333333333</v>
      </c>
      <c r="C6503" s="140">
        <v>33702</v>
      </c>
      <c r="D6503" s="8">
        <v>6.6666666666666666E-2</v>
      </c>
      <c r="E6503" s="9">
        <v>10140</v>
      </c>
    </row>
    <row r="6504" spans="1:5">
      <c r="A6504" s="187">
        <v>37243</v>
      </c>
      <c r="B6504" s="30">
        <v>12.433333333333332</v>
      </c>
      <c r="C6504" s="140">
        <v>46341</v>
      </c>
      <c r="D6504" s="8">
        <v>4.6666666666666669E-2</v>
      </c>
      <c r="E6504" s="9">
        <v>18852</v>
      </c>
    </row>
    <row r="6505" spans="1:5">
      <c r="A6505" s="187">
        <v>37244</v>
      </c>
      <c r="B6505" s="30">
        <v>13</v>
      </c>
      <c r="C6505" s="140">
        <v>40128</v>
      </c>
      <c r="D6505" s="8">
        <v>0.06</v>
      </c>
      <c r="E6505" s="9">
        <v>900</v>
      </c>
    </row>
    <row r="6506" spans="1:5">
      <c r="A6506" s="187">
        <v>37245</v>
      </c>
      <c r="B6506" s="30">
        <v>13.216666666666667</v>
      </c>
      <c r="C6506" s="140">
        <v>22839</v>
      </c>
      <c r="D6506" s="8">
        <v>0.05</v>
      </c>
      <c r="E6506" s="9">
        <v>750</v>
      </c>
    </row>
    <row r="6507" spans="1:5">
      <c r="A6507" s="187">
        <v>37246</v>
      </c>
      <c r="B6507" s="30">
        <v>13.67</v>
      </c>
      <c r="C6507" s="140">
        <v>62463</v>
      </c>
      <c r="D6507" s="8">
        <v>0.05</v>
      </c>
      <c r="E6507" s="9">
        <v>0</v>
      </c>
    </row>
    <row r="6508" spans="1:5">
      <c r="A6508" s="187">
        <v>37249</v>
      </c>
      <c r="B6508" s="30">
        <v>13.613333333333335</v>
      </c>
      <c r="C6508" s="140">
        <v>12984</v>
      </c>
      <c r="D6508" s="8">
        <v>0.05</v>
      </c>
      <c r="E6508" s="9">
        <v>0</v>
      </c>
    </row>
    <row r="6509" spans="1:5">
      <c r="A6509" s="187">
        <v>37252</v>
      </c>
      <c r="B6509" s="30">
        <v>14.25</v>
      </c>
      <c r="C6509" s="140">
        <v>165927</v>
      </c>
      <c r="D6509" s="8">
        <v>0.05</v>
      </c>
      <c r="E6509" s="9">
        <v>0</v>
      </c>
    </row>
    <row r="6510" spans="1:5" ht="13.5" thickBot="1">
      <c r="A6510" s="188">
        <v>37253</v>
      </c>
      <c r="B6510" s="31">
        <v>14.423333333333334</v>
      </c>
      <c r="C6510" s="141">
        <v>32526</v>
      </c>
      <c r="D6510" s="12">
        <v>0.05</v>
      </c>
      <c r="E6510" s="13">
        <v>0</v>
      </c>
    </row>
    <row r="6511" spans="1:5">
      <c r="A6511" s="187">
        <v>37258</v>
      </c>
      <c r="B6511" s="30">
        <v>14.006666666666668</v>
      </c>
      <c r="C6511" s="140">
        <v>35541</v>
      </c>
      <c r="D6511" s="8">
        <v>0.05</v>
      </c>
      <c r="E6511" s="9">
        <v>0</v>
      </c>
    </row>
    <row r="6512" spans="1:5">
      <c r="A6512" s="187">
        <v>37259</v>
      </c>
      <c r="B6512" s="30">
        <v>13.923333333333334</v>
      </c>
      <c r="C6512" s="140">
        <v>39942</v>
      </c>
      <c r="D6512" s="8">
        <v>0.05</v>
      </c>
      <c r="E6512" s="9">
        <v>0</v>
      </c>
    </row>
    <row r="6513" spans="1:5">
      <c r="A6513" s="187">
        <v>37260</v>
      </c>
      <c r="B6513" s="30">
        <v>13.673333333333334</v>
      </c>
      <c r="C6513" s="140">
        <v>33756</v>
      </c>
      <c r="D6513" s="8">
        <v>0.05</v>
      </c>
      <c r="E6513" s="9">
        <v>0</v>
      </c>
    </row>
    <row r="6514" spans="1:5">
      <c r="A6514" s="187">
        <v>37263</v>
      </c>
      <c r="B6514" s="30">
        <v>13.63</v>
      </c>
      <c r="C6514" s="140">
        <v>14241</v>
      </c>
      <c r="D6514" s="8">
        <v>0.05</v>
      </c>
      <c r="E6514" s="9">
        <v>0</v>
      </c>
    </row>
    <row r="6515" spans="1:5">
      <c r="A6515" s="187">
        <v>37264</v>
      </c>
      <c r="B6515" s="30">
        <v>13.796666666666667</v>
      </c>
      <c r="C6515" s="140">
        <v>31029</v>
      </c>
      <c r="D6515" s="8">
        <v>0.05</v>
      </c>
      <c r="E6515" s="9">
        <v>0</v>
      </c>
    </row>
    <row r="6516" spans="1:5">
      <c r="A6516" s="187">
        <v>37265</v>
      </c>
      <c r="B6516" s="30">
        <v>13.633333333333333</v>
      </c>
      <c r="C6516" s="140">
        <v>59202</v>
      </c>
      <c r="D6516" s="8">
        <v>0.05</v>
      </c>
      <c r="E6516" s="9">
        <v>0</v>
      </c>
    </row>
    <row r="6517" spans="1:5">
      <c r="A6517" s="187">
        <v>37266</v>
      </c>
      <c r="B6517" s="30">
        <v>13.433333333333332</v>
      </c>
      <c r="C6517" s="140">
        <v>70818</v>
      </c>
      <c r="D6517" s="8">
        <v>0.05</v>
      </c>
      <c r="E6517" s="9">
        <v>0</v>
      </c>
    </row>
    <row r="6518" spans="1:5">
      <c r="A6518" s="187">
        <v>37267</v>
      </c>
      <c r="B6518" s="30">
        <v>13.536666666666667</v>
      </c>
      <c r="C6518" s="140">
        <v>32235</v>
      </c>
      <c r="D6518" s="8">
        <v>0.05</v>
      </c>
      <c r="E6518" s="9">
        <v>0</v>
      </c>
    </row>
    <row r="6519" spans="1:5">
      <c r="A6519" s="187">
        <v>37270</v>
      </c>
      <c r="B6519" s="30">
        <v>13.4</v>
      </c>
      <c r="C6519" s="140">
        <v>19242</v>
      </c>
      <c r="D6519" s="8">
        <v>0.05</v>
      </c>
      <c r="E6519" s="9">
        <v>0</v>
      </c>
    </row>
    <row r="6520" spans="1:5">
      <c r="A6520" s="187">
        <v>37271</v>
      </c>
      <c r="B6520" s="30">
        <v>13.4</v>
      </c>
      <c r="C6520" s="140">
        <v>12084</v>
      </c>
      <c r="D6520" s="8">
        <v>0.05</v>
      </c>
      <c r="E6520" s="9">
        <v>0</v>
      </c>
    </row>
    <row r="6521" spans="1:5">
      <c r="A6521" s="187">
        <v>37272</v>
      </c>
      <c r="B6521" s="30">
        <v>13.5</v>
      </c>
      <c r="C6521" s="140">
        <v>27381</v>
      </c>
      <c r="D6521" s="8">
        <v>0.05</v>
      </c>
      <c r="E6521" s="9">
        <v>0</v>
      </c>
    </row>
    <row r="6522" spans="1:5">
      <c r="A6522" s="187">
        <v>37273</v>
      </c>
      <c r="B6522" s="30">
        <v>13.76</v>
      </c>
      <c r="C6522" s="140">
        <v>43224</v>
      </c>
      <c r="D6522" s="8">
        <v>0.05</v>
      </c>
      <c r="E6522" s="9">
        <v>0</v>
      </c>
    </row>
    <row r="6523" spans="1:5">
      <c r="A6523" s="187">
        <v>37274</v>
      </c>
      <c r="B6523" s="30">
        <v>14</v>
      </c>
      <c r="C6523" s="140">
        <v>56715</v>
      </c>
      <c r="D6523" s="8">
        <v>0.05</v>
      </c>
      <c r="E6523" s="9">
        <v>0</v>
      </c>
    </row>
    <row r="6524" spans="1:5">
      <c r="A6524" s="187">
        <v>37277</v>
      </c>
      <c r="B6524" s="30">
        <v>13.893333333333333</v>
      </c>
      <c r="C6524" s="140">
        <v>11274</v>
      </c>
      <c r="D6524" s="8">
        <v>0.05</v>
      </c>
      <c r="E6524" s="9">
        <v>0</v>
      </c>
    </row>
    <row r="6525" spans="1:5">
      <c r="A6525" s="187">
        <v>37278</v>
      </c>
      <c r="B6525" s="30">
        <v>14</v>
      </c>
      <c r="C6525" s="140">
        <v>112521</v>
      </c>
      <c r="D6525" s="8">
        <v>0.05</v>
      </c>
      <c r="E6525" s="9">
        <v>0</v>
      </c>
    </row>
    <row r="6526" spans="1:5">
      <c r="A6526" s="187">
        <v>37279</v>
      </c>
      <c r="B6526" s="30">
        <v>13.966666666666667</v>
      </c>
      <c r="C6526" s="140">
        <v>31752</v>
      </c>
      <c r="D6526" s="8">
        <v>0.05</v>
      </c>
      <c r="E6526" s="9">
        <v>0</v>
      </c>
    </row>
    <row r="6527" spans="1:5">
      <c r="A6527" s="187">
        <v>37280</v>
      </c>
      <c r="B6527" s="30">
        <v>14.04</v>
      </c>
      <c r="C6527" s="140">
        <v>65277</v>
      </c>
      <c r="D6527" s="8">
        <v>0.05</v>
      </c>
      <c r="E6527" s="9">
        <v>0</v>
      </c>
    </row>
    <row r="6528" spans="1:5">
      <c r="A6528" s="187">
        <v>37281</v>
      </c>
      <c r="B6528" s="30">
        <v>14.083333333333334</v>
      </c>
      <c r="C6528" s="140">
        <v>14466</v>
      </c>
      <c r="D6528" s="8">
        <v>0.05</v>
      </c>
      <c r="E6528" s="9">
        <v>0</v>
      </c>
    </row>
    <row r="6529" spans="1:5">
      <c r="A6529" s="187">
        <v>37284</v>
      </c>
      <c r="B6529" s="30">
        <v>14.233333333333334</v>
      </c>
      <c r="C6529" s="140">
        <v>19911</v>
      </c>
      <c r="D6529" s="8">
        <v>0.05</v>
      </c>
      <c r="E6529" s="9">
        <v>0</v>
      </c>
    </row>
    <row r="6530" spans="1:5">
      <c r="A6530" s="187">
        <v>37285</v>
      </c>
      <c r="B6530" s="30">
        <v>14.296666666666667</v>
      </c>
      <c r="C6530" s="140">
        <v>30351</v>
      </c>
      <c r="D6530" s="8">
        <v>0.05</v>
      </c>
      <c r="E6530" s="9">
        <v>0</v>
      </c>
    </row>
    <row r="6531" spans="1:5">
      <c r="A6531" s="187">
        <v>37286</v>
      </c>
      <c r="B6531" s="30">
        <v>14.216666666666667</v>
      </c>
      <c r="C6531" s="140">
        <v>29958</v>
      </c>
      <c r="D6531" s="8">
        <v>0.05</v>
      </c>
      <c r="E6531" s="9">
        <v>0</v>
      </c>
    </row>
    <row r="6532" spans="1:5">
      <c r="A6532" s="195">
        <v>37287</v>
      </c>
      <c r="B6532" s="31">
        <v>14.196666666666667</v>
      </c>
      <c r="C6532" s="141">
        <v>18270</v>
      </c>
      <c r="D6532" s="10">
        <v>0.05</v>
      </c>
      <c r="E6532" s="11">
        <v>0</v>
      </c>
    </row>
    <row r="6533" spans="1:5">
      <c r="A6533" s="187">
        <v>37288</v>
      </c>
      <c r="B6533" s="30">
        <v>14.173333333333334</v>
      </c>
      <c r="C6533" s="140">
        <v>29559</v>
      </c>
      <c r="D6533" s="8">
        <v>0.05</v>
      </c>
      <c r="E6533" s="9">
        <v>0</v>
      </c>
    </row>
    <row r="6534" spans="1:5">
      <c r="A6534" s="187">
        <v>37291</v>
      </c>
      <c r="B6534" s="30">
        <v>14.166666666666666</v>
      </c>
      <c r="C6534" s="140">
        <v>36177</v>
      </c>
      <c r="D6534" s="8">
        <v>0.05</v>
      </c>
      <c r="E6534" s="9">
        <v>0</v>
      </c>
    </row>
    <row r="6535" spans="1:5">
      <c r="A6535" s="187">
        <v>37292</v>
      </c>
      <c r="B6535" s="30">
        <v>14.15</v>
      </c>
      <c r="C6535" s="140">
        <v>64605</v>
      </c>
      <c r="D6535" s="8">
        <v>0.05</v>
      </c>
      <c r="E6535" s="9">
        <v>0</v>
      </c>
    </row>
    <row r="6536" spans="1:5">
      <c r="A6536" s="187">
        <v>37293</v>
      </c>
      <c r="B6536" s="30">
        <v>14.136666666666665</v>
      </c>
      <c r="C6536" s="140">
        <v>53652</v>
      </c>
      <c r="D6536" s="8">
        <v>0.05</v>
      </c>
      <c r="E6536" s="9">
        <v>0</v>
      </c>
    </row>
    <row r="6537" spans="1:5">
      <c r="A6537" s="187">
        <v>37294</v>
      </c>
      <c r="B6537" s="30">
        <v>14.116666666666667</v>
      </c>
      <c r="C6537" s="140">
        <v>34755</v>
      </c>
      <c r="D6537" s="8">
        <v>0.05</v>
      </c>
      <c r="E6537" s="9">
        <v>0</v>
      </c>
    </row>
    <row r="6538" spans="1:5">
      <c r="A6538" s="187">
        <v>37295</v>
      </c>
      <c r="B6538" s="30">
        <v>14.133333333333333</v>
      </c>
      <c r="C6538" s="140">
        <v>17895</v>
      </c>
      <c r="D6538" s="8">
        <v>0.05</v>
      </c>
      <c r="E6538" s="9">
        <v>0</v>
      </c>
    </row>
    <row r="6539" spans="1:5">
      <c r="A6539" s="187">
        <v>37298</v>
      </c>
      <c r="B6539" s="30">
        <v>13.95</v>
      </c>
      <c r="C6539" s="140">
        <v>51276</v>
      </c>
      <c r="D6539" s="8">
        <v>0.05</v>
      </c>
      <c r="E6539" s="9">
        <v>0</v>
      </c>
    </row>
    <row r="6540" spans="1:5">
      <c r="A6540" s="187">
        <v>37299</v>
      </c>
      <c r="B6540" s="30">
        <v>14.016666666666666</v>
      </c>
      <c r="C6540" s="140">
        <v>48129</v>
      </c>
      <c r="D6540" s="8">
        <v>0.05</v>
      </c>
      <c r="E6540" s="9">
        <v>0</v>
      </c>
    </row>
    <row r="6541" spans="1:5">
      <c r="A6541" s="187">
        <v>37300</v>
      </c>
      <c r="B6541" s="30">
        <v>14.233333333333334</v>
      </c>
      <c r="C6541" s="140">
        <v>46182</v>
      </c>
      <c r="D6541" s="8">
        <v>0.05</v>
      </c>
      <c r="E6541" s="9">
        <v>0</v>
      </c>
    </row>
    <row r="6542" spans="1:5">
      <c r="A6542" s="187">
        <v>37301</v>
      </c>
      <c r="B6542" s="30">
        <v>14.326666666666666</v>
      </c>
      <c r="C6542" s="140">
        <v>33486</v>
      </c>
      <c r="D6542" s="8">
        <v>0.05</v>
      </c>
      <c r="E6542" s="9">
        <v>0</v>
      </c>
    </row>
    <row r="6543" spans="1:5">
      <c r="A6543" s="187">
        <v>37302</v>
      </c>
      <c r="B6543" s="30">
        <v>14.223333333333334</v>
      </c>
      <c r="C6543" s="140">
        <v>47493</v>
      </c>
      <c r="D6543" s="8">
        <v>0.05</v>
      </c>
      <c r="E6543" s="9">
        <v>0</v>
      </c>
    </row>
    <row r="6544" spans="1:5">
      <c r="A6544" s="187">
        <v>37305</v>
      </c>
      <c r="B6544" s="30">
        <v>14.083333333333334</v>
      </c>
      <c r="C6544" s="140">
        <v>22938</v>
      </c>
      <c r="D6544" s="8">
        <v>0.05</v>
      </c>
      <c r="E6544" s="9">
        <v>0</v>
      </c>
    </row>
    <row r="6545" spans="1:5">
      <c r="A6545" s="187">
        <v>37306</v>
      </c>
      <c r="B6545" s="30">
        <v>14.073333333333332</v>
      </c>
      <c r="C6545" s="140">
        <v>29979</v>
      </c>
      <c r="D6545" s="8">
        <v>0.05</v>
      </c>
      <c r="E6545" s="9">
        <v>0</v>
      </c>
    </row>
    <row r="6546" spans="1:5">
      <c r="A6546" s="187">
        <v>37307</v>
      </c>
      <c r="B6546" s="30">
        <v>13.916666666666666</v>
      </c>
      <c r="C6546" s="140">
        <v>59181</v>
      </c>
      <c r="D6546" s="8">
        <v>0.05</v>
      </c>
      <c r="E6546" s="9">
        <v>0</v>
      </c>
    </row>
    <row r="6547" spans="1:5">
      <c r="A6547" s="187">
        <v>37308</v>
      </c>
      <c r="B6547" s="30">
        <v>13.953333333333333</v>
      </c>
      <c r="C6547" s="140">
        <v>19551</v>
      </c>
      <c r="D6547" s="8">
        <v>0.05</v>
      </c>
      <c r="E6547" s="9">
        <v>0</v>
      </c>
    </row>
    <row r="6548" spans="1:5">
      <c r="A6548" s="187">
        <v>37309</v>
      </c>
      <c r="B6548" s="30">
        <v>13.866666666666667</v>
      </c>
      <c r="C6548" s="140">
        <v>30312</v>
      </c>
      <c r="D6548" s="8">
        <v>0.05</v>
      </c>
      <c r="E6548" s="9">
        <v>0</v>
      </c>
    </row>
    <row r="6549" spans="1:5">
      <c r="A6549" s="187">
        <v>37312</v>
      </c>
      <c r="B6549" s="30">
        <v>13.56</v>
      </c>
      <c r="C6549" s="140">
        <v>54639</v>
      </c>
      <c r="D6549" s="8">
        <v>0.05</v>
      </c>
      <c r="E6549" s="9">
        <v>0</v>
      </c>
    </row>
    <row r="6550" spans="1:5">
      <c r="A6550" s="187">
        <v>37313</v>
      </c>
      <c r="B6550" s="30">
        <v>13.683333333333332</v>
      </c>
      <c r="C6550" s="140">
        <v>20892</v>
      </c>
      <c r="D6550" s="8">
        <v>0.05</v>
      </c>
      <c r="E6550" s="9">
        <v>0</v>
      </c>
    </row>
    <row r="6551" spans="1:5">
      <c r="A6551" s="187">
        <v>37314</v>
      </c>
      <c r="B6551" s="30">
        <v>13.833333333333334</v>
      </c>
      <c r="C6551" s="140">
        <v>30186</v>
      </c>
      <c r="D6551" s="8">
        <v>0.05</v>
      </c>
      <c r="E6551" s="9">
        <v>0</v>
      </c>
    </row>
    <row r="6552" spans="1:5">
      <c r="A6552" s="195">
        <v>37315</v>
      </c>
      <c r="B6552" s="31">
        <v>13.756666666666668</v>
      </c>
      <c r="C6552" s="141">
        <v>26256</v>
      </c>
      <c r="D6552" s="10">
        <v>0.05</v>
      </c>
      <c r="E6552" s="11">
        <v>0</v>
      </c>
    </row>
    <row r="6553" spans="1:5">
      <c r="A6553" s="187">
        <v>37316</v>
      </c>
      <c r="B6553" s="30">
        <v>13.606666666666667</v>
      </c>
      <c r="C6553" s="140">
        <v>111156</v>
      </c>
      <c r="D6553" s="8">
        <v>0.05</v>
      </c>
      <c r="E6553" s="9">
        <v>0</v>
      </c>
    </row>
    <row r="6554" spans="1:5">
      <c r="A6554" s="187">
        <v>37319</v>
      </c>
      <c r="B6554" s="30">
        <v>13.983333333333334</v>
      </c>
      <c r="C6554" s="140">
        <v>69990</v>
      </c>
      <c r="D6554" s="8">
        <v>0.05</v>
      </c>
      <c r="E6554" s="9">
        <v>0</v>
      </c>
    </row>
    <row r="6555" spans="1:5">
      <c r="A6555" s="187">
        <v>37320</v>
      </c>
      <c r="B6555" s="30">
        <v>14.3</v>
      </c>
      <c r="C6555" s="140">
        <v>41412</v>
      </c>
      <c r="D6555" s="8">
        <v>0.05</v>
      </c>
      <c r="E6555" s="9">
        <v>0</v>
      </c>
    </row>
    <row r="6556" spans="1:5">
      <c r="A6556" s="187">
        <v>37321</v>
      </c>
      <c r="B6556" s="30">
        <v>14.29</v>
      </c>
      <c r="C6556" s="140">
        <v>21393</v>
      </c>
      <c r="D6556" s="8">
        <v>0.05</v>
      </c>
      <c r="E6556" s="9">
        <v>0</v>
      </c>
    </row>
    <row r="6557" spans="1:5">
      <c r="A6557" s="187">
        <v>37322</v>
      </c>
      <c r="B6557" s="30">
        <v>14.15</v>
      </c>
      <c r="C6557" s="140">
        <v>35622</v>
      </c>
      <c r="D6557" s="8">
        <v>0.05</v>
      </c>
      <c r="E6557" s="9">
        <v>0</v>
      </c>
    </row>
    <row r="6558" spans="1:5">
      <c r="A6558" s="187">
        <v>37323</v>
      </c>
      <c r="B6558" s="30">
        <v>14.366666666666667</v>
      </c>
      <c r="C6558" s="140">
        <v>246507</v>
      </c>
      <c r="D6558" s="8">
        <v>0.05</v>
      </c>
      <c r="E6558" s="9">
        <v>0</v>
      </c>
    </row>
    <row r="6559" spans="1:5">
      <c r="A6559" s="187">
        <v>37326</v>
      </c>
      <c r="B6559" s="30">
        <v>14.856666666666667</v>
      </c>
      <c r="C6559" s="140">
        <v>110343</v>
      </c>
      <c r="D6559" s="8">
        <v>0.05</v>
      </c>
      <c r="E6559" s="9">
        <v>0</v>
      </c>
    </row>
    <row r="6560" spans="1:5">
      <c r="A6560" s="187">
        <v>37327</v>
      </c>
      <c r="B6560" s="30">
        <v>15.286666666666667</v>
      </c>
      <c r="C6560" s="140">
        <v>161463</v>
      </c>
      <c r="D6560" s="8">
        <v>0.05</v>
      </c>
      <c r="E6560" s="9">
        <v>0</v>
      </c>
    </row>
    <row r="6561" spans="1:5">
      <c r="A6561" s="187">
        <v>37328</v>
      </c>
      <c r="B6561" s="30">
        <v>15.433333333333332</v>
      </c>
      <c r="C6561" s="140">
        <v>133359</v>
      </c>
      <c r="D6561" s="8">
        <v>0.10333333333333333</v>
      </c>
      <c r="E6561" s="9">
        <v>25536</v>
      </c>
    </row>
    <row r="6562" spans="1:5">
      <c r="A6562" s="187">
        <v>37329</v>
      </c>
      <c r="B6562" s="30">
        <v>15.633333333333333</v>
      </c>
      <c r="C6562" s="140">
        <v>127704</v>
      </c>
      <c r="D6562" s="8">
        <v>0.10333333333333333</v>
      </c>
      <c r="E6562" s="9">
        <v>0</v>
      </c>
    </row>
    <row r="6563" spans="1:5">
      <c r="A6563" s="187">
        <v>37330</v>
      </c>
      <c r="B6563" s="30">
        <v>15.533333333333333</v>
      </c>
      <c r="C6563" s="140">
        <v>159747</v>
      </c>
      <c r="D6563" s="8">
        <v>0.10333333333333333</v>
      </c>
      <c r="E6563" s="9">
        <v>0</v>
      </c>
    </row>
    <row r="6564" spans="1:5">
      <c r="A6564" s="187">
        <v>37333</v>
      </c>
      <c r="B6564" s="30">
        <v>14.95</v>
      </c>
      <c r="C6564" s="140">
        <v>132921</v>
      </c>
      <c r="D6564" s="8">
        <v>0.1</v>
      </c>
      <c r="E6564" s="9">
        <v>2670</v>
      </c>
    </row>
    <row r="6565" spans="1:5">
      <c r="A6565" s="187">
        <v>37334</v>
      </c>
      <c r="B6565" s="30">
        <v>15.733333333333334</v>
      </c>
      <c r="C6565" s="140">
        <v>120849</v>
      </c>
      <c r="D6565" s="8">
        <v>0.1</v>
      </c>
      <c r="E6565" s="9">
        <v>330</v>
      </c>
    </row>
    <row r="6566" spans="1:5">
      <c r="A6566" s="187">
        <v>37335</v>
      </c>
      <c r="B6566" s="30">
        <v>15.783333333333333</v>
      </c>
      <c r="C6566" s="140">
        <v>66681</v>
      </c>
      <c r="D6566" s="8">
        <v>0.10333333333333333</v>
      </c>
      <c r="E6566" s="9">
        <v>390</v>
      </c>
    </row>
    <row r="6567" spans="1:5">
      <c r="A6567" s="187">
        <v>37336</v>
      </c>
      <c r="B6567" s="30">
        <v>15.566666666666668</v>
      </c>
      <c r="C6567" s="140">
        <v>63237</v>
      </c>
      <c r="D6567" s="8">
        <v>0.13333333333333333</v>
      </c>
      <c r="E6567" s="9">
        <v>4149</v>
      </c>
    </row>
    <row r="6568" spans="1:5">
      <c r="A6568" s="187">
        <v>37337</v>
      </c>
      <c r="B6568" s="30">
        <v>15.653333333333334</v>
      </c>
      <c r="C6568" s="140">
        <v>56985</v>
      </c>
      <c r="D6568" s="8">
        <v>0.13333333333333333</v>
      </c>
      <c r="E6568" s="9">
        <v>207</v>
      </c>
    </row>
    <row r="6569" spans="1:5">
      <c r="A6569" s="187">
        <v>37340</v>
      </c>
      <c r="B6569" s="30">
        <v>15.74</v>
      </c>
      <c r="C6569" s="140">
        <v>47238</v>
      </c>
      <c r="D6569" s="8">
        <v>0.13333333333333333</v>
      </c>
      <c r="E6569" s="9">
        <v>750</v>
      </c>
    </row>
    <row r="6570" spans="1:5">
      <c r="A6570" s="187">
        <v>37341</v>
      </c>
      <c r="B6570" s="30">
        <v>15.556666666666667</v>
      </c>
      <c r="C6570" s="140">
        <v>74232</v>
      </c>
      <c r="D6570" s="8">
        <v>0.16666666666666666</v>
      </c>
      <c r="E6570" s="9">
        <v>1500</v>
      </c>
    </row>
    <row r="6571" spans="1:5">
      <c r="A6571" s="187">
        <v>37342</v>
      </c>
      <c r="B6571" s="30">
        <v>15.55</v>
      </c>
      <c r="C6571" s="140">
        <v>67350</v>
      </c>
      <c r="D6571" s="8">
        <v>0.17</v>
      </c>
      <c r="E6571" s="9">
        <v>948</v>
      </c>
    </row>
    <row r="6572" spans="1:5">
      <c r="A6572" s="195">
        <v>37343</v>
      </c>
      <c r="B6572" s="31">
        <v>15.506666666666668</v>
      </c>
      <c r="C6572" s="141">
        <v>68805</v>
      </c>
      <c r="D6572" s="10">
        <v>0.17</v>
      </c>
      <c r="E6572" s="11">
        <v>900</v>
      </c>
    </row>
    <row r="6573" spans="1:5">
      <c r="A6573" s="187">
        <v>37348</v>
      </c>
      <c r="B6573" s="30">
        <v>15.45</v>
      </c>
      <c r="C6573" s="140">
        <v>54213</v>
      </c>
      <c r="D6573" s="8">
        <v>0.17</v>
      </c>
      <c r="E6573" s="9">
        <v>0</v>
      </c>
    </row>
    <row r="6574" spans="1:5">
      <c r="A6574" s="187">
        <v>37349</v>
      </c>
      <c r="B6574" s="30">
        <v>15.37</v>
      </c>
      <c r="C6574" s="140">
        <v>51861</v>
      </c>
      <c r="D6574" s="8">
        <v>0.17</v>
      </c>
      <c r="E6574" s="9">
        <v>0</v>
      </c>
    </row>
    <row r="6575" spans="1:5">
      <c r="A6575" s="187">
        <v>37350</v>
      </c>
      <c r="B6575" s="30">
        <v>15.433333333333332</v>
      </c>
      <c r="C6575" s="140">
        <v>102624</v>
      </c>
      <c r="D6575" s="8">
        <v>0.17</v>
      </c>
      <c r="E6575" s="9">
        <v>2580</v>
      </c>
    </row>
    <row r="6576" spans="1:5">
      <c r="A6576" s="187">
        <v>37351</v>
      </c>
      <c r="B6576" s="30">
        <v>15.316666666666668</v>
      </c>
      <c r="C6576" s="140">
        <v>107910</v>
      </c>
      <c r="D6576" s="8">
        <v>0.17</v>
      </c>
      <c r="E6576" s="9">
        <v>0</v>
      </c>
    </row>
    <row r="6577" spans="1:5">
      <c r="A6577" s="187">
        <v>37354</v>
      </c>
      <c r="B6577" s="30">
        <v>15.2</v>
      </c>
      <c r="C6577" s="140">
        <v>48042</v>
      </c>
      <c r="D6577" s="8">
        <v>0.22</v>
      </c>
      <c r="E6577" s="9">
        <v>1023</v>
      </c>
    </row>
    <row r="6578" spans="1:5">
      <c r="A6578" s="187">
        <v>37355</v>
      </c>
      <c r="B6578" s="30">
        <v>15.4</v>
      </c>
      <c r="C6578" s="140">
        <v>201381</v>
      </c>
      <c r="D6578" s="8">
        <v>0.22</v>
      </c>
      <c r="E6578" s="9">
        <v>0</v>
      </c>
    </row>
    <row r="6579" spans="1:5">
      <c r="A6579" s="187">
        <v>37356</v>
      </c>
      <c r="B6579" s="30">
        <v>15.226666666666667</v>
      </c>
      <c r="C6579" s="140">
        <v>46263</v>
      </c>
      <c r="D6579" s="8">
        <v>0.22</v>
      </c>
      <c r="E6579" s="9">
        <v>0</v>
      </c>
    </row>
    <row r="6580" spans="1:5">
      <c r="A6580" s="187">
        <v>37357</v>
      </c>
      <c r="B6580" s="30">
        <v>15.15</v>
      </c>
      <c r="C6580" s="140">
        <v>46482</v>
      </c>
      <c r="D6580" s="8">
        <v>0.22</v>
      </c>
      <c r="E6580" s="9">
        <v>0</v>
      </c>
    </row>
    <row r="6581" spans="1:5">
      <c r="A6581" s="187">
        <v>37358</v>
      </c>
      <c r="B6581" s="30">
        <v>15.113333333333335</v>
      </c>
      <c r="C6581" s="140">
        <v>36417</v>
      </c>
      <c r="D6581" s="8">
        <v>0.22</v>
      </c>
      <c r="E6581" s="9">
        <v>0</v>
      </c>
    </row>
    <row r="6582" spans="1:5">
      <c r="A6582" s="187">
        <v>37361</v>
      </c>
      <c r="B6582" s="30">
        <v>15.243333333333332</v>
      </c>
      <c r="C6582" s="140">
        <v>49287</v>
      </c>
      <c r="D6582" s="8">
        <v>0.22</v>
      </c>
      <c r="E6582" s="9">
        <v>0</v>
      </c>
    </row>
    <row r="6583" spans="1:5">
      <c r="A6583" s="187">
        <v>37362</v>
      </c>
      <c r="B6583" s="30">
        <v>15.383333333333333</v>
      </c>
      <c r="C6583" s="140">
        <v>601089</v>
      </c>
      <c r="D6583" s="8">
        <v>0.22</v>
      </c>
      <c r="E6583" s="9">
        <v>0</v>
      </c>
    </row>
    <row r="6584" spans="1:5">
      <c r="A6584" s="187">
        <v>37363</v>
      </c>
      <c r="B6584" s="30">
        <v>16.053333333333331</v>
      </c>
      <c r="C6584" s="140">
        <v>161895</v>
      </c>
      <c r="D6584" s="8">
        <v>0.3666666666666667</v>
      </c>
      <c r="E6584" s="9">
        <v>11385</v>
      </c>
    </row>
    <row r="6585" spans="1:5">
      <c r="A6585" s="187">
        <v>37364</v>
      </c>
      <c r="B6585" s="30">
        <v>16.326666666666664</v>
      </c>
      <c r="C6585" s="140">
        <v>163101</v>
      </c>
      <c r="D6585" s="8">
        <v>0.36</v>
      </c>
      <c r="E6585" s="9">
        <v>3750</v>
      </c>
    </row>
    <row r="6586" spans="1:5">
      <c r="A6586" s="187">
        <v>37365</v>
      </c>
      <c r="B6586" s="30">
        <v>16.533333333333335</v>
      </c>
      <c r="C6586" s="140">
        <v>138789</v>
      </c>
      <c r="D6586" s="8">
        <v>0.36</v>
      </c>
      <c r="E6586" s="9">
        <v>0</v>
      </c>
    </row>
    <row r="6587" spans="1:5">
      <c r="A6587" s="187">
        <v>37368</v>
      </c>
      <c r="B6587" s="30">
        <v>16.623333333333331</v>
      </c>
      <c r="C6587" s="140">
        <v>181851</v>
      </c>
      <c r="D6587" s="8">
        <v>0.36</v>
      </c>
      <c r="E6587" s="9">
        <v>0</v>
      </c>
    </row>
    <row r="6588" spans="1:5">
      <c r="A6588" s="187">
        <v>37369</v>
      </c>
      <c r="B6588" s="30">
        <v>16.850000000000001</v>
      </c>
      <c r="C6588" s="140">
        <v>131889</v>
      </c>
      <c r="D6588" s="8">
        <v>0.36</v>
      </c>
      <c r="E6588" s="9">
        <v>0</v>
      </c>
    </row>
    <row r="6589" spans="1:5">
      <c r="A6589" s="187">
        <v>37370</v>
      </c>
      <c r="B6589" s="30">
        <v>16.61</v>
      </c>
      <c r="C6589" s="140">
        <v>81615</v>
      </c>
      <c r="D6589" s="8">
        <v>0.36</v>
      </c>
      <c r="E6589" s="9">
        <v>0</v>
      </c>
    </row>
    <row r="6590" spans="1:5">
      <c r="A6590" s="187">
        <v>37371</v>
      </c>
      <c r="B6590" s="30">
        <v>16.306666666666668</v>
      </c>
      <c r="C6590" s="140">
        <v>80031</v>
      </c>
      <c r="D6590" s="8">
        <v>0.23333333333333331</v>
      </c>
      <c r="E6590" s="9">
        <v>7920</v>
      </c>
    </row>
    <row r="6591" spans="1:5">
      <c r="A6591" s="187">
        <v>37372</v>
      </c>
      <c r="B6591" s="30">
        <v>15.96</v>
      </c>
      <c r="C6591" s="140">
        <v>176298</v>
      </c>
      <c r="D6591" s="8">
        <v>0.30333333333333334</v>
      </c>
      <c r="E6591" s="9">
        <v>1200</v>
      </c>
    </row>
    <row r="6592" spans="1:5">
      <c r="A6592" s="187">
        <v>37375</v>
      </c>
      <c r="B6592" s="30">
        <v>15.553333333333333</v>
      </c>
      <c r="C6592" s="140">
        <v>88926</v>
      </c>
      <c r="D6592" s="8">
        <v>0.21666666666666667</v>
      </c>
      <c r="E6592" s="9">
        <v>7077</v>
      </c>
    </row>
    <row r="6593" spans="1:5">
      <c r="A6593" s="195">
        <v>37376</v>
      </c>
      <c r="B6593" s="31">
        <v>15.666666666666666</v>
      </c>
      <c r="C6593" s="141">
        <v>207789</v>
      </c>
      <c r="D6593" s="10">
        <v>0.2</v>
      </c>
      <c r="E6593" s="11">
        <v>270</v>
      </c>
    </row>
    <row r="6594" spans="1:5">
      <c r="A6594" s="187">
        <v>37378</v>
      </c>
      <c r="B6594" s="30">
        <v>15.676666666666668</v>
      </c>
      <c r="C6594" s="140">
        <v>189228</v>
      </c>
      <c r="D6594" s="8">
        <v>0.21666666666666667</v>
      </c>
      <c r="E6594" s="9">
        <v>10533</v>
      </c>
    </row>
    <row r="6595" spans="1:5">
      <c r="A6595" s="187">
        <v>37379</v>
      </c>
      <c r="B6595" s="30">
        <v>15.5</v>
      </c>
      <c r="C6595" s="140">
        <v>53961</v>
      </c>
      <c r="D6595" s="8">
        <v>0.23333333333333331</v>
      </c>
      <c r="E6595" s="9">
        <v>750</v>
      </c>
    </row>
    <row r="6596" spans="1:5">
      <c r="A6596" s="187">
        <v>37382</v>
      </c>
      <c r="B6596" s="30">
        <v>15.633333333333333</v>
      </c>
      <c r="C6596" s="140">
        <v>54339</v>
      </c>
      <c r="D6596" s="8">
        <v>0.23333333333333331</v>
      </c>
      <c r="E6596" s="9">
        <v>14370</v>
      </c>
    </row>
    <row r="6597" spans="1:5">
      <c r="A6597" s="187">
        <v>37383</v>
      </c>
      <c r="B6597" s="30">
        <v>15.253333333333332</v>
      </c>
      <c r="C6597" s="140">
        <v>55779</v>
      </c>
      <c r="D6597" s="8">
        <v>0.23333333333333331</v>
      </c>
      <c r="E6597" s="9">
        <v>0</v>
      </c>
    </row>
    <row r="6598" spans="1:5">
      <c r="A6598" s="187">
        <v>37384</v>
      </c>
      <c r="B6598" s="30">
        <v>15.74</v>
      </c>
      <c r="C6598" s="140">
        <v>60567</v>
      </c>
      <c r="D6598" s="8">
        <v>0.30333333333333334</v>
      </c>
      <c r="E6598" s="9">
        <v>300</v>
      </c>
    </row>
    <row r="6599" spans="1:5">
      <c r="A6599" s="187">
        <v>37385</v>
      </c>
      <c r="B6599" s="30">
        <v>15.91</v>
      </c>
      <c r="C6599" s="140">
        <v>45594</v>
      </c>
      <c r="D6599" s="8">
        <v>0.30333333333333334</v>
      </c>
      <c r="E6599" s="9">
        <v>0</v>
      </c>
    </row>
    <row r="6600" spans="1:5">
      <c r="A6600" s="187">
        <v>37386</v>
      </c>
      <c r="B6600" s="30">
        <v>16.463333333333335</v>
      </c>
      <c r="C6600" s="140">
        <v>77445</v>
      </c>
      <c r="D6600" s="8">
        <v>0.30333333333333334</v>
      </c>
      <c r="E6600" s="9">
        <v>0</v>
      </c>
    </row>
    <row r="6601" spans="1:5">
      <c r="A6601" s="187">
        <v>37389</v>
      </c>
      <c r="B6601" s="30">
        <v>16.833333333333332</v>
      </c>
      <c r="C6601" s="140">
        <v>77781</v>
      </c>
      <c r="D6601" s="8">
        <v>0.23333333333333331</v>
      </c>
      <c r="E6601" s="9">
        <v>1950</v>
      </c>
    </row>
    <row r="6602" spans="1:5">
      <c r="A6602" s="187">
        <v>37390</v>
      </c>
      <c r="B6602" s="30">
        <v>16.833333333333332</v>
      </c>
      <c r="C6602" s="140">
        <v>146925</v>
      </c>
      <c r="D6602" s="8">
        <v>0.21666666666666667</v>
      </c>
      <c r="E6602" s="9">
        <v>1320</v>
      </c>
    </row>
    <row r="6603" spans="1:5">
      <c r="A6603" s="187">
        <v>37391</v>
      </c>
      <c r="B6603" s="30">
        <v>16.916666666666668</v>
      </c>
      <c r="C6603" s="140">
        <v>223611</v>
      </c>
      <c r="D6603" s="8">
        <v>0.26666666666666666</v>
      </c>
      <c r="E6603" s="9">
        <v>930</v>
      </c>
    </row>
    <row r="6604" spans="1:5">
      <c r="A6604" s="187">
        <v>37392</v>
      </c>
      <c r="B6604" s="30">
        <v>16.833333333333332</v>
      </c>
      <c r="C6604" s="140">
        <v>311343</v>
      </c>
      <c r="D6604" s="8">
        <v>0.23</v>
      </c>
      <c r="E6604" s="9">
        <v>3615</v>
      </c>
    </row>
    <row r="6605" spans="1:5">
      <c r="A6605" s="187">
        <v>37393</v>
      </c>
      <c r="B6605" s="30">
        <v>16.933333333333334</v>
      </c>
      <c r="C6605" s="140">
        <v>1436328</v>
      </c>
      <c r="D6605" s="8">
        <v>0.26666666666666666</v>
      </c>
      <c r="E6605" s="9">
        <v>240</v>
      </c>
    </row>
    <row r="6606" spans="1:5">
      <c r="A6606" s="187">
        <v>37396</v>
      </c>
      <c r="B6606" s="30">
        <v>16.850000000000001</v>
      </c>
      <c r="C6606" s="140">
        <v>13092</v>
      </c>
      <c r="D6606" s="8">
        <v>0.26666666666666666</v>
      </c>
      <c r="E6606" s="9">
        <v>0</v>
      </c>
    </row>
    <row r="6607" spans="1:5">
      <c r="A6607" s="187">
        <v>37397</v>
      </c>
      <c r="B6607" s="30">
        <v>16.850000000000001</v>
      </c>
      <c r="C6607" s="140">
        <v>100368</v>
      </c>
      <c r="D6607" s="8">
        <v>0.26333333333333336</v>
      </c>
      <c r="E6607" s="9">
        <v>540</v>
      </c>
    </row>
    <row r="6608" spans="1:5">
      <c r="A6608" s="187">
        <v>37398</v>
      </c>
      <c r="B6608" s="30">
        <v>16.61</v>
      </c>
      <c r="C6608" s="140">
        <v>421641</v>
      </c>
      <c r="D6608" s="8">
        <v>0.24666666666666667</v>
      </c>
      <c r="E6608" s="9">
        <v>750</v>
      </c>
    </row>
    <row r="6609" spans="1:5">
      <c r="A6609" s="187">
        <v>37399</v>
      </c>
      <c r="B6609" s="30">
        <v>16.386666666666667</v>
      </c>
      <c r="C6609" s="140">
        <v>38901</v>
      </c>
      <c r="D6609" s="8">
        <v>0.26</v>
      </c>
      <c r="E6609" s="9">
        <v>1950</v>
      </c>
    </row>
    <row r="6610" spans="1:5">
      <c r="A6610" s="187">
        <v>37400</v>
      </c>
      <c r="B6610" s="30">
        <v>16.163333333333334</v>
      </c>
      <c r="C6610" s="140">
        <v>122358</v>
      </c>
      <c r="D6610" s="8">
        <v>0.26666666666666666</v>
      </c>
      <c r="E6610" s="9">
        <v>10020</v>
      </c>
    </row>
    <row r="6611" spans="1:5">
      <c r="A6611" s="187">
        <v>37403</v>
      </c>
      <c r="B6611" s="30">
        <v>16.033333333333335</v>
      </c>
      <c r="C6611" s="140">
        <v>62784</v>
      </c>
      <c r="D6611" s="8">
        <v>0.26666666666666666</v>
      </c>
      <c r="E6611" s="9">
        <v>630</v>
      </c>
    </row>
    <row r="6612" spans="1:5">
      <c r="A6612" s="187">
        <v>37404</v>
      </c>
      <c r="B6612" s="30">
        <v>16.563333333333333</v>
      </c>
      <c r="C6612" s="140">
        <v>58863</v>
      </c>
      <c r="D6612" s="8">
        <v>0.26666666666666666</v>
      </c>
      <c r="E6612" s="9">
        <v>0</v>
      </c>
    </row>
    <row r="6613" spans="1:5">
      <c r="A6613" s="187">
        <v>37405</v>
      </c>
      <c r="B6613" s="30">
        <v>16.623333333333331</v>
      </c>
      <c r="C6613" s="140">
        <v>62553</v>
      </c>
      <c r="D6613" s="8">
        <v>0.26666666666666666</v>
      </c>
      <c r="E6613" s="9">
        <v>0</v>
      </c>
    </row>
    <row r="6614" spans="1:5">
      <c r="A6614" s="187">
        <v>37406</v>
      </c>
      <c r="B6614" s="30">
        <v>16.966666666666665</v>
      </c>
      <c r="C6614" s="140">
        <v>73812</v>
      </c>
      <c r="D6614" s="8">
        <v>0.34666666666666668</v>
      </c>
      <c r="E6614" s="9">
        <v>4668</v>
      </c>
    </row>
    <row r="6615" spans="1:5">
      <c r="A6615" s="195">
        <v>37407</v>
      </c>
      <c r="B6615" s="31">
        <v>16.666666666666668</v>
      </c>
      <c r="C6615" s="141">
        <v>136812</v>
      </c>
      <c r="D6615" s="10">
        <v>0.45</v>
      </c>
      <c r="E6615" s="11">
        <v>4716</v>
      </c>
    </row>
    <row r="6616" spans="1:5">
      <c r="A6616" s="187">
        <v>37410</v>
      </c>
      <c r="B6616" s="30">
        <v>16.5</v>
      </c>
      <c r="C6616" s="140">
        <v>36081</v>
      </c>
      <c r="D6616" s="8">
        <v>0.45</v>
      </c>
      <c r="E6616" s="9">
        <v>0</v>
      </c>
    </row>
    <row r="6617" spans="1:5">
      <c r="A6617" s="187">
        <v>37411</v>
      </c>
      <c r="B6617" s="30">
        <v>15.7</v>
      </c>
      <c r="C6617" s="140">
        <v>116601</v>
      </c>
      <c r="D6617" s="8">
        <v>0.45</v>
      </c>
      <c r="E6617" s="9">
        <v>0</v>
      </c>
    </row>
    <row r="6618" spans="1:5">
      <c r="A6618" s="187">
        <v>37412</v>
      </c>
      <c r="B6618" s="30">
        <v>16.170000000000002</v>
      </c>
      <c r="C6618" s="140">
        <v>58638</v>
      </c>
      <c r="D6618" s="8">
        <v>0.45</v>
      </c>
      <c r="E6618" s="9">
        <v>0</v>
      </c>
    </row>
    <row r="6619" spans="1:5">
      <c r="A6619" s="187">
        <v>37413</v>
      </c>
      <c r="B6619" s="30">
        <v>16.066666666666666</v>
      </c>
      <c r="C6619" s="140">
        <v>36726</v>
      </c>
      <c r="D6619" s="8">
        <v>0.45</v>
      </c>
      <c r="E6619" s="9">
        <v>0</v>
      </c>
    </row>
    <row r="6620" spans="1:5">
      <c r="A6620" s="187">
        <v>37414</v>
      </c>
      <c r="B6620" s="30">
        <v>15.833333333333334</v>
      </c>
      <c r="C6620" s="140">
        <v>91518</v>
      </c>
      <c r="D6620" s="8">
        <v>0.45</v>
      </c>
      <c r="E6620" s="9">
        <v>0</v>
      </c>
    </row>
    <row r="6621" spans="1:5">
      <c r="A6621" s="187">
        <v>37417</v>
      </c>
      <c r="B6621" s="30">
        <v>16.14</v>
      </c>
      <c r="C6621" s="140">
        <v>16419</v>
      </c>
      <c r="D6621" s="8">
        <v>0.45</v>
      </c>
      <c r="E6621" s="9">
        <v>0</v>
      </c>
    </row>
    <row r="6622" spans="1:5">
      <c r="A6622" s="187">
        <v>37418</v>
      </c>
      <c r="B6622" s="30">
        <v>15.766666666666666</v>
      </c>
      <c r="C6622" s="140">
        <v>225408</v>
      </c>
      <c r="D6622" s="8">
        <v>0.45</v>
      </c>
      <c r="E6622" s="9">
        <v>1500</v>
      </c>
    </row>
    <row r="6623" spans="1:5">
      <c r="A6623" s="187">
        <v>37419</v>
      </c>
      <c r="B6623" s="30">
        <v>15.306666666666667</v>
      </c>
      <c r="C6623" s="140">
        <v>92703</v>
      </c>
      <c r="D6623" s="8">
        <v>0.33333333333333331</v>
      </c>
      <c r="E6623" s="9">
        <v>300</v>
      </c>
    </row>
    <row r="6624" spans="1:5">
      <c r="A6624" s="187">
        <v>37420</v>
      </c>
      <c r="B6624" s="30">
        <v>15.04</v>
      </c>
      <c r="C6624" s="140">
        <v>121980</v>
      </c>
      <c r="D6624" s="8">
        <v>0.33333333333333331</v>
      </c>
      <c r="E6624" s="9">
        <v>0</v>
      </c>
    </row>
    <row r="6625" spans="1:5">
      <c r="A6625" s="187">
        <v>37421</v>
      </c>
      <c r="B6625" s="30">
        <v>15.083333333333334</v>
      </c>
      <c r="C6625" s="140">
        <v>94026</v>
      </c>
      <c r="D6625" s="8">
        <v>0.33333333333333331</v>
      </c>
      <c r="E6625" s="9">
        <v>0</v>
      </c>
    </row>
    <row r="6626" spans="1:5">
      <c r="A6626" s="187">
        <v>37424</v>
      </c>
      <c r="B6626" s="30">
        <v>16.010000000000002</v>
      </c>
      <c r="C6626" s="140">
        <v>171534</v>
      </c>
      <c r="D6626" s="8">
        <v>0.43333333333333335</v>
      </c>
      <c r="E6626" s="9">
        <v>1200</v>
      </c>
    </row>
    <row r="6627" spans="1:5">
      <c r="A6627" s="187">
        <v>37425</v>
      </c>
      <c r="B6627" s="30">
        <v>16.3</v>
      </c>
      <c r="C6627" s="140">
        <v>151479</v>
      </c>
      <c r="D6627" s="8">
        <v>0.43333333333333335</v>
      </c>
      <c r="E6627" s="9">
        <v>1920</v>
      </c>
    </row>
    <row r="6628" spans="1:5">
      <c r="A6628" s="187">
        <v>37426</v>
      </c>
      <c r="B6628" s="30">
        <v>15.8</v>
      </c>
      <c r="C6628" s="140">
        <v>47088</v>
      </c>
      <c r="D6628" s="8">
        <v>0.43333333333333335</v>
      </c>
      <c r="E6628" s="9">
        <v>0</v>
      </c>
    </row>
    <row r="6629" spans="1:5">
      <c r="A6629" s="187">
        <v>37427</v>
      </c>
      <c r="B6629" s="30">
        <v>15.5</v>
      </c>
      <c r="C6629" s="140">
        <v>106965</v>
      </c>
      <c r="D6629" s="8">
        <v>0.43333333333333335</v>
      </c>
      <c r="E6629" s="9">
        <v>300</v>
      </c>
    </row>
    <row r="6630" spans="1:5">
      <c r="A6630" s="187">
        <v>37428</v>
      </c>
      <c r="B6630" s="30">
        <v>15.666666666666666</v>
      </c>
      <c r="C6630" s="140">
        <v>70161</v>
      </c>
      <c r="D6630" s="8">
        <v>0.4366666666666667</v>
      </c>
      <c r="E6630" s="9">
        <v>4350</v>
      </c>
    </row>
    <row r="6631" spans="1:5">
      <c r="A6631" s="187">
        <v>37431</v>
      </c>
      <c r="B6631" s="30">
        <v>15.51</v>
      </c>
      <c r="C6631" s="140">
        <v>52176</v>
      </c>
      <c r="D6631" s="8">
        <v>0.4366666666666667</v>
      </c>
      <c r="E6631" s="9">
        <v>0</v>
      </c>
    </row>
    <row r="6632" spans="1:5">
      <c r="A6632" s="187">
        <v>37432</v>
      </c>
      <c r="B6632" s="30">
        <v>15.75</v>
      </c>
      <c r="C6632" s="140">
        <v>156249</v>
      </c>
      <c r="D6632" s="8">
        <v>0.4366666666666667</v>
      </c>
      <c r="E6632" s="9">
        <v>720</v>
      </c>
    </row>
    <row r="6633" spans="1:5">
      <c r="A6633" s="187">
        <v>37433</v>
      </c>
      <c r="B6633" s="30">
        <v>15.69</v>
      </c>
      <c r="C6633" s="140">
        <v>77406</v>
      </c>
      <c r="D6633" s="8">
        <v>0.4366666666666667</v>
      </c>
      <c r="E6633" s="9">
        <v>0</v>
      </c>
    </row>
    <row r="6634" spans="1:5">
      <c r="A6634" s="187">
        <v>37434</v>
      </c>
      <c r="B6634" s="30">
        <v>15.86</v>
      </c>
      <c r="C6634" s="140">
        <v>95484</v>
      </c>
      <c r="D6634" s="8">
        <v>0.4366666666666667</v>
      </c>
      <c r="E6634" s="9">
        <v>0</v>
      </c>
    </row>
    <row r="6635" spans="1:5">
      <c r="A6635" s="195">
        <v>37435</v>
      </c>
      <c r="B6635" s="31">
        <v>15.983333333333334</v>
      </c>
      <c r="C6635" s="141">
        <v>53862</v>
      </c>
      <c r="D6635" s="10">
        <v>0.4366666666666667</v>
      </c>
      <c r="E6635" s="11">
        <v>0</v>
      </c>
    </row>
    <row r="6636" spans="1:5">
      <c r="A6636" s="187">
        <v>37438</v>
      </c>
      <c r="B6636" s="30">
        <v>15.96</v>
      </c>
      <c r="C6636" s="140">
        <v>64722</v>
      </c>
      <c r="D6636" s="8">
        <v>0.4366666666666667</v>
      </c>
      <c r="E6636" s="9">
        <v>0</v>
      </c>
    </row>
    <row r="6637" spans="1:5">
      <c r="A6637" s="187">
        <v>37439</v>
      </c>
      <c r="B6637" s="30">
        <v>15.983333333333334</v>
      </c>
      <c r="C6637" s="140">
        <v>132669</v>
      </c>
      <c r="D6637" s="8">
        <v>0.4366666666666667</v>
      </c>
      <c r="E6637" s="9">
        <v>0</v>
      </c>
    </row>
    <row r="6638" spans="1:5">
      <c r="A6638" s="187">
        <v>37440</v>
      </c>
      <c r="B6638" s="30">
        <v>16.263333333333332</v>
      </c>
      <c r="C6638" s="140">
        <v>208407</v>
      </c>
      <c r="D6638" s="8">
        <v>0.4366666666666667</v>
      </c>
      <c r="E6638" s="9">
        <v>0</v>
      </c>
    </row>
    <row r="6639" spans="1:5">
      <c r="A6639" s="187">
        <v>37441</v>
      </c>
      <c r="B6639" s="30">
        <v>16.533333333333335</v>
      </c>
      <c r="C6639" s="140">
        <v>92748</v>
      </c>
      <c r="D6639" s="8">
        <v>0.4366666666666667</v>
      </c>
      <c r="E6639" s="9">
        <v>0</v>
      </c>
    </row>
    <row r="6640" spans="1:5">
      <c r="A6640" s="187">
        <v>37442</v>
      </c>
      <c r="B6640" s="30">
        <v>16.5</v>
      </c>
      <c r="C6640" s="140">
        <v>109383</v>
      </c>
      <c r="D6640" s="8">
        <v>0.4366666666666667</v>
      </c>
      <c r="E6640" s="9">
        <v>0</v>
      </c>
    </row>
    <row r="6641" spans="1:5">
      <c r="A6641" s="187">
        <v>37445</v>
      </c>
      <c r="B6641" s="30">
        <v>16.433333333333334</v>
      </c>
      <c r="C6641" s="140">
        <v>55911</v>
      </c>
      <c r="D6641" s="8">
        <v>0.4366666666666667</v>
      </c>
      <c r="E6641" s="9">
        <v>0</v>
      </c>
    </row>
    <row r="6642" spans="1:5">
      <c r="A6642" s="187">
        <v>37446</v>
      </c>
      <c r="B6642" s="30">
        <v>16.399999999999999</v>
      </c>
      <c r="C6642" s="140">
        <v>38010</v>
      </c>
      <c r="D6642" s="8">
        <v>0.4366666666666667</v>
      </c>
      <c r="E6642" s="9">
        <v>0</v>
      </c>
    </row>
    <row r="6643" spans="1:5">
      <c r="A6643" s="187">
        <v>37447</v>
      </c>
      <c r="B6643" s="30">
        <v>16.273333333333333</v>
      </c>
      <c r="C6643" s="140">
        <v>43866</v>
      </c>
      <c r="D6643" s="8">
        <v>0.4366666666666667</v>
      </c>
      <c r="E6643" s="9">
        <v>0</v>
      </c>
    </row>
    <row r="6644" spans="1:5">
      <c r="A6644" s="187">
        <v>37448</v>
      </c>
      <c r="B6644" s="30">
        <v>15.826666666666666</v>
      </c>
      <c r="C6644" s="140">
        <v>106833</v>
      </c>
      <c r="D6644" s="8">
        <v>0.4366666666666667</v>
      </c>
      <c r="E6644" s="9">
        <v>0</v>
      </c>
    </row>
    <row r="6645" spans="1:5">
      <c r="A6645" s="187">
        <v>37449</v>
      </c>
      <c r="B6645" s="30">
        <v>16.023333333333333</v>
      </c>
      <c r="C6645" s="140">
        <v>35286</v>
      </c>
      <c r="D6645" s="8">
        <v>0.4366666666666667</v>
      </c>
      <c r="E6645" s="9">
        <v>0</v>
      </c>
    </row>
    <row r="6646" spans="1:5">
      <c r="A6646" s="187">
        <v>37452</v>
      </c>
      <c r="B6646" s="30">
        <v>15.666666666666666</v>
      </c>
      <c r="C6646" s="140">
        <v>61377</v>
      </c>
      <c r="D6646" s="8">
        <v>0.4366666666666667</v>
      </c>
      <c r="E6646" s="9">
        <v>0</v>
      </c>
    </row>
    <row r="6647" spans="1:5">
      <c r="A6647" s="187">
        <v>37453</v>
      </c>
      <c r="B6647" s="30">
        <v>15.263333333333334</v>
      </c>
      <c r="C6647" s="140">
        <v>97683</v>
      </c>
      <c r="D6647" s="8">
        <v>0.4366666666666667</v>
      </c>
      <c r="E6647" s="9">
        <v>0</v>
      </c>
    </row>
    <row r="6648" spans="1:5">
      <c r="A6648" s="187">
        <v>37454</v>
      </c>
      <c r="B6648" s="30">
        <v>15.2</v>
      </c>
      <c r="C6648" s="140">
        <v>80253</v>
      </c>
      <c r="D6648" s="8">
        <v>0.4366666666666667</v>
      </c>
      <c r="E6648" s="9">
        <v>0</v>
      </c>
    </row>
    <row r="6649" spans="1:5">
      <c r="A6649" s="187">
        <v>37455</v>
      </c>
      <c r="B6649" s="30">
        <v>15.166666666666666</v>
      </c>
      <c r="C6649" s="140">
        <v>38235</v>
      </c>
      <c r="D6649" s="8">
        <v>0.4366666666666667</v>
      </c>
      <c r="E6649" s="9">
        <v>0</v>
      </c>
    </row>
    <row r="6650" spans="1:5">
      <c r="A6650" s="187">
        <v>37456</v>
      </c>
      <c r="B6650" s="30">
        <v>15.473333333333334</v>
      </c>
      <c r="C6650" s="140">
        <v>273762</v>
      </c>
      <c r="D6650" s="8">
        <v>0.4366666666666667</v>
      </c>
      <c r="E6650" s="9">
        <v>0</v>
      </c>
    </row>
    <row r="6651" spans="1:5">
      <c r="A6651" s="187">
        <v>37459</v>
      </c>
      <c r="B6651" s="30">
        <v>15.203333333333333</v>
      </c>
      <c r="C6651" s="140">
        <v>77247</v>
      </c>
      <c r="D6651" s="8">
        <v>0.4366666666666667</v>
      </c>
      <c r="E6651" s="9">
        <v>0</v>
      </c>
    </row>
    <row r="6652" spans="1:5">
      <c r="A6652" s="187">
        <v>37460</v>
      </c>
      <c r="B6652" s="30">
        <v>15.013333333333334</v>
      </c>
      <c r="C6652" s="140">
        <v>75072</v>
      </c>
      <c r="D6652" s="8">
        <v>0.4366666666666667</v>
      </c>
      <c r="E6652" s="9">
        <v>0</v>
      </c>
    </row>
    <row r="6653" spans="1:5">
      <c r="A6653" s="187">
        <v>37461</v>
      </c>
      <c r="B6653" s="30">
        <v>14.403333333333334</v>
      </c>
      <c r="C6653" s="140">
        <v>128925</v>
      </c>
      <c r="D6653" s="8">
        <v>0.4366666666666667</v>
      </c>
      <c r="E6653" s="9">
        <v>0</v>
      </c>
    </row>
    <row r="6654" spans="1:5">
      <c r="A6654" s="187">
        <v>37462</v>
      </c>
      <c r="B6654" s="30">
        <v>15.73</v>
      </c>
      <c r="C6654" s="140">
        <v>236478</v>
      </c>
      <c r="D6654" s="8">
        <v>6.6666666666666666E-2</v>
      </c>
      <c r="E6654" s="9">
        <v>24699</v>
      </c>
    </row>
    <row r="6655" spans="1:5">
      <c r="A6655" s="187">
        <v>37463</v>
      </c>
      <c r="B6655" s="30">
        <v>15.82</v>
      </c>
      <c r="C6655" s="140">
        <v>135576</v>
      </c>
      <c r="D6655" s="8">
        <v>6.6666666666666666E-2</v>
      </c>
      <c r="E6655" s="9">
        <v>8793</v>
      </c>
    </row>
    <row r="6656" spans="1:5">
      <c r="A6656" s="187">
        <v>37466</v>
      </c>
      <c r="B6656" s="30">
        <v>16.443333333333332</v>
      </c>
      <c r="C6656" s="140">
        <v>239169</v>
      </c>
      <c r="D6656" s="8">
        <v>6.6666666666666666E-2</v>
      </c>
      <c r="E6656" s="9">
        <v>6483</v>
      </c>
    </row>
    <row r="6657" spans="1:5">
      <c r="A6657" s="187">
        <v>37467</v>
      </c>
      <c r="B6657" s="30">
        <v>16.003333333333334</v>
      </c>
      <c r="C6657" s="140">
        <v>125508</v>
      </c>
      <c r="D6657" s="8">
        <v>8.666666666666667E-2</v>
      </c>
      <c r="E6657" s="9">
        <v>303</v>
      </c>
    </row>
    <row r="6658" spans="1:5">
      <c r="A6658" s="195">
        <v>37468</v>
      </c>
      <c r="B6658" s="31">
        <v>16.04</v>
      </c>
      <c r="C6658" s="141">
        <v>129498</v>
      </c>
      <c r="D6658" s="10">
        <v>7.0000000000000007E-2</v>
      </c>
      <c r="E6658" s="11">
        <v>1500</v>
      </c>
    </row>
    <row r="6659" spans="1:5">
      <c r="A6659" s="187">
        <v>37469</v>
      </c>
      <c r="B6659" s="30">
        <v>16.07</v>
      </c>
      <c r="C6659" s="140">
        <v>62847</v>
      </c>
      <c r="D6659" s="8">
        <v>7.0000000000000007E-2</v>
      </c>
      <c r="E6659" s="9">
        <v>0</v>
      </c>
    </row>
    <row r="6660" spans="1:5">
      <c r="A6660" s="187">
        <v>37470</v>
      </c>
      <c r="B6660" s="30">
        <v>15.886666666666665</v>
      </c>
      <c r="C6660" s="140">
        <v>60732</v>
      </c>
      <c r="D6660" s="8">
        <v>7.0000000000000007E-2</v>
      </c>
      <c r="E6660" s="9">
        <v>0</v>
      </c>
    </row>
    <row r="6661" spans="1:5">
      <c r="A6661" s="187">
        <v>37473</v>
      </c>
      <c r="B6661" s="30">
        <v>15.333333333333334</v>
      </c>
      <c r="C6661" s="140">
        <v>108267</v>
      </c>
      <c r="D6661" s="8">
        <v>7.0000000000000007E-2</v>
      </c>
      <c r="E6661" s="9">
        <v>1800</v>
      </c>
    </row>
    <row r="6662" spans="1:5">
      <c r="A6662" s="187">
        <v>37474</v>
      </c>
      <c r="B6662" s="30">
        <v>15.166666666666666</v>
      </c>
      <c r="C6662" s="140">
        <v>105060</v>
      </c>
      <c r="D6662" s="8">
        <v>8.666666666666667E-2</v>
      </c>
      <c r="E6662" s="9">
        <v>600</v>
      </c>
    </row>
    <row r="6663" spans="1:5">
      <c r="A6663" s="187">
        <v>37475</v>
      </c>
      <c r="B6663" s="30">
        <v>15.063333333333333</v>
      </c>
      <c r="C6663" s="140">
        <v>56388</v>
      </c>
      <c r="D6663" s="8">
        <v>8.666666666666667E-2</v>
      </c>
      <c r="E6663" s="9">
        <v>0</v>
      </c>
    </row>
    <row r="6664" spans="1:5">
      <c r="A6664" s="187">
        <v>37476</v>
      </c>
      <c r="B6664" s="30">
        <v>15.336666666666666</v>
      </c>
      <c r="C6664" s="140">
        <v>38820</v>
      </c>
      <c r="D6664" s="8">
        <v>8.666666666666667E-2</v>
      </c>
      <c r="E6664" s="9">
        <v>1200</v>
      </c>
    </row>
    <row r="6665" spans="1:5">
      <c r="A6665" s="187">
        <v>37477</v>
      </c>
      <c r="B6665" s="30">
        <v>15.796666666666667</v>
      </c>
      <c r="C6665" s="140">
        <v>59319</v>
      </c>
      <c r="D6665" s="8">
        <v>8.666666666666667E-2</v>
      </c>
      <c r="E6665" s="9">
        <v>0</v>
      </c>
    </row>
    <row r="6666" spans="1:5">
      <c r="A6666" s="187">
        <v>37480</v>
      </c>
      <c r="B6666" s="30">
        <v>15.37</v>
      </c>
      <c r="C6666" s="140">
        <v>31017</v>
      </c>
      <c r="D6666" s="8">
        <v>9.3333333333333338E-2</v>
      </c>
      <c r="E6666" s="9">
        <v>330</v>
      </c>
    </row>
    <row r="6667" spans="1:5">
      <c r="A6667" s="187">
        <v>37481</v>
      </c>
      <c r="B6667" s="30">
        <v>15.453333333333333</v>
      </c>
      <c r="C6667" s="140">
        <v>36009</v>
      </c>
      <c r="D6667" s="8">
        <v>8.666666666666667E-2</v>
      </c>
      <c r="E6667" s="9">
        <v>747</v>
      </c>
    </row>
    <row r="6668" spans="1:5">
      <c r="A6668" s="187">
        <v>37482</v>
      </c>
      <c r="B6668" s="30">
        <v>15.486666666666666</v>
      </c>
      <c r="C6668" s="140">
        <v>57804</v>
      </c>
      <c r="D6668" s="8">
        <v>8.666666666666667E-2</v>
      </c>
      <c r="E6668" s="9">
        <v>90</v>
      </c>
    </row>
    <row r="6669" spans="1:5">
      <c r="A6669" s="187">
        <v>37483</v>
      </c>
      <c r="B6669" s="30">
        <v>15.966666666666667</v>
      </c>
      <c r="C6669" s="140">
        <v>21960</v>
      </c>
      <c r="D6669" s="8">
        <v>8.666666666666667E-2</v>
      </c>
      <c r="E6669" s="9">
        <v>0</v>
      </c>
    </row>
    <row r="6670" spans="1:5">
      <c r="A6670" s="187">
        <v>37484</v>
      </c>
      <c r="B6670" s="30">
        <v>15.433333333333332</v>
      </c>
      <c r="C6670" s="140">
        <v>51513</v>
      </c>
      <c r="D6670" s="8">
        <v>8.666666666666667E-2</v>
      </c>
      <c r="E6670" s="9">
        <v>0</v>
      </c>
    </row>
    <row r="6671" spans="1:5">
      <c r="A6671" s="187">
        <v>37487</v>
      </c>
      <c r="B6671" s="30">
        <v>15.816666666666668</v>
      </c>
      <c r="C6671" s="140">
        <v>47523</v>
      </c>
      <c r="D6671" s="8">
        <v>8.666666666666667E-2</v>
      </c>
      <c r="E6671" s="9">
        <v>0</v>
      </c>
    </row>
    <row r="6672" spans="1:5">
      <c r="A6672" s="187">
        <v>37488</v>
      </c>
      <c r="B6672" s="30">
        <v>15.686666666666667</v>
      </c>
      <c r="C6672" s="140">
        <v>50781</v>
      </c>
      <c r="D6672" s="8">
        <v>8.666666666666667E-2</v>
      </c>
      <c r="E6672" s="9">
        <v>0</v>
      </c>
    </row>
    <row r="6673" spans="1:5">
      <c r="A6673" s="187">
        <v>37489</v>
      </c>
      <c r="B6673" s="30">
        <v>16</v>
      </c>
      <c r="C6673" s="140">
        <v>57084</v>
      </c>
      <c r="D6673" s="8">
        <v>8.666666666666667E-2</v>
      </c>
      <c r="E6673" s="9">
        <v>108</v>
      </c>
    </row>
    <row r="6674" spans="1:5">
      <c r="A6674" s="187">
        <v>37490</v>
      </c>
      <c r="B6674" s="30">
        <v>16.333333333333332</v>
      </c>
      <c r="C6674" s="140">
        <v>76248</v>
      </c>
      <c r="D6674" s="8">
        <v>9.6666666666666665E-2</v>
      </c>
      <c r="E6674" s="9">
        <v>450</v>
      </c>
    </row>
    <row r="6675" spans="1:5">
      <c r="A6675" s="187">
        <v>37491</v>
      </c>
      <c r="B6675" s="30">
        <v>16.633333333333333</v>
      </c>
      <c r="C6675" s="140">
        <v>64215</v>
      </c>
      <c r="D6675" s="8">
        <v>9.6666666666666665E-2</v>
      </c>
      <c r="E6675" s="9">
        <v>1914</v>
      </c>
    </row>
    <row r="6676" spans="1:5">
      <c r="A6676" s="187">
        <v>37494</v>
      </c>
      <c r="B6676" s="30">
        <v>16.566666666666666</v>
      </c>
      <c r="C6676" s="140">
        <v>32352</v>
      </c>
      <c r="D6676" s="8">
        <v>0.10333333333333333</v>
      </c>
      <c r="E6676" s="9">
        <v>150</v>
      </c>
    </row>
    <row r="6677" spans="1:5">
      <c r="A6677" s="187">
        <v>37495</v>
      </c>
      <c r="B6677" s="30">
        <v>16.633333333333333</v>
      </c>
      <c r="C6677" s="140">
        <v>85713</v>
      </c>
      <c r="D6677" s="8">
        <v>0.10333333333333333</v>
      </c>
      <c r="E6677" s="9">
        <v>0</v>
      </c>
    </row>
    <row r="6678" spans="1:5">
      <c r="A6678" s="187">
        <v>37496</v>
      </c>
      <c r="B6678" s="30">
        <v>16.333333333333332</v>
      </c>
      <c r="C6678" s="140">
        <v>37398</v>
      </c>
      <c r="D6678" s="8">
        <v>8.666666666666667E-2</v>
      </c>
      <c r="E6678" s="9">
        <v>240</v>
      </c>
    </row>
    <row r="6679" spans="1:5">
      <c r="A6679" s="187">
        <v>37497</v>
      </c>
      <c r="B6679" s="30">
        <v>15.833333333333334</v>
      </c>
      <c r="C6679" s="140">
        <v>45123</v>
      </c>
      <c r="D6679" s="8">
        <v>8.666666666666667E-2</v>
      </c>
      <c r="E6679" s="9">
        <v>0</v>
      </c>
    </row>
    <row r="6680" spans="1:5">
      <c r="A6680" s="195">
        <v>37498</v>
      </c>
      <c r="B6680" s="31">
        <v>15.696666666666667</v>
      </c>
      <c r="C6680" s="141">
        <v>27705</v>
      </c>
      <c r="D6680" s="10">
        <v>8.666666666666667E-2</v>
      </c>
      <c r="E6680" s="11">
        <v>0</v>
      </c>
    </row>
    <row r="6681" spans="1:5">
      <c r="A6681" s="187">
        <v>37501</v>
      </c>
      <c r="B6681" s="30">
        <v>15.74</v>
      </c>
      <c r="C6681" s="140">
        <v>15045</v>
      </c>
      <c r="D6681" s="8">
        <v>8.666666666666667E-2</v>
      </c>
      <c r="E6681" s="9">
        <v>0</v>
      </c>
    </row>
    <row r="6682" spans="1:5">
      <c r="A6682" s="187">
        <v>37502</v>
      </c>
      <c r="B6682" s="30">
        <v>15.316666666666668</v>
      </c>
      <c r="C6682" s="140">
        <v>54816</v>
      </c>
      <c r="D6682" s="8">
        <v>8.666666666666667E-2</v>
      </c>
      <c r="E6682" s="9">
        <v>0</v>
      </c>
    </row>
    <row r="6683" spans="1:5">
      <c r="A6683" s="187">
        <v>37503</v>
      </c>
      <c r="B6683" s="30">
        <v>15.14</v>
      </c>
      <c r="C6683" s="140">
        <v>53514</v>
      </c>
      <c r="D6683" s="8">
        <v>8.666666666666667E-2</v>
      </c>
      <c r="E6683" s="9">
        <v>0</v>
      </c>
    </row>
    <row r="6684" spans="1:5">
      <c r="A6684" s="187">
        <v>37504</v>
      </c>
      <c r="B6684" s="30">
        <v>15.216666666666667</v>
      </c>
      <c r="C6684" s="140">
        <v>79392</v>
      </c>
      <c r="D6684" s="8">
        <v>0.29333333333333333</v>
      </c>
      <c r="E6684" s="9">
        <v>6450</v>
      </c>
    </row>
    <row r="6685" spans="1:5">
      <c r="A6685" s="187">
        <v>37505</v>
      </c>
      <c r="B6685" s="30">
        <v>14.95</v>
      </c>
      <c r="C6685" s="140">
        <v>102642</v>
      </c>
      <c r="D6685" s="8">
        <v>0.29333333333333333</v>
      </c>
      <c r="E6685" s="9">
        <v>0</v>
      </c>
    </row>
    <row r="6686" spans="1:5">
      <c r="A6686" s="187">
        <v>37508</v>
      </c>
      <c r="B6686" s="30">
        <v>14.99</v>
      </c>
      <c r="C6686" s="140">
        <v>43998</v>
      </c>
      <c r="D6686" s="8">
        <v>0.29333333333333333</v>
      </c>
      <c r="E6686" s="9">
        <v>0</v>
      </c>
    </row>
    <row r="6687" spans="1:5">
      <c r="A6687" s="187">
        <v>37509</v>
      </c>
      <c r="B6687" s="30">
        <v>14.956666666666665</v>
      </c>
      <c r="C6687" s="140">
        <v>31614</v>
      </c>
      <c r="D6687" s="8">
        <v>0.29333333333333333</v>
      </c>
      <c r="E6687" s="9">
        <v>0</v>
      </c>
    </row>
    <row r="6688" spans="1:5">
      <c r="A6688" s="187">
        <v>37510</v>
      </c>
      <c r="B6688" s="30">
        <v>15.05</v>
      </c>
      <c r="C6688" s="140">
        <v>30120</v>
      </c>
      <c r="D6688" s="8">
        <v>0.26</v>
      </c>
      <c r="E6688" s="9">
        <v>300</v>
      </c>
    </row>
    <row r="6689" spans="1:5">
      <c r="A6689" s="187">
        <v>37511</v>
      </c>
      <c r="B6689" s="30">
        <v>15</v>
      </c>
      <c r="C6689" s="140">
        <v>16197</v>
      </c>
      <c r="D6689" s="8">
        <v>0.22666666666666668</v>
      </c>
      <c r="E6689" s="9">
        <v>300</v>
      </c>
    </row>
    <row r="6690" spans="1:5">
      <c r="A6690" s="187">
        <v>37512</v>
      </c>
      <c r="B6690" s="30">
        <v>14.963333333333333</v>
      </c>
      <c r="C6690" s="140">
        <v>50250</v>
      </c>
      <c r="D6690" s="8">
        <v>0.22666666666666668</v>
      </c>
      <c r="E6690" s="9">
        <v>0</v>
      </c>
    </row>
    <row r="6691" spans="1:5">
      <c r="A6691" s="187">
        <v>37515</v>
      </c>
      <c r="B6691" s="30">
        <v>14.88</v>
      </c>
      <c r="C6691" s="140">
        <v>29784</v>
      </c>
      <c r="D6691" s="8">
        <v>0.22666666666666668</v>
      </c>
      <c r="E6691" s="9">
        <v>0</v>
      </c>
    </row>
    <row r="6692" spans="1:5">
      <c r="A6692" s="187">
        <v>37516</v>
      </c>
      <c r="B6692" s="30">
        <v>14.833333333333334</v>
      </c>
      <c r="C6692" s="140">
        <v>30867</v>
      </c>
      <c r="D6692" s="8">
        <v>0.22666666666666668</v>
      </c>
      <c r="E6692" s="9">
        <v>0</v>
      </c>
    </row>
    <row r="6693" spans="1:5">
      <c r="A6693" s="187">
        <v>37517</v>
      </c>
      <c r="B6693" s="30">
        <v>13.67</v>
      </c>
      <c r="C6693" s="140">
        <v>95241</v>
      </c>
      <c r="D6693" s="8">
        <v>0.22666666666666668</v>
      </c>
      <c r="E6693" s="9">
        <v>0</v>
      </c>
    </row>
    <row r="6694" spans="1:5">
      <c r="A6694" s="187">
        <v>37518</v>
      </c>
      <c r="B6694" s="30">
        <v>13.666666666666666</v>
      </c>
      <c r="C6694" s="140">
        <v>97722</v>
      </c>
      <c r="D6694" s="8">
        <v>0.21666666666666667</v>
      </c>
      <c r="E6694" s="9">
        <v>450</v>
      </c>
    </row>
    <row r="6695" spans="1:5">
      <c r="A6695" s="187">
        <v>37519</v>
      </c>
      <c r="B6695" s="30">
        <v>12.7</v>
      </c>
      <c r="C6695" s="140">
        <v>160863</v>
      </c>
      <c r="D6695" s="8">
        <v>0.21666666666666667</v>
      </c>
      <c r="E6695" s="9">
        <v>306</v>
      </c>
    </row>
    <row r="6696" spans="1:5">
      <c r="A6696" s="187">
        <v>37522</v>
      </c>
      <c r="B6696" s="30">
        <v>12.603333333333333</v>
      </c>
      <c r="C6696" s="140">
        <v>56247</v>
      </c>
      <c r="D6696" s="8">
        <v>0.22333333333333336</v>
      </c>
      <c r="E6696" s="9">
        <v>180</v>
      </c>
    </row>
    <row r="6697" spans="1:5">
      <c r="A6697" s="187">
        <v>37523</v>
      </c>
      <c r="B6697" s="30">
        <v>12.04</v>
      </c>
      <c r="C6697" s="140">
        <v>76347</v>
      </c>
      <c r="D6697" s="8">
        <v>0.26333333333333336</v>
      </c>
      <c r="E6697" s="9">
        <v>3000</v>
      </c>
    </row>
    <row r="6698" spans="1:5">
      <c r="A6698" s="187">
        <v>37524</v>
      </c>
      <c r="B6698" s="30">
        <v>11.983333333333334</v>
      </c>
      <c r="C6698" s="140">
        <v>61941</v>
      </c>
      <c r="D6698" s="8">
        <v>0.21666666666666667</v>
      </c>
      <c r="E6698" s="9">
        <v>654</v>
      </c>
    </row>
    <row r="6699" spans="1:5">
      <c r="A6699" s="187">
        <v>37525</v>
      </c>
      <c r="B6699" s="30">
        <v>13</v>
      </c>
      <c r="C6699" s="140">
        <v>34113</v>
      </c>
      <c r="D6699" s="8">
        <v>0.15666666666666665</v>
      </c>
      <c r="E6699" s="9">
        <v>750</v>
      </c>
    </row>
    <row r="6700" spans="1:5">
      <c r="A6700" s="187">
        <v>37526</v>
      </c>
      <c r="B6700" s="30">
        <v>13.483333333333334</v>
      </c>
      <c r="C6700" s="140">
        <v>34653</v>
      </c>
      <c r="D6700" s="8">
        <v>0.15666666666666665</v>
      </c>
      <c r="E6700" s="9">
        <v>0</v>
      </c>
    </row>
    <row r="6701" spans="1:5">
      <c r="A6701" s="195">
        <v>37529</v>
      </c>
      <c r="B6701" s="31">
        <v>12.866666666666667</v>
      </c>
      <c r="C6701" s="141">
        <v>26397</v>
      </c>
      <c r="D6701" s="8">
        <v>0.11</v>
      </c>
      <c r="E6701" s="9">
        <v>300</v>
      </c>
    </row>
    <row r="6702" spans="1:5">
      <c r="A6702" s="187">
        <v>37530</v>
      </c>
      <c r="B6702" s="30">
        <v>13.666666666666666</v>
      </c>
      <c r="C6702" s="140">
        <v>125235</v>
      </c>
      <c r="D6702" s="8">
        <v>9.6666666666666665E-2</v>
      </c>
      <c r="E6702" s="9">
        <v>210</v>
      </c>
    </row>
    <row r="6703" spans="1:5">
      <c r="A6703" s="187">
        <v>37531</v>
      </c>
      <c r="B6703" s="30">
        <v>14.55</v>
      </c>
      <c r="C6703" s="140">
        <v>111378</v>
      </c>
      <c r="D6703" s="8">
        <v>9.6666666666666665E-2</v>
      </c>
      <c r="E6703" s="9">
        <v>0</v>
      </c>
    </row>
    <row r="6704" spans="1:5">
      <c r="A6704" s="187">
        <v>37532</v>
      </c>
      <c r="B6704" s="30">
        <v>13.85</v>
      </c>
      <c r="C6704" s="140">
        <v>58896</v>
      </c>
      <c r="D6704" s="8">
        <v>9.6666666666666665E-2</v>
      </c>
      <c r="E6704" s="9">
        <v>0</v>
      </c>
    </row>
    <row r="6705" spans="1:5">
      <c r="A6705" s="187">
        <v>37533</v>
      </c>
      <c r="B6705" s="30">
        <v>13.81</v>
      </c>
      <c r="C6705" s="140">
        <v>78408</v>
      </c>
      <c r="D6705" s="8">
        <v>9.6666666666666665E-2</v>
      </c>
      <c r="E6705" s="9">
        <v>0</v>
      </c>
    </row>
    <row r="6706" spans="1:5">
      <c r="A6706" s="187">
        <v>37536</v>
      </c>
      <c r="B6706" s="30">
        <v>13.666666666666666</v>
      </c>
      <c r="C6706" s="140">
        <v>54054</v>
      </c>
      <c r="D6706" s="8">
        <v>9.6666666666666665E-2</v>
      </c>
      <c r="E6706" s="9">
        <v>0</v>
      </c>
    </row>
    <row r="6707" spans="1:5">
      <c r="A6707" s="187">
        <v>37537</v>
      </c>
      <c r="B6707" s="30">
        <v>13.536666666666667</v>
      </c>
      <c r="C6707" s="140">
        <v>51786</v>
      </c>
      <c r="D6707" s="8">
        <v>9.6666666666666665E-2</v>
      </c>
      <c r="E6707" s="9">
        <v>0</v>
      </c>
    </row>
    <row r="6708" spans="1:5">
      <c r="A6708" s="187">
        <v>37538</v>
      </c>
      <c r="B6708" s="30">
        <v>12.633333333333333</v>
      </c>
      <c r="C6708" s="140">
        <v>76857</v>
      </c>
      <c r="D6708" s="8">
        <v>9.6666666666666665E-2</v>
      </c>
      <c r="E6708" s="9">
        <v>0</v>
      </c>
    </row>
    <row r="6709" spans="1:5">
      <c r="A6709" s="187">
        <v>37539</v>
      </c>
      <c r="B6709" s="30">
        <v>12.766666666666666</v>
      </c>
      <c r="C6709" s="140">
        <v>54420</v>
      </c>
      <c r="D6709" s="8">
        <v>9.6666666666666665E-2</v>
      </c>
      <c r="E6709" s="9">
        <v>0</v>
      </c>
    </row>
    <row r="6710" spans="1:5">
      <c r="A6710" s="187">
        <v>37540</v>
      </c>
      <c r="B6710" s="30">
        <v>12.963333333333333</v>
      </c>
      <c r="C6710" s="140">
        <v>78603</v>
      </c>
      <c r="D6710" s="8">
        <v>0.13333333333333333</v>
      </c>
      <c r="E6710" s="9">
        <v>6600</v>
      </c>
    </row>
    <row r="6711" spans="1:5">
      <c r="A6711" s="187">
        <v>37543</v>
      </c>
      <c r="B6711" s="30">
        <v>11.92</v>
      </c>
      <c r="C6711" s="140">
        <v>107532</v>
      </c>
      <c r="D6711" s="8">
        <v>0.13333333333333333</v>
      </c>
      <c r="E6711" s="9">
        <v>0</v>
      </c>
    </row>
    <row r="6712" spans="1:5">
      <c r="A6712" s="187">
        <v>37544</v>
      </c>
      <c r="B6712" s="30">
        <v>13.33</v>
      </c>
      <c r="C6712" s="140">
        <v>202155</v>
      </c>
      <c r="D6712" s="8">
        <v>0.13333333333333333</v>
      </c>
      <c r="E6712" s="9">
        <v>0</v>
      </c>
    </row>
    <row r="6713" spans="1:5">
      <c r="A6713" s="187">
        <v>37545</v>
      </c>
      <c r="B6713" s="30">
        <v>13.6</v>
      </c>
      <c r="C6713" s="140">
        <v>106083</v>
      </c>
      <c r="D6713" s="8">
        <v>0.13333333333333333</v>
      </c>
      <c r="E6713" s="9">
        <v>1650</v>
      </c>
    </row>
    <row r="6714" spans="1:5">
      <c r="A6714" s="187">
        <v>37546</v>
      </c>
      <c r="B6714" s="30">
        <v>13.8</v>
      </c>
      <c r="C6714" s="140">
        <v>41148</v>
      </c>
      <c r="D6714" s="8">
        <v>0.13333333333333333</v>
      </c>
      <c r="E6714" s="9">
        <v>0</v>
      </c>
    </row>
    <row r="6715" spans="1:5">
      <c r="A6715" s="187">
        <v>37547</v>
      </c>
      <c r="B6715" s="30">
        <v>13.823333333333332</v>
      </c>
      <c r="C6715" s="140">
        <v>67902</v>
      </c>
      <c r="D6715" s="8">
        <v>0.13333333333333333</v>
      </c>
      <c r="E6715" s="9">
        <v>0</v>
      </c>
    </row>
    <row r="6716" spans="1:5">
      <c r="A6716" s="187">
        <v>37550</v>
      </c>
      <c r="B6716" s="30">
        <v>13.61</v>
      </c>
      <c r="C6716" s="140">
        <v>29169</v>
      </c>
      <c r="D6716" s="8">
        <v>0.16666666666666666</v>
      </c>
      <c r="E6716" s="9">
        <v>750</v>
      </c>
    </row>
    <row r="6717" spans="1:5">
      <c r="A6717" s="187">
        <v>37551</v>
      </c>
      <c r="B6717" s="30">
        <v>13.516666666666666</v>
      </c>
      <c r="C6717" s="140">
        <v>34305</v>
      </c>
      <c r="D6717" s="8">
        <v>0.16666666666666666</v>
      </c>
      <c r="E6717" s="9">
        <v>0</v>
      </c>
    </row>
    <row r="6718" spans="1:5">
      <c r="A6718" s="187">
        <v>37552</v>
      </c>
      <c r="B6718" s="30">
        <v>13.7</v>
      </c>
      <c r="C6718" s="140">
        <v>26169</v>
      </c>
      <c r="D6718" s="8">
        <v>0.16666666666666666</v>
      </c>
      <c r="E6718" s="9">
        <v>0</v>
      </c>
    </row>
    <row r="6719" spans="1:5">
      <c r="A6719" s="187">
        <v>37553</v>
      </c>
      <c r="B6719" s="30">
        <v>13.756666666666668</v>
      </c>
      <c r="C6719" s="140">
        <v>35289</v>
      </c>
      <c r="D6719" s="8">
        <v>0.16666666666666666</v>
      </c>
      <c r="E6719" s="9">
        <v>0</v>
      </c>
    </row>
    <row r="6720" spans="1:5">
      <c r="A6720" s="187">
        <v>37554</v>
      </c>
      <c r="B6720" s="30">
        <v>13.55</v>
      </c>
      <c r="C6720" s="140">
        <v>23109</v>
      </c>
      <c r="D6720" s="8">
        <v>0.2</v>
      </c>
      <c r="E6720" s="9">
        <v>1770</v>
      </c>
    </row>
    <row r="6721" spans="1:5">
      <c r="A6721" s="187">
        <v>37557</v>
      </c>
      <c r="B6721" s="30">
        <v>13.676666666666668</v>
      </c>
      <c r="C6721" s="140">
        <v>68007</v>
      </c>
      <c r="D6721" s="8">
        <v>0.2</v>
      </c>
      <c r="E6721" s="9">
        <v>480</v>
      </c>
    </row>
    <row r="6722" spans="1:5">
      <c r="A6722" s="187">
        <v>37558</v>
      </c>
      <c r="B6722" s="30">
        <v>12.836666666666666</v>
      </c>
      <c r="C6722" s="140">
        <v>41670</v>
      </c>
      <c r="D6722" s="8">
        <v>0.2</v>
      </c>
      <c r="E6722" s="9">
        <v>0</v>
      </c>
    </row>
    <row r="6723" spans="1:5">
      <c r="A6723" s="187">
        <v>37559</v>
      </c>
      <c r="B6723" s="30">
        <v>12.81</v>
      </c>
      <c r="C6723" s="140">
        <v>59253</v>
      </c>
      <c r="D6723" s="8">
        <v>0.2</v>
      </c>
      <c r="E6723" s="9">
        <v>300</v>
      </c>
    </row>
    <row r="6724" spans="1:5">
      <c r="A6724" s="195">
        <v>37560</v>
      </c>
      <c r="B6724" s="31">
        <v>12.74</v>
      </c>
      <c r="C6724" s="141">
        <v>42387</v>
      </c>
      <c r="D6724" s="10">
        <v>0.16666666666666666</v>
      </c>
      <c r="E6724" s="11">
        <v>144</v>
      </c>
    </row>
    <row r="6725" spans="1:5">
      <c r="A6725" s="187">
        <v>37561</v>
      </c>
      <c r="B6725" s="30">
        <v>12.716666666666667</v>
      </c>
      <c r="C6725" s="140">
        <v>20712</v>
      </c>
      <c r="D6725" s="8">
        <v>0.16666666666666666</v>
      </c>
      <c r="E6725" s="9">
        <v>0</v>
      </c>
    </row>
    <row r="6726" spans="1:5">
      <c r="A6726" s="187">
        <v>37564</v>
      </c>
      <c r="B6726" s="30">
        <v>12.43</v>
      </c>
      <c r="C6726" s="140">
        <v>115896</v>
      </c>
      <c r="D6726" s="8">
        <v>0.19333333333333333</v>
      </c>
      <c r="E6726" s="9">
        <v>150</v>
      </c>
    </row>
    <row r="6727" spans="1:5">
      <c r="A6727" s="187">
        <v>37565</v>
      </c>
      <c r="B6727" s="30">
        <v>12.666666666666666</v>
      </c>
      <c r="C6727" s="140">
        <v>36750</v>
      </c>
      <c r="D6727" s="8">
        <v>0.19333333333333333</v>
      </c>
      <c r="E6727" s="9">
        <v>0</v>
      </c>
    </row>
    <row r="6728" spans="1:5">
      <c r="A6728" s="187">
        <v>37566</v>
      </c>
      <c r="B6728" s="30">
        <v>12.993333333333332</v>
      </c>
      <c r="C6728" s="140">
        <v>39453</v>
      </c>
      <c r="D6728" s="8">
        <v>0.19333333333333333</v>
      </c>
      <c r="E6728" s="9">
        <v>0</v>
      </c>
    </row>
    <row r="6729" spans="1:5">
      <c r="A6729" s="187">
        <v>37567</v>
      </c>
      <c r="B6729" s="30">
        <v>12.626666666666667</v>
      </c>
      <c r="C6729" s="140">
        <v>48069</v>
      </c>
      <c r="D6729" s="8">
        <v>0.2</v>
      </c>
      <c r="E6729" s="9">
        <v>2370</v>
      </c>
    </row>
    <row r="6730" spans="1:5">
      <c r="A6730" s="187">
        <v>37568</v>
      </c>
      <c r="B6730" s="30">
        <v>12.81</v>
      </c>
      <c r="C6730" s="140">
        <v>84123</v>
      </c>
      <c r="D6730" s="8">
        <v>0.2</v>
      </c>
      <c r="E6730" s="9">
        <v>600</v>
      </c>
    </row>
    <row r="6731" spans="1:5">
      <c r="A6731" s="187">
        <v>37571</v>
      </c>
      <c r="B6731" s="30">
        <v>12.933333333333332</v>
      </c>
      <c r="C6731" s="140">
        <v>44457</v>
      </c>
      <c r="D6731" s="8">
        <v>0.2</v>
      </c>
      <c r="E6731" s="9">
        <v>0</v>
      </c>
    </row>
    <row r="6732" spans="1:5">
      <c r="A6732" s="187">
        <v>37572</v>
      </c>
      <c r="B6732" s="30">
        <v>13.233333333333334</v>
      </c>
      <c r="C6732" s="140">
        <v>33732</v>
      </c>
      <c r="D6732" s="8">
        <v>0.2</v>
      </c>
      <c r="E6732" s="9">
        <v>0</v>
      </c>
    </row>
    <row r="6733" spans="1:5">
      <c r="A6733" s="187">
        <v>37573</v>
      </c>
      <c r="B6733" s="30">
        <v>13.196666666666667</v>
      </c>
      <c r="C6733" s="140">
        <v>51699</v>
      </c>
      <c r="D6733" s="8">
        <v>0.2</v>
      </c>
      <c r="E6733" s="9">
        <v>0</v>
      </c>
    </row>
    <row r="6734" spans="1:5">
      <c r="A6734" s="187">
        <v>37574</v>
      </c>
      <c r="B6734" s="30">
        <v>14.086666666666666</v>
      </c>
      <c r="C6734" s="140">
        <v>109251</v>
      </c>
      <c r="D6734" s="8">
        <v>0.2</v>
      </c>
      <c r="E6734" s="9">
        <v>90</v>
      </c>
    </row>
    <row r="6735" spans="1:5">
      <c r="A6735" s="187">
        <v>37575</v>
      </c>
      <c r="B6735" s="30">
        <v>14.216666666666667</v>
      </c>
      <c r="C6735" s="140">
        <v>44880</v>
      </c>
      <c r="D6735" s="8">
        <v>0.2</v>
      </c>
      <c r="E6735" s="9">
        <v>0</v>
      </c>
    </row>
    <row r="6736" spans="1:5">
      <c r="A6736" s="187">
        <v>37578</v>
      </c>
      <c r="B6736" s="30">
        <v>14</v>
      </c>
      <c r="C6736" s="140">
        <v>128781</v>
      </c>
      <c r="D6736" s="8">
        <v>0.2</v>
      </c>
      <c r="E6736" s="9">
        <v>0</v>
      </c>
    </row>
    <row r="6737" spans="1:5">
      <c r="A6737" s="187">
        <v>37579</v>
      </c>
      <c r="B6737" s="30">
        <v>13.833333333333334</v>
      </c>
      <c r="C6737" s="140">
        <v>30471</v>
      </c>
      <c r="D6737" s="8">
        <v>0.2</v>
      </c>
      <c r="E6737" s="9">
        <v>600</v>
      </c>
    </row>
    <row r="6738" spans="1:5">
      <c r="A6738" s="187">
        <v>37580</v>
      </c>
      <c r="B6738" s="30">
        <v>13.87</v>
      </c>
      <c r="C6738" s="140">
        <v>32265</v>
      </c>
      <c r="D6738" s="8">
        <v>0.2</v>
      </c>
      <c r="E6738" s="9">
        <v>0</v>
      </c>
    </row>
    <row r="6739" spans="1:5">
      <c r="A6739" s="187">
        <v>37581</v>
      </c>
      <c r="B6739" s="30">
        <v>13.966666666666667</v>
      </c>
      <c r="C6739" s="140">
        <v>43596</v>
      </c>
      <c r="D6739" s="8">
        <v>0.19666666666666666</v>
      </c>
      <c r="E6739" s="9">
        <v>90</v>
      </c>
    </row>
    <row r="6740" spans="1:5">
      <c r="A6740" s="187">
        <v>37582</v>
      </c>
      <c r="B6740" s="30">
        <v>13.883333333333333</v>
      </c>
      <c r="C6740" s="140">
        <v>22680</v>
      </c>
      <c r="D6740" s="8">
        <v>0.19666666666666666</v>
      </c>
      <c r="E6740" s="9">
        <v>0</v>
      </c>
    </row>
    <row r="6741" spans="1:5">
      <c r="A6741" s="187">
        <v>37585</v>
      </c>
      <c r="B6741" s="30">
        <v>13.966666666666667</v>
      </c>
      <c r="C6741" s="140">
        <v>28422</v>
      </c>
      <c r="D6741" s="8">
        <v>0.19666666666666666</v>
      </c>
      <c r="E6741" s="9">
        <v>45</v>
      </c>
    </row>
    <row r="6742" spans="1:5">
      <c r="A6742" s="187">
        <v>37586</v>
      </c>
      <c r="B6742" s="30">
        <v>13.896666666666667</v>
      </c>
      <c r="C6742" s="140">
        <v>51639</v>
      </c>
      <c r="D6742" s="8">
        <v>0.15333333333333335</v>
      </c>
      <c r="E6742" s="9">
        <v>3750</v>
      </c>
    </row>
    <row r="6743" spans="1:5">
      <c r="A6743" s="187">
        <v>37587</v>
      </c>
      <c r="B6743" s="30">
        <v>13.933333333333332</v>
      </c>
      <c r="C6743" s="140">
        <v>53697</v>
      </c>
      <c r="D6743" s="8">
        <v>0.15333333333333335</v>
      </c>
      <c r="E6743" s="9">
        <v>120</v>
      </c>
    </row>
    <row r="6744" spans="1:5">
      <c r="A6744" s="187">
        <v>37588</v>
      </c>
      <c r="B6744" s="30">
        <v>13.84</v>
      </c>
      <c r="C6744" s="140">
        <v>47049</v>
      </c>
      <c r="D6744" s="8">
        <v>0.18333333333333335</v>
      </c>
      <c r="E6744" s="9">
        <v>300</v>
      </c>
    </row>
    <row r="6745" spans="1:5">
      <c r="A6745" s="195">
        <v>37589</v>
      </c>
      <c r="B6745" s="31">
        <v>13.926666666666668</v>
      </c>
      <c r="C6745" s="141">
        <v>79857</v>
      </c>
      <c r="D6745" s="10">
        <v>0.18333333333333335</v>
      </c>
      <c r="E6745" s="11">
        <v>180</v>
      </c>
    </row>
    <row r="6746" spans="1:5">
      <c r="A6746" s="187">
        <v>37592</v>
      </c>
      <c r="B6746" s="30">
        <v>13.806666666666667</v>
      </c>
      <c r="C6746" s="140">
        <v>61344</v>
      </c>
      <c r="D6746" s="8">
        <v>0.18333333333333335</v>
      </c>
      <c r="E6746" s="9">
        <v>2250</v>
      </c>
    </row>
    <row r="6747" spans="1:5">
      <c r="A6747" s="187">
        <v>37593</v>
      </c>
      <c r="B6747" s="30">
        <v>13.703333333333333</v>
      </c>
      <c r="C6747" s="140">
        <v>55545</v>
      </c>
      <c r="D6747" s="8">
        <v>0.19666666666666666</v>
      </c>
      <c r="E6747" s="9">
        <v>600</v>
      </c>
    </row>
    <row r="6748" spans="1:5">
      <c r="A6748" s="187">
        <v>37594</v>
      </c>
      <c r="B6748" s="30">
        <v>13.8</v>
      </c>
      <c r="C6748" s="140">
        <v>52956</v>
      </c>
      <c r="D6748" s="8">
        <v>0.19666666666666666</v>
      </c>
      <c r="E6748" s="9">
        <v>0</v>
      </c>
    </row>
    <row r="6749" spans="1:5">
      <c r="A6749" s="187">
        <v>37595</v>
      </c>
      <c r="B6749" s="30">
        <v>13.71</v>
      </c>
      <c r="C6749" s="140">
        <v>28689</v>
      </c>
      <c r="D6749" s="8">
        <v>0.19666666666666666</v>
      </c>
      <c r="E6749" s="9">
        <v>0</v>
      </c>
    </row>
    <row r="6750" spans="1:5">
      <c r="A6750" s="187">
        <v>37596</v>
      </c>
      <c r="B6750" s="30">
        <v>13.893333333333333</v>
      </c>
      <c r="C6750" s="140">
        <v>116754</v>
      </c>
      <c r="D6750" s="8">
        <v>0.19666666666666666</v>
      </c>
      <c r="E6750" s="9">
        <v>0</v>
      </c>
    </row>
    <row r="6751" spans="1:5">
      <c r="A6751" s="187">
        <v>37599</v>
      </c>
      <c r="B6751" s="30">
        <v>13.9</v>
      </c>
      <c r="C6751" s="140">
        <v>53046</v>
      </c>
      <c r="D6751" s="8">
        <v>0.2</v>
      </c>
      <c r="E6751" s="9">
        <v>480</v>
      </c>
    </row>
    <row r="6752" spans="1:5">
      <c r="A6752" s="187">
        <v>37600</v>
      </c>
      <c r="B6752" s="30">
        <v>13.72</v>
      </c>
      <c r="C6752" s="140">
        <v>57420</v>
      </c>
      <c r="D6752" s="8">
        <v>0.14666666666666667</v>
      </c>
      <c r="E6752" s="9">
        <v>360</v>
      </c>
    </row>
    <row r="6753" spans="1:5">
      <c r="A6753" s="187">
        <v>37601</v>
      </c>
      <c r="B6753" s="30">
        <v>13.66</v>
      </c>
      <c r="C6753" s="140">
        <v>36336</v>
      </c>
      <c r="D6753" s="8">
        <v>0.14666666666666667</v>
      </c>
      <c r="E6753" s="9">
        <v>300</v>
      </c>
    </row>
    <row r="6754" spans="1:5">
      <c r="A6754" s="187">
        <v>37602</v>
      </c>
      <c r="B6754" s="30">
        <v>13.22</v>
      </c>
      <c r="C6754" s="140">
        <v>96063</v>
      </c>
      <c r="D6754" s="8">
        <v>0.14666666666666667</v>
      </c>
      <c r="E6754" s="9">
        <v>240</v>
      </c>
    </row>
    <row r="6755" spans="1:5">
      <c r="A6755" s="187">
        <v>37603</v>
      </c>
      <c r="B6755" s="30">
        <v>13.046666666666667</v>
      </c>
      <c r="C6755" s="140">
        <v>58143</v>
      </c>
      <c r="D6755" s="8">
        <v>0.14666666666666667</v>
      </c>
      <c r="E6755" s="9">
        <v>0</v>
      </c>
    </row>
    <row r="6756" spans="1:5">
      <c r="A6756" s="187">
        <v>37606</v>
      </c>
      <c r="B6756" s="30">
        <v>12.786666666666667</v>
      </c>
      <c r="C6756" s="140">
        <v>48495</v>
      </c>
      <c r="D6756" s="8">
        <v>0.14666666666666667</v>
      </c>
      <c r="E6756" s="9">
        <v>0</v>
      </c>
    </row>
    <row r="6757" spans="1:5">
      <c r="A6757" s="187">
        <v>37607</v>
      </c>
      <c r="B6757" s="30">
        <v>12.666666666666666</v>
      </c>
      <c r="C6757" s="140">
        <v>94779</v>
      </c>
      <c r="D6757" s="8">
        <v>0.14666666666666667</v>
      </c>
      <c r="E6757" s="9">
        <v>600</v>
      </c>
    </row>
    <row r="6758" spans="1:5">
      <c r="A6758" s="187">
        <v>37608</v>
      </c>
      <c r="B6758" s="30">
        <v>12.606666666666667</v>
      </c>
      <c r="C6758" s="140">
        <v>62817</v>
      </c>
      <c r="D6758" s="8">
        <v>0.14666666666666667</v>
      </c>
      <c r="E6758" s="9">
        <v>0</v>
      </c>
    </row>
    <row r="6759" spans="1:5">
      <c r="A6759" s="187">
        <v>37609</v>
      </c>
      <c r="B6759" s="30">
        <v>13.133333333333333</v>
      </c>
      <c r="C6759" s="140">
        <v>66087</v>
      </c>
      <c r="D6759" s="8">
        <v>0.19</v>
      </c>
      <c r="E6759" s="9">
        <v>150</v>
      </c>
    </row>
    <row r="6760" spans="1:5">
      <c r="A6760" s="187">
        <v>37610</v>
      </c>
      <c r="B6760" s="30">
        <v>14.3</v>
      </c>
      <c r="C6760" s="140">
        <v>212481</v>
      </c>
      <c r="D6760" s="8">
        <v>0.2</v>
      </c>
      <c r="E6760" s="9">
        <v>1200</v>
      </c>
    </row>
    <row r="6761" spans="1:5">
      <c r="A6761" s="187">
        <v>37613</v>
      </c>
      <c r="B6761" s="30">
        <v>14.436666666666667</v>
      </c>
      <c r="C6761" s="140">
        <v>65742</v>
      </c>
      <c r="D6761" s="8">
        <v>0.2</v>
      </c>
      <c r="E6761" s="9">
        <v>0</v>
      </c>
    </row>
    <row r="6762" spans="1:5">
      <c r="A6762" s="187">
        <v>37614</v>
      </c>
      <c r="B6762" s="30">
        <v>14.05</v>
      </c>
      <c r="C6762" s="140">
        <v>8298</v>
      </c>
      <c r="D6762" s="8">
        <v>0.16666666666666666</v>
      </c>
      <c r="E6762" s="9">
        <v>120</v>
      </c>
    </row>
    <row r="6763" spans="1:5">
      <c r="A6763" s="187">
        <v>37617</v>
      </c>
      <c r="B6763" s="30">
        <v>14.2</v>
      </c>
      <c r="C6763" s="140">
        <v>25575</v>
      </c>
      <c r="D6763" s="8">
        <v>0.16666666666666666</v>
      </c>
      <c r="E6763" s="9">
        <v>0</v>
      </c>
    </row>
    <row r="6764" spans="1:5">
      <c r="A6764" s="187">
        <v>37620</v>
      </c>
      <c r="B6764" s="30">
        <v>14.35</v>
      </c>
      <c r="C6764" s="140">
        <v>25431</v>
      </c>
      <c r="D6764" s="8">
        <v>0.18333333333333335</v>
      </c>
      <c r="E6764" s="9">
        <v>2130</v>
      </c>
    </row>
    <row r="6765" spans="1:5" ht="13.5" thickBot="1">
      <c r="A6765" s="188">
        <v>37621</v>
      </c>
      <c r="B6765" s="38">
        <v>14.383333333333333</v>
      </c>
      <c r="C6765" s="142">
        <v>23781</v>
      </c>
      <c r="D6765" s="12">
        <v>0.18333333333333335</v>
      </c>
      <c r="E6765" s="13">
        <v>0</v>
      </c>
    </row>
    <row r="6766" spans="1:5">
      <c r="A6766" s="187">
        <v>37623</v>
      </c>
      <c r="B6766" s="30">
        <v>14.75</v>
      </c>
      <c r="C6766" s="140">
        <v>34836</v>
      </c>
      <c r="D6766" s="8">
        <v>0.18333333333333335</v>
      </c>
      <c r="E6766" s="9">
        <v>1650</v>
      </c>
    </row>
    <row r="6767" spans="1:5">
      <c r="A6767" s="187">
        <v>37624</v>
      </c>
      <c r="B6767" s="30">
        <v>14.966666666666667</v>
      </c>
      <c r="C6767" s="140">
        <v>37275</v>
      </c>
      <c r="D6767" s="8">
        <v>0.18333333333333335</v>
      </c>
      <c r="E6767" s="9">
        <v>195</v>
      </c>
    </row>
    <row r="6768" spans="1:5">
      <c r="A6768" s="187">
        <v>37627</v>
      </c>
      <c r="B6768" s="30">
        <v>14.933333333333332</v>
      </c>
      <c r="C6768" s="140">
        <v>47850</v>
      </c>
      <c r="D6768" s="8">
        <v>0.18</v>
      </c>
      <c r="E6768" s="9">
        <v>180</v>
      </c>
    </row>
    <row r="6769" spans="1:5">
      <c r="A6769" s="187">
        <v>37628</v>
      </c>
      <c r="B6769" s="30">
        <v>15.163333333333334</v>
      </c>
      <c r="C6769" s="140">
        <v>76890</v>
      </c>
      <c r="D6769" s="8">
        <v>0.18</v>
      </c>
      <c r="E6769" s="9">
        <v>2100</v>
      </c>
    </row>
    <row r="6770" spans="1:5">
      <c r="A6770" s="187">
        <v>37629</v>
      </c>
      <c r="B6770" s="30">
        <v>14.55</v>
      </c>
      <c r="C6770" s="140">
        <v>57615</v>
      </c>
      <c r="D6770" s="8">
        <v>0.18333333333333335</v>
      </c>
      <c r="E6770" s="9">
        <v>4218</v>
      </c>
    </row>
    <row r="6771" spans="1:5">
      <c r="A6771" s="187">
        <v>37630</v>
      </c>
      <c r="B6771" s="30">
        <v>14.5</v>
      </c>
      <c r="C6771" s="140">
        <v>42204</v>
      </c>
      <c r="D6771" s="8">
        <v>0.18333333333333335</v>
      </c>
      <c r="E6771" s="9">
        <v>0</v>
      </c>
    </row>
    <row r="6772" spans="1:5">
      <c r="A6772" s="187">
        <v>37631</v>
      </c>
      <c r="B6772" s="30">
        <v>14.473333333333334</v>
      </c>
      <c r="C6772" s="140">
        <v>47130</v>
      </c>
      <c r="D6772" s="8">
        <v>0.21</v>
      </c>
      <c r="E6772" s="9">
        <v>1200</v>
      </c>
    </row>
    <row r="6773" spans="1:5">
      <c r="A6773" s="187">
        <v>37634</v>
      </c>
      <c r="B6773" s="30">
        <v>14.75</v>
      </c>
      <c r="C6773" s="140">
        <v>20931</v>
      </c>
      <c r="D6773" s="8">
        <v>0.21</v>
      </c>
      <c r="E6773" s="9">
        <v>0</v>
      </c>
    </row>
    <row r="6774" spans="1:5">
      <c r="A6774" s="187">
        <v>37635</v>
      </c>
      <c r="B6774" s="30">
        <v>14.666666666666666</v>
      </c>
      <c r="C6774" s="140">
        <v>18831</v>
      </c>
      <c r="D6774" s="8">
        <v>0.21</v>
      </c>
      <c r="E6774" s="9">
        <v>0</v>
      </c>
    </row>
    <row r="6775" spans="1:5">
      <c r="A6775" s="187">
        <v>37636</v>
      </c>
      <c r="B6775" s="30">
        <v>14.5</v>
      </c>
      <c r="C6775" s="140">
        <v>43566</v>
      </c>
      <c r="D6775" s="8">
        <v>0.21</v>
      </c>
      <c r="E6775" s="9">
        <v>0</v>
      </c>
    </row>
    <row r="6776" spans="1:5">
      <c r="A6776" s="187">
        <v>37637</v>
      </c>
      <c r="B6776" s="30">
        <v>14.5</v>
      </c>
      <c r="C6776" s="140">
        <v>24522</v>
      </c>
      <c r="D6776" s="8">
        <v>0.21</v>
      </c>
      <c r="E6776" s="9">
        <v>0</v>
      </c>
    </row>
    <row r="6777" spans="1:5">
      <c r="A6777" s="187">
        <v>37638</v>
      </c>
      <c r="B6777" s="30">
        <v>14.423333333333334</v>
      </c>
      <c r="C6777" s="140">
        <v>75888</v>
      </c>
      <c r="D6777" s="8">
        <v>0.21</v>
      </c>
      <c r="E6777" s="9">
        <v>0</v>
      </c>
    </row>
    <row r="6778" spans="1:5">
      <c r="A6778" s="187">
        <v>37641</v>
      </c>
      <c r="B6778" s="30">
        <v>14.366666666666667</v>
      </c>
      <c r="C6778" s="140">
        <v>51660</v>
      </c>
      <c r="D6778" s="8">
        <v>0.21</v>
      </c>
      <c r="E6778" s="9">
        <v>0</v>
      </c>
    </row>
    <row r="6779" spans="1:5">
      <c r="A6779" s="187">
        <v>37642</v>
      </c>
      <c r="B6779" s="30">
        <v>14.4</v>
      </c>
      <c r="C6779" s="140">
        <v>33060</v>
      </c>
      <c r="D6779" s="8">
        <v>0.21</v>
      </c>
      <c r="E6779" s="9">
        <v>0</v>
      </c>
    </row>
    <row r="6780" spans="1:5">
      <c r="A6780" s="187">
        <v>37643</v>
      </c>
      <c r="B6780" s="30">
        <v>13.863333333333335</v>
      </c>
      <c r="C6780" s="140">
        <v>42138</v>
      </c>
      <c r="D6780" s="8">
        <v>0.21</v>
      </c>
      <c r="E6780" s="9">
        <v>0</v>
      </c>
    </row>
    <row r="6781" spans="1:5">
      <c r="A6781" s="187">
        <v>37644</v>
      </c>
      <c r="B6781" s="30">
        <v>13.49</v>
      </c>
      <c r="C6781" s="140">
        <v>274578</v>
      </c>
      <c r="D6781" s="8">
        <v>0.21</v>
      </c>
      <c r="E6781" s="9">
        <v>0</v>
      </c>
    </row>
    <row r="6782" spans="1:5">
      <c r="A6782" s="187">
        <v>37645</v>
      </c>
      <c r="B6782" s="30">
        <v>12.856666666666667</v>
      </c>
      <c r="C6782" s="140">
        <v>107757</v>
      </c>
      <c r="D6782" s="8">
        <v>0.21</v>
      </c>
      <c r="E6782" s="9">
        <v>0</v>
      </c>
    </row>
    <row r="6783" spans="1:5">
      <c r="A6783" s="187">
        <v>37648</v>
      </c>
      <c r="B6783" s="30">
        <v>12.666666666666666</v>
      </c>
      <c r="C6783" s="140">
        <v>39333</v>
      </c>
      <c r="D6783" s="8">
        <v>0.33</v>
      </c>
      <c r="E6783" s="9">
        <v>8415</v>
      </c>
    </row>
    <row r="6784" spans="1:5">
      <c r="A6784" s="187">
        <v>37649</v>
      </c>
      <c r="B6784" s="30">
        <v>13.333333333333334</v>
      </c>
      <c r="C6784" s="140">
        <v>61572</v>
      </c>
      <c r="D6784" s="8">
        <v>0.32666666666666666</v>
      </c>
      <c r="E6784" s="9">
        <v>1320</v>
      </c>
    </row>
    <row r="6785" spans="1:5">
      <c r="A6785" s="187">
        <v>37650</v>
      </c>
      <c r="B6785" s="30">
        <v>13.366666666666667</v>
      </c>
      <c r="C6785" s="140">
        <v>28290</v>
      </c>
      <c r="D6785" s="8">
        <v>0.32666666666666666</v>
      </c>
      <c r="E6785" s="9">
        <v>4050</v>
      </c>
    </row>
    <row r="6786" spans="1:5">
      <c r="A6786" s="187">
        <v>37651</v>
      </c>
      <c r="B6786" s="30">
        <v>12.973333333333334</v>
      </c>
      <c r="C6786" s="140">
        <v>80895</v>
      </c>
      <c r="D6786" s="8">
        <v>0.32666666666666666</v>
      </c>
      <c r="E6786" s="9">
        <v>0</v>
      </c>
    </row>
    <row r="6787" spans="1:5">
      <c r="A6787" s="195">
        <v>37652</v>
      </c>
      <c r="B6787" s="31">
        <v>13.48</v>
      </c>
      <c r="C6787" s="141">
        <v>74685</v>
      </c>
      <c r="D6787" s="10">
        <v>0.32666666666666666</v>
      </c>
      <c r="E6787" s="11">
        <v>0</v>
      </c>
    </row>
    <row r="6788" spans="1:5">
      <c r="A6788" s="187">
        <v>37655</v>
      </c>
      <c r="B6788" s="30">
        <v>14.016666666666666</v>
      </c>
      <c r="C6788" s="140">
        <v>107706</v>
      </c>
      <c r="D6788" s="8">
        <v>0.32666666666666666</v>
      </c>
      <c r="E6788" s="9">
        <v>0</v>
      </c>
    </row>
    <row r="6789" spans="1:5">
      <c r="A6789" s="187">
        <v>37656</v>
      </c>
      <c r="B6789" s="30">
        <v>14.003333333333332</v>
      </c>
      <c r="C6789" s="140">
        <v>99333</v>
      </c>
      <c r="D6789" s="8">
        <v>0.32666666666666666</v>
      </c>
      <c r="E6789" s="9">
        <v>0</v>
      </c>
    </row>
    <row r="6790" spans="1:5">
      <c r="A6790" s="187">
        <v>37657</v>
      </c>
      <c r="B6790" s="30">
        <v>13.496666666666668</v>
      </c>
      <c r="C6790" s="140">
        <v>31089</v>
      </c>
      <c r="D6790" s="8">
        <v>0.24</v>
      </c>
      <c r="E6790" s="9">
        <v>600</v>
      </c>
    </row>
    <row r="6791" spans="1:5">
      <c r="A6791" s="187">
        <v>37658</v>
      </c>
      <c r="B6791" s="30">
        <v>12.56</v>
      </c>
      <c r="C6791" s="140">
        <v>208371</v>
      </c>
      <c r="D6791" s="8">
        <v>0.24</v>
      </c>
      <c r="E6791" s="9">
        <v>0</v>
      </c>
    </row>
    <row r="6792" spans="1:5">
      <c r="A6792" s="187">
        <v>37659</v>
      </c>
      <c r="B6792" s="30">
        <v>11.793333333333335</v>
      </c>
      <c r="C6792" s="140">
        <v>193380</v>
      </c>
      <c r="D6792" s="8">
        <v>0.24</v>
      </c>
      <c r="E6792" s="9">
        <v>0</v>
      </c>
    </row>
    <row r="6793" spans="1:5">
      <c r="A6793" s="187">
        <v>37662</v>
      </c>
      <c r="B6793" s="30">
        <v>11.33</v>
      </c>
      <c r="C6793" s="140">
        <v>163914</v>
      </c>
      <c r="D6793" s="8">
        <v>0.24</v>
      </c>
      <c r="E6793" s="9">
        <v>0</v>
      </c>
    </row>
    <row r="6794" spans="1:5">
      <c r="A6794" s="187">
        <v>37663</v>
      </c>
      <c r="B6794" s="30">
        <v>12.166666666666666</v>
      </c>
      <c r="C6794" s="140">
        <v>310329</v>
      </c>
      <c r="D6794" s="8">
        <v>0.24</v>
      </c>
      <c r="E6794" s="9">
        <v>0</v>
      </c>
    </row>
    <row r="6795" spans="1:5">
      <c r="A6795" s="187">
        <v>37664</v>
      </c>
      <c r="B6795" s="30">
        <v>11.673333333333334</v>
      </c>
      <c r="C6795" s="140">
        <v>103071</v>
      </c>
      <c r="D6795" s="8">
        <v>0.31</v>
      </c>
      <c r="E6795" s="9">
        <v>3390</v>
      </c>
    </row>
    <row r="6796" spans="1:5">
      <c r="A6796" s="187">
        <v>37665</v>
      </c>
      <c r="B6796" s="30">
        <v>12.016666666666666</v>
      </c>
      <c r="C6796" s="140">
        <v>61362</v>
      </c>
      <c r="D6796" s="8">
        <v>0.22</v>
      </c>
      <c r="E6796" s="9">
        <v>8400</v>
      </c>
    </row>
    <row r="6797" spans="1:5">
      <c r="A6797" s="187">
        <v>37666</v>
      </c>
      <c r="B6797" s="30">
        <v>12.836666666666666</v>
      </c>
      <c r="C6797" s="140">
        <v>97617</v>
      </c>
      <c r="D6797" s="8">
        <v>0.23333333333333331</v>
      </c>
      <c r="E6797" s="9">
        <v>600</v>
      </c>
    </row>
    <row r="6798" spans="1:5">
      <c r="A6798" s="187">
        <v>37669</v>
      </c>
      <c r="B6798" s="30">
        <v>12.57</v>
      </c>
      <c r="C6798" s="140">
        <v>28962</v>
      </c>
      <c r="D6798" s="8">
        <v>0.23666666666666666</v>
      </c>
      <c r="E6798" s="9">
        <v>750</v>
      </c>
    </row>
    <row r="6799" spans="1:5">
      <c r="A6799" s="187">
        <v>37670</v>
      </c>
      <c r="B6799" s="30">
        <v>12.25</v>
      </c>
      <c r="C6799" s="140">
        <v>49098</v>
      </c>
      <c r="D6799" s="8">
        <v>0.26666666666666666</v>
      </c>
      <c r="E6799" s="9">
        <v>3750</v>
      </c>
    </row>
    <row r="6800" spans="1:5">
      <c r="A6800" s="187">
        <v>37671</v>
      </c>
      <c r="B6800" s="30">
        <v>12.036666666666667</v>
      </c>
      <c r="C6800" s="140">
        <v>41667</v>
      </c>
      <c r="D6800" s="8">
        <v>0.26666666666666666</v>
      </c>
      <c r="E6800" s="9">
        <v>1710</v>
      </c>
    </row>
    <row r="6801" spans="1:5">
      <c r="A6801" s="187">
        <v>37672</v>
      </c>
      <c r="B6801" s="30">
        <v>11.733333333333334</v>
      </c>
      <c r="C6801" s="140">
        <v>93243</v>
      </c>
      <c r="D6801" s="8">
        <v>0.26666666666666666</v>
      </c>
      <c r="E6801" s="9">
        <v>9348</v>
      </c>
    </row>
    <row r="6802" spans="1:5">
      <c r="A6802" s="187">
        <v>37673</v>
      </c>
      <c r="B6802" s="30">
        <v>11.283333333333333</v>
      </c>
      <c r="C6802" s="140">
        <v>91662</v>
      </c>
      <c r="D6802" s="8">
        <v>0.26666666666666666</v>
      </c>
      <c r="E6802" s="9">
        <v>1176</v>
      </c>
    </row>
    <row r="6803" spans="1:5">
      <c r="A6803" s="187">
        <v>37676</v>
      </c>
      <c r="B6803" s="30">
        <v>10.76</v>
      </c>
      <c r="C6803" s="140">
        <v>210696</v>
      </c>
      <c r="D6803" s="8">
        <v>0.26666666666666666</v>
      </c>
      <c r="E6803" s="9">
        <v>0</v>
      </c>
    </row>
    <row r="6804" spans="1:5">
      <c r="A6804" s="187">
        <v>37677</v>
      </c>
      <c r="B6804" s="30">
        <v>10.736666666666666</v>
      </c>
      <c r="C6804" s="140">
        <v>74961</v>
      </c>
      <c r="D6804" s="8">
        <v>0.26666666666666666</v>
      </c>
      <c r="E6804" s="9">
        <v>0</v>
      </c>
    </row>
    <row r="6805" spans="1:5">
      <c r="A6805" s="187">
        <v>37678</v>
      </c>
      <c r="B6805" s="30">
        <v>10.72</v>
      </c>
      <c r="C6805" s="140">
        <v>80430</v>
      </c>
      <c r="D6805" s="8">
        <v>0.32333333333333331</v>
      </c>
      <c r="E6805" s="9">
        <v>3300</v>
      </c>
    </row>
    <row r="6806" spans="1:5">
      <c r="A6806" s="187">
        <v>37679</v>
      </c>
      <c r="B6806" s="30">
        <v>10.786666666666667</v>
      </c>
      <c r="C6806" s="140">
        <v>274422</v>
      </c>
      <c r="D6806" s="8">
        <v>0.32333333333333331</v>
      </c>
      <c r="E6806" s="9">
        <v>0</v>
      </c>
    </row>
    <row r="6807" spans="1:5">
      <c r="A6807" s="195">
        <v>37680</v>
      </c>
      <c r="B6807" s="31">
        <v>10.916666666666666</v>
      </c>
      <c r="C6807" s="141">
        <v>38091</v>
      </c>
      <c r="D6807" s="10">
        <v>0.33</v>
      </c>
      <c r="E6807" s="11">
        <v>1305</v>
      </c>
    </row>
    <row r="6808" spans="1:5">
      <c r="A6808" s="187">
        <v>37683</v>
      </c>
      <c r="B6808" s="30">
        <v>10.6</v>
      </c>
      <c r="C6808" s="140">
        <v>118407</v>
      </c>
      <c r="D6808" s="8">
        <v>0.33333333333333331</v>
      </c>
      <c r="E6808" s="9">
        <v>4047</v>
      </c>
    </row>
    <row r="6809" spans="1:5">
      <c r="A6809" s="187">
        <v>37684</v>
      </c>
      <c r="B6809" s="30">
        <v>10.816666666666668</v>
      </c>
      <c r="C6809" s="140">
        <v>70509</v>
      </c>
      <c r="D6809" s="8">
        <v>0.33333333333333331</v>
      </c>
      <c r="E6809" s="9">
        <v>1659</v>
      </c>
    </row>
    <row r="6810" spans="1:5">
      <c r="A6810" s="187">
        <v>37685</v>
      </c>
      <c r="B6810" s="30">
        <v>10.49</v>
      </c>
      <c r="C6810" s="140">
        <v>80916</v>
      </c>
      <c r="D6810" s="8">
        <v>0.33333333333333331</v>
      </c>
      <c r="E6810" s="9">
        <v>0</v>
      </c>
    </row>
    <row r="6811" spans="1:5">
      <c r="A6811" s="187">
        <v>37686</v>
      </c>
      <c r="B6811" s="30">
        <v>10.7</v>
      </c>
      <c r="C6811" s="140">
        <v>47391</v>
      </c>
      <c r="D6811" s="8">
        <v>0.42333333333333334</v>
      </c>
      <c r="E6811" s="9">
        <v>6900</v>
      </c>
    </row>
    <row r="6812" spans="1:5">
      <c r="A6812" s="187">
        <v>37687</v>
      </c>
      <c r="B6812" s="30">
        <v>11.083333333333334</v>
      </c>
      <c r="C6812" s="140">
        <v>164043</v>
      </c>
      <c r="D6812" s="8">
        <v>0.42333333333333334</v>
      </c>
      <c r="E6812" s="9">
        <v>0</v>
      </c>
    </row>
    <row r="6813" spans="1:5">
      <c r="A6813" s="187">
        <v>37690</v>
      </c>
      <c r="B6813" s="30">
        <v>10.753333333333332</v>
      </c>
      <c r="C6813" s="140">
        <v>89610</v>
      </c>
      <c r="D6813" s="8">
        <v>0.42333333333333334</v>
      </c>
      <c r="E6813" s="9">
        <v>0</v>
      </c>
    </row>
    <row r="6814" spans="1:5">
      <c r="A6814" s="187">
        <v>37691</v>
      </c>
      <c r="B6814" s="30">
        <v>10.383333333333333</v>
      </c>
      <c r="C6814" s="140">
        <v>123426</v>
      </c>
      <c r="D6814" s="8">
        <v>0.42333333333333334</v>
      </c>
      <c r="E6814" s="9">
        <v>0</v>
      </c>
    </row>
    <row r="6815" spans="1:5">
      <c r="A6815" s="187">
        <v>37692</v>
      </c>
      <c r="B6815" s="30">
        <v>10.333333333333334</v>
      </c>
      <c r="C6815" s="140">
        <v>58749</v>
      </c>
      <c r="D6815" s="8">
        <v>0.42333333333333334</v>
      </c>
      <c r="E6815" s="9">
        <v>0</v>
      </c>
    </row>
    <row r="6816" spans="1:5">
      <c r="A6816" s="187">
        <v>37693</v>
      </c>
      <c r="B6816" s="30">
        <v>10.666666666666666</v>
      </c>
      <c r="C6816" s="140">
        <v>118212</v>
      </c>
      <c r="D6816" s="8">
        <v>0.42333333333333334</v>
      </c>
      <c r="E6816" s="9">
        <v>360</v>
      </c>
    </row>
    <row r="6817" spans="1:5">
      <c r="A6817" s="187">
        <v>37694</v>
      </c>
      <c r="B6817" s="30">
        <v>11.643333333333333</v>
      </c>
      <c r="C6817" s="140">
        <v>91530</v>
      </c>
      <c r="D6817" s="8">
        <v>0.49666666666666665</v>
      </c>
      <c r="E6817" s="9">
        <v>2040</v>
      </c>
    </row>
    <row r="6818" spans="1:5">
      <c r="A6818" s="187">
        <v>37697</v>
      </c>
      <c r="B6818" s="30">
        <v>12.29</v>
      </c>
      <c r="C6818" s="140">
        <v>69204</v>
      </c>
      <c r="D6818" s="8">
        <v>0.49666666666666665</v>
      </c>
      <c r="E6818" s="9">
        <v>0</v>
      </c>
    </row>
    <row r="6819" spans="1:5">
      <c r="A6819" s="187">
        <v>37698</v>
      </c>
      <c r="B6819" s="30">
        <v>11.67</v>
      </c>
      <c r="C6819" s="140">
        <v>124836</v>
      </c>
      <c r="D6819" s="8">
        <v>0.5</v>
      </c>
      <c r="E6819" s="9">
        <v>1920</v>
      </c>
    </row>
    <row r="6820" spans="1:5">
      <c r="A6820" s="187">
        <v>37699</v>
      </c>
      <c r="B6820" s="30">
        <v>11.803333333333333</v>
      </c>
      <c r="C6820" s="140">
        <v>87690</v>
      </c>
      <c r="D6820" s="8">
        <v>0.49666666666666665</v>
      </c>
      <c r="E6820" s="9">
        <v>1500</v>
      </c>
    </row>
    <row r="6821" spans="1:5">
      <c r="A6821" s="187">
        <v>37700</v>
      </c>
      <c r="B6821" s="30">
        <v>11.633333333333333</v>
      </c>
      <c r="C6821" s="140">
        <v>36123</v>
      </c>
      <c r="D6821" s="8">
        <v>0.56666666666666665</v>
      </c>
      <c r="E6821" s="9">
        <v>2160</v>
      </c>
    </row>
    <row r="6822" spans="1:5">
      <c r="A6822" s="187">
        <v>37701</v>
      </c>
      <c r="B6822" s="30">
        <v>11.69</v>
      </c>
      <c r="C6822" s="140">
        <v>91749</v>
      </c>
      <c r="D6822" s="8">
        <v>0.58333333333333337</v>
      </c>
      <c r="E6822" s="9">
        <v>720</v>
      </c>
    </row>
    <row r="6823" spans="1:5">
      <c r="A6823" s="187">
        <v>37704</v>
      </c>
      <c r="B6823" s="30">
        <v>11.2</v>
      </c>
      <c r="C6823" s="140">
        <v>44670</v>
      </c>
      <c r="D6823" s="8">
        <v>0.57999999999999996</v>
      </c>
      <c r="E6823" s="9">
        <v>3900</v>
      </c>
    </row>
    <row r="6824" spans="1:5">
      <c r="A6824" s="187">
        <v>37705</v>
      </c>
      <c r="B6824" s="30">
        <v>11.31</v>
      </c>
      <c r="C6824" s="140">
        <v>69657</v>
      </c>
      <c r="D6824" s="8">
        <v>0.66666666666666663</v>
      </c>
      <c r="E6824" s="9">
        <v>2850</v>
      </c>
    </row>
    <row r="6825" spans="1:5">
      <c r="A6825" s="187">
        <v>37706</v>
      </c>
      <c r="B6825" s="30">
        <v>11.456666666666665</v>
      </c>
      <c r="C6825" s="140">
        <v>71133</v>
      </c>
      <c r="D6825" s="8">
        <v>0.5</v>
      </c>
      <c r="E6825" s="9">
        <v>1800</v>
      </c>
    </row>
    <row r="6826" spans="1:5">
      <c r="A6826" s="187">
        <v>37707</v>
      </c>
      <c r="B6826" s="30">
        <v>11.116666666666667</v>
      </c>
      <c r="C6826" s="140">
        <v>104877</v>
      </c>
      <c r="D6826" s="8">
        <v>0.46666666666666662</v>
      </c>
      <c r="E6826" s="9">
        <v>1950</v>
      </c>
    </row>
    <row r="6827" spans="1:5">
      <c r="A6827" s="187">
        <v>37708</v>
      </c>
      <c r="B6827" s="30">
        <v>10.93</v>
      </c>
      <c r="C6827" s="140">
        <v>59856</v>
      </c>
      <c r="D6827" s="8">
        <v>0.46666666666666662</v>
      </c>
      <c r="E6827" s="9">
        <v>0</v>
      </c>
    </row>
    <row r="6828" spans="1:5">
      <c r="A6828" s="195">
        <v>37711</v>
      </c>
      <c r="B6828" s="31">
        <v>11.163333333333334</v>
      </c>
      <c r="C6828" s="141">
        <v>47580</v>
      </c>
      <c r="D6828" s="10">
        <v>0.46666666666666662</v>
      </c>
      <c r="E6828" s="11">
        <v>1650</v>
      </c>
    </row>
    <row r="6829" spans="1:5">
      <c r="A6829" s="187">
        <v>37712</v>
      </c>
      <c r="B6829" s="30">
        <v>11.096666666666666</v>
      </c>
      <c r="C6829" s="140">
        <v>68892</v>
      </c>
      <c r="D6829" s="8">
        <v>0.33333333333333331</v>
      </c>
      <c r="E6829" s="9">
        <v>4200</v>
      </c>
    </row>
    <row r="6830" spans="1:5">
      <c r="A6830" s="187">
        <v>37713</v>
      </c>
      <c r="B6830" s="30">
        <v>11.77</v>
      </c>
      <c r="C6830" s="140">
        <v>83721</v>
      </c>
      <c r="D6830" s="8">
        <v>0.3</v>
      </c>
      <c r="E6830" s="9">
        <v>58500</v>
      </c>
    </row>
    <row r="6831" spans="1:5">
      <c r="A6831" s="187">
        <v>37714</v>
      </c>
      <c r="B6831" s="30">
        <v>11.996666666666668</v>
      </c>
      <c r="C6831" s="140">
        <v>95784</v>
      </c>
      <c r="D6831" s="8">
        <v>0.33333333333333331</v>
      </c>
      <c r="E6831" s="9">
        <v>10800</v>
      </c>
    </row>
    <row r="6832" spans="1:5">
      <c r="A6832" s="187">
        <v>37715</v>
      </c>
      <c r="B6832" s="30">
        <v>12.32</v>
      </c>
      <c r="C6832" s="140">
        <v>347160</v>
      </c>
      <c r="D6832" s="8">
        <v>0.33333333333333331</v>
      </c>
      <c r="E6832" s="9">
        <v>43470</v>
      </c>
    </row>
    <row r="6833" spans="1:5">
      <c r="A6833" s="187">
        <v>37718</v>
      </c>
      <c r="B6833" s="30">
        <v>13.083333333333334</v>
      </c>
      <c r="C6833" s="140">
        <v>278853</v>
      </c>
      <c r="D6833" s="8">
        <v>0.3</v>
      </c>
      <c r="E6833" s="9">
        <v>300</v>
      </c>
    </row>
    <row r="6834" spans="1:5">
      <c r="A6834" s="187">
        <v>37719</v>
      </c>
      <c r="B6834" s="30">
        <v>12.733333333333334</v>
      </c>
      <c r="C6834" s="140">
        <v>100308</v>
      </c>
      <c r="D6834" s="8">
        <v>0.27333333333333332</v>
      </c>
      <c r="E6834" s="9">
        <v>900</v>
      </c>
    </row>
    <row r="6835" spans="1:5">
      <c r="A6835" s="187">
        <v>37720</v>
      </c>
      <c r="B6835" s="30">
        <v>12.346666666666666</v>
      </c>
      <c r="C6835" s="140">
        <v>85002</v>
      </c>
      <c r="D6835" s="8">
        <v>0.26666666666666666</v>
      </c>
      <c r="E6835" s="9">
        <v>10170</v>
      </c>
    </row>
    <row r="6836" spans="1:5">
      <c r="A6836" s="187">
        <v>37721</v>
      </c>
      <c r="B6836" s="30">
        <v>12.33</v>
      </c>
      <c r="C6836" s="140">
        <v>50679</v>
      </c>
      <c r="D6836" s="8">
        <v>0.25666666666666665</v>
      </c>
      <c r="E6836" s="9">
        <v>7020</v>
      </c>
    </row>
    <row r="6837" spans="1:5">
      <c r="A6837" s="187">
        <v>37722</v>
      </c>
      <c r="B6837" s="30">
        <v>12.516666666666666</v>
      </c>
      <c r="C6837" s="140">
        <v>29352</v>
      </c>
      <c r="D6837" s="8">
        <v>0.2</v>
      </c>
      <c r="E6837" s="9">
        <v>2490</v>
      </c>
    </row>
    <row r="6838" spans="1:5">
      <c r="A6838" s="187">
        <v>37725</v>
      </c>
      <c r="B6838" s="30">
        <v>13.046666666666667</v>
      </c>
      <c r="C6838" s="140">
        <v>29136</v>
      </c>
      <c r="D6838" s="8">
        <v>0.2</v>
      </c>
      <c r="E6838" s="9">
        <v>2790</v>
      </c>
    </row>
    <row r="6839" spans="1:5">
      <c r="A6839" s="187">
        <v>37726</v>
      </c>
      <c r="B6839" s="30">
        <v>13.25</v>
      </c>
      <c r="C6839" s="140">
        <v>93093</v>
      </c>
      <c r="D6839" s="8">
        <v>0.2</v>
      </c>
      <c r="E6839" s="9">
        <v>3279</v>
      </c>
    </row>
    <row r="6840" spans="1:5">
      <c r="A6840" s="187">
        <v>37727</v>
      </c>
      <c r="B6840" s="30">
        <v>13.49</v>
      </c>
      <c r="C6840" s="140">
        <v>118755</v>
      </c>
      <c r="D6840" s="8">
        <v>0.2</v>
      </c>
      <c r="E6840" s="9">
        <v>900</v>
      </c>
    </row>
    <row r="6841" spans="1:5">
      <c r="A6841" s="187">
        <v>37728</v>
      </c>
      <c r="B6841" s="30">
        <v>13.2</v>
      </c>
      <c r="C6841" s="140">
        <v>42636</v>
      </c>
      <c r="D6841" s="8">
        <v>0.19</v>
      </c>
      <c r="E6841" s="9">
        <v>990</v>
      </c>
    </row>
    <row r="6842" spans="1:5">
      <c r="A6842" s="187">
        <v>37733</v>
      </c>
      <c r="B6842" s="30">
        <v>13.106666666666667</v>
      </c>
      <c r="C6842" s="140">
        <v>21024</v>
      </c>
      <c r="D6842" s="8">
        <v>0.2</v>
      </c>
      <c r="E6842" s="9">
        <v>2070</v>
      </c>
    </row>
    <row r="6843" spans="1:5">
      <c r="A6843" s="187">
        <v>37734</v>
      </c>
      <c r="B6843" s="30">
        <v>13.673333333333334</v>
      </c>
      <c r="C6843" s="140">
        <v>35091</v>
      </c>
      <c r="D6843" s="8">
        <v>0.2</v>
      </c>
      <c r="E6843" s="9">
        <v>3300</v>
      </c>
    </row>
    <row r="6844" spans="1:5">
      <c r="A6844" s="187">
        <v>37735</v>
      </c>
      <c r="B6844" s="30">
        <v>13.333333333333334</v>
      </c>
      <c r="C6844" s="140">
        <v>69516</v>
      </c>
      <c r="D6844" s="8">
        <v>0.2</v>
      </c>
      <c r="E6844" s="9">
        <v>2085</v>
      </c>
    </row>
    <row r="6845" spans="1:5">
      <c r="A6845" s="187">
        <v>37736</v>
      </c>
      <c r="B6845" s="30">
        <v>13.563333333333333</v>
      </c>
      <c r="C6845" s="140">
        <v>18891</v>
      </c>
      <c r="D6845" s="8">
        <v>0.2</v>
      </c>
      <c r="E6845" s="9">
        <v>4140</v>
      </c>
    </row>
    <row r="6846" spans="1:5">
      <c r="A6846" s="187">
        <v>37739</v>
      </c>
      <c r="B6846" s="30">
        <v>13.5</v>
      </c>
      <c r="C6846" s="140">
        <v>34725</v>
      </c>
      <c r="D6846" s="8">
        <v>0.2</v>
      </c>
      <c r="E6846" s="9">
        <v>0</v>
      </c>
    </row>
    <row r="6847" spans="1:5">
      <c r="A6847" s="187">
        <v>37740</v>
      </c>
      <c r="B6847" s="30">
        <v>13.93</v>
      </c>
      <c r="C6847" s="140">
        <v>27852</v>
      </c>
      <c r="D6847" s="8">
        <v>0.2</v>
      </c>
      <c r="E6847" s="9">
        <v>2925</v>
      </c>
    </row>
    <row r="6848" spans="1:5">
      <c r="A6848" s="195">
        <v>37741</v>
      </c>
      <c r="B6848" s="31">
        <v>13.72</v>
      </c>
      <c r="C6848" s="141">
        <v>31176</v>
      </c>
      <c r="D6848" s="10">
        <v>0.2</v>
      </c>
      <c r="E6848" s="11">
        <v>2100</v>
      </c>
    </row>
    <row r="6849" spans="1:5">
      <c r="A6849" s="187">
        <v>37743</v>
      </c>
      <c r="B6849" s="30">
        <v>13.796666666666667</v>
      </c>
      <c r="C6849" s="140">
        <v>63735</v>
      </c>
      <c r="D6849" s="8">
        <v>0.2</v>
      </c>
      <c r="E6849" s="9">
        <v>2730</v>
      </c>
    </row>
    <row r="6850" spans="1:5">
      <c r="A6850" s="187">
        <v>37746</v>
      </c>
      <c r="B6850" s="30">
        <v>13.85</v>
      </c>
      <c r="C6850" s="140">
        <v>46455</v>
      </c>
      <c r="D6850" s="8">
        <v>0.2</v>
      </c>
      <c r="E6850" s="9">
        <v>51039</v>
      </c>
    </row>
    <row r="6851" spans="1:5">
      <c r="A6851" s="187">
        <v>37747</v>
      </c>
      <c r="B6851" s="30">
        <v>13.69</v>
      </c>
      <c r="C6851" s="140">
        <v>48174</v>
      </c>
      <c r="D6851" s="8">
        <v>0.2</v>
      </c>
      <c r="E6851" s="9">
        <v>3450</v>
      </c>
    </row>
    <row r="6852" spans="1:5">
      <c r="A6852" s="187">
        <v>37748</v>
      </c>
      <c r="B6852" s="30">
        <v>14.15</v>
      </c>
      <c r="C6852" s="140">
        <v>87030</v>
      </c>
      <c r="D6852" s="8">
        <v>0.2</v>
      </c>
      <c r="E6852" s="9">
        <v>4950</v>
      </c>
    </row>
    <row r="6853" spans="1:5">
      <c r="A6853" s="187">
        <v>37749</v>
      </c>
      <c r="B6853" s="30">
        <v>13.383333333333333</v>
      </c>
      <c r="C6853" s="140">
        <v>72255</v>
      </c>
      <c r="D6853" s="8">
        <v>0.2</v>
      </c>
      <c r="E6853" s="9">
        <v>1800</v>
      </c>
    </row>
    <row r="6854" spans="1:5">
      <c r="A6854" s="187">
        <v>37750</v>
      </c>
      <c r="B6854" s="30">
        <v>13.456666666666665</v>
      </c>
      <c r="C6854" s="140">
        <v>105234</v>
      </c>
      <c r="D6854" s="8">
        <v>0.2</v>
      </c>
      <c r="E6854" s="9">
        <v>300</v>
      </c>
    </row>
    <row r="6855" spans="1:5">
      <c r="A6855" s="187">
        <v>37753</v>
      </c>
      <c r="B6855" s="30">
        <v>13.663333333333334</v>
      </c>
      <c r="C6855" s="140">
        <v>22806</v>
      </c>
      <c r="D6855" s="8">
        <v>0.2</v>
      </c>
      <c r="E6855" s="9">
        <v>405</v>
      </c>
    </row>
    <row r="6856" spans="1:5">
      <c r="A6856" s="187">
        <v>37754</v>
      </c>
      <c r="B6856" s="30">
        <v>13.773333333333333</v>
      </c>
      <c r="C6856" s="140">
        <v>57216</v>
      </c>
      <c r="D6856" s="8">
        <v>0.18666666666666668</v>
      </c>
      <c r="E6856" s="9">
        <v>1200</v>
      </c>
    </row>
    <row r="6857" spans="1:5">
      <c r="A6857" s="187">
        <v>37755</v>
      </c>
      <c r="B6857" s="30">
        <v>13.933333333333332</v>
      </c>
      <c r="C6857" s="140">
        <v>62286</v>
      </c>
      <c r="D6857" s="8">
        <v>0.2</v>
      </c>
      <c r="E6857" s="9">
        <v>3825</v>
      </c>
    </row>
    <row r="6858" spans="1:5">
      <c r="A6858" s="187">
        <v>37756</v>
      </c>
      <c r="B6858" s="30">
        <v>13.833333333333334</v>
      </c>
      <c r="C6858" s="140">
        <v>18300</v>
      </c>
      <c r="D6858" s="8">
        <v>0.2</v>
      </c>
      <c r="E6858" s="9">
        <v>2400</v>
      </c>
    </row>
    <row r="6859" spans="1:5">
      <c r="A6859" s="187">
        <v>37757</v>
      </c>
      <c r="B6859" s="30">
        <v>14.086666666666666</v>
      </c>
      <c r="C6859" s="140">
        <v>245241</v>
      </c>
      <c r="D6859" s="8">
        <v>0.2</v>
      </c>
      <c r="E6859" s="9">
        <v>1950</v>
      </c>
    </row>
    <row r="6860" spans="1:5">
      <c r="A6860" s="187">
        <v>37760</v>
      </c>
      <c r="B6860" s="30">
        <v>13.35</v>
      </c>
      <c r="C6860" s="140">
        <v>32268</v>
      </c>
      <c r="D6860" s="8">
        <v>0.19666666666666666</v>
      </c>
      <c r="E6860" s="9">
        <v>1227</v>
      </c>
    </row>
    <row r="6861" spans="1:5">
      <c r="A6861" s="187">
        <v>37761</v>
      </c>
      <c r="B6861" s="30">
        <v>13.963333333333333</v>
      </c>
      <c r="C6861" s="140">
        <v>65865</v>
      </c>
      <c r="D6861" s="8">
        <v>0.2</v>
      </c>
      <c r="E6861" s="9">
        <v>630</v>
      </c>
    </row>
    <row r="6862" spans="1:5">
      <c r="A6862" s="187">
        <v>37762</v>
      </c>
      <c r="B6862" s="30">
        <v>13.186666666666667</v>
      </c>
      <c r="C6862" s="140">
        <v>119661</v>
      </c>
      <c r="D6862" s="8">
        <v>0.2</v>
      </c>
      <c r="E6862" s="9">
        <v>0</v>
      </c>
    </row>
    <row r="6863" spans="1:5">
      <c r="A6863" s="187">
        <v>37763</v>
      </c>
      <c r="B6863" s="30">
        <v>13.326666666666666</v>
      </c>
      <c r="C6863" s="140">
        <v>71379</v>
      </c>
      <c r="D6863" s="8">
        <v>0.2</v>
      </c>
      <c r="E6863" s="9">
        <v>0</v>
      </c>
    </row>
    <row r="6864" spans="1:5">
      <c r="A6864" s="187">
        <v>37764</v>
      </c>
      <c r="B6864" s="30">
        <v>13.166666666666666</v>
      </c>
      <c r="C6864" s="140">
        <v>84084</v>
      </c>
      <c r="D6864" s="8">
        <v>0.2</v>
      </c>
      <c r="E6864" s="9">
        <v>4605</v>
      </c>
    </row>
    <row r="6865" spans="1:5">
      <c r="A6865" s="187">
        <v>37767</v>
      </c>
      <c r="B6865" s="30">
        <v>13.27</v>
      </c>
      <c r="C6865" s="140">
        <v>65172</v>
      </c>
      <c r="D6865" s="8">
        <v>0.16666666666666666</v>
      </c>
      <c r="E6865" s="9">
        <v>4530</v>
      </c>
    </row>
    <row r="6866" spans="1:5">
      <c r="A6866" s="187">
        <v>37768</v>
      </c>
      <c r="B6866" s="30">
        <v>12.906666666666666</v>
      </c>
      <c r="C6866" s="140">
        <v>113826</v>
      </c>
      <c r="D6866" s="8">
        <v>0.16666666666666666</v>
      </c>
      <c r="E6866" s="9">
        <v>0</v>
      </c>
    </row>
    <row r="6867" spans="1:5">
      <c r="A6867" s="187">
        <v>37769</v>
      </c>
      <c r="B6867" s="30">
        <v>13.15</v>
      </c>
      <c r="C6867" s="140">
        <v>62901</v>
      </c>
      <c r="D6867" s="8">
        <v>0.16666666666666666</v>
      </c>
      <c r="E6867" s="9">
        <v>870</v>
      </c>
    </row>
    <row r="6868" spans="1:5">
      <c r="A6868" s="187">
        <v>37770</v>
      </c>
      <c r="B6868" s="30">
        <v>13.2</v>
      </c>
      <c r="C6868" s="140">
        <v>39774</v>
      </c>
      <c r="D6868" s="8">
        <v>0.16666666666666666</v>
      </c>
      <c r="E6868" s="9">
        <v>0</v>
      </c>
    </row>
    <row r="6869" spans="1:5">
      <c r="A6869" s="195">
        <v>37771</v>
      </c>
      <c r="B6869" s="31">
        <v>13.286666666666667</v>
      </c>
      <c r="C6869" s="141">
        <v>70158</v>
      </c>
      <c r="D6869" s="10">
        <v>0.16666666666666666</v>
      </c>
      <c r="E6869" s="11">
        <v>0</v>
      </c>
    </row>
    <row r="6870" spans="1:5">
      <c r="A6870" s="187">
        <v>37774</v>
      </c>
      <c r="B6870" s="30">
        <v>13.116666666666667</v>
      </c>
      <c r="C6870" s="140">
        <v>112521</v>
      </c>
      <c r="D6870" s="8">
        <v>0.16333333333333333</v>
      </c>
      <c r="E6870" s="9">
        <v>1038</v>
      </c>
    </row>
    <row r="6871" spans="1:5">
      <c r="A6871" s="187">
        <v>37775</v>
      </c>
      <c r="B6871" s="30">
        <v>13.543333333333335</v>
      </c>
      <c r="C6871" s="140">
        <v>41031</v>
      </c>
      <c r="D6871" s="8">
        <v>0.16333333333333333</v>
      </c>
      <c r="E6871" s="9">
        <v>1950</v>
      </c>
    </row>
    <row r="6872" spans="1:5">
      <c r="A6872" s="187">
        <v>37776</v>
      </c>
      <c r="B6872" s="30">
        <v>13.836666666666666</v>
      </c>
      <c r="C6872" s="140">
        <v>56562</v>
      </c>
      <c r="D6872" s="8">
        <v>0.16333333333333333</v>
      </c>
      <c r="E6872" s="9">
        <v>600</v>
      </c>
    </row>
    <row r="6873" spans="1:5">
      <c r="A6873" s="187">
        <v>37777</v>
      </c>
      <c r="B6873" s="30">
        <v>13.826666666666666</v>
      </c>
      <c r="C6873" s="140">
        <v>69018</v>
      </c>
      <c r="D6873" s="8">
        <v>0.16333333333333333</v>
      </c>
      <c r="E6873" s="9">
        <v>1365</v>
      </c>
    </row>
    <row r="6874" spans="1:5">
      <c r="A6874" s="187">
        <v>37778</v>
      </c>
      <c r="B6874" s="30">
        <v>14.333333333333334</v>
      </c>
      <c r="C6874" s="140">
        <v>91911</v>
      </c>
      <c r="D6874" s="8">
        <v>0.16333333333333333</v>
      </c>
      <c r="E6874" s="9">
        <v>0</v>
      </c>
    </row>
    <row r="6875" spans="1:5">
      <c r="A6875" s="187">
        <v>37781</v>
      </c>
      <c r="B6875" s="30">
        <v>14.013333333333334</v>
      </c>
      <c r="C6875" s="140">
        <v>25740</v>
      </c>
      <c r="D6875" s="8">
        <v>0.16333333333333333</v>
      </c>
      <c r="E6875" s="9">
        <v>0</v>
      </c>
    </row>
    <row r="6876" spans="1:5">
      <c r="A6876" s="187">
        <v>37782</v>
      </c>
      <c r="B6876" s="30">
        <v>13.45</v>
      </c>
      <c r="C6876" s="140">
        <v>75201</v>
      </c>
      <c r="D6876" s="8">
        <v>0.13333333333333333</v>
      </c>
      <c r="E6876" s="9">
        <v>31092</v>
      </c>
    </row>
    <row r="6877" spans="1:5">
      <c r="A6877" s="187">
        <v>37783</v>
      </c>
      <c r="B6877" s="30">
        <v>13.196666666666667</v>
      </c>
      <c r="C6877" s="140">
        <v>224376</v>
      </c>
      <c r="D6877" s="8">
        <v>0.13333333333333333</v>
      </c>
      <c r="E6877" s="9">
        <v>76380</v>
      </c>
    </row>
    <row r="6878" spans="1:5">
      <c r="A6878" s="187">
        <v>37784</v>
      </c>
      <c r="B6878" s="30">
        <v>13.843333333333334</v>
      </c>
      <c r="C6878" s="140">
        <v>211437</v>
      </c>
      <c r="D6878" s="8">
        <v>0.13</v>
      </c>
      <c r="E6878" s="9">
        <v>4740</v>
      </c>
    </row>
    <row r="6879" spans="1:5">
      <c r="A6879" s="187">
        <v>37785</v>
      </c>
      <c r="B6879" s="30">
        <v>13.716666666666667</v>
      </c>
      <c r="C6879" s="140">
        <v>24933</v>
      </c>
      <c r="D6879" s="8">
        <v>0.13</v>
      </c>
      <c r="E6879" s="9">
        <v>4050</v>
      </c>
    </row>
    <row r="6880" spans="1:5">
      <c r="A6880" s="187">
        <v>37788</v>
      </c>
      <c r="B6880" s="30">
        <v>13.636666666666665</v>
      </c>
      <c r="C6880" s="140">
        <v>60162</v>
      </c>
      <c r="D6880" s="8">
        <v>0.1</v>
      </c>
      <c r="E6880" s="9">
        <v>21000</v>
      </c>
    </row>
    <row r="6881" spans="1:5">
      <c r="A6881" s="187">
        <v>37789</v>
      </c>
      <c r="B6881" s="30">
        <v>13.683333333333332</v>
      </c>
      <c r="C6881" s="140">
        <v>105291</v>
      </c>
      <c r="D6881" s="8">
        <v>0.1</v>
      </c>
      <c r="E6881" s="9">
        <v>59868</v>
      </c>
    </row>
    <row r="6882" spans="1:5">
      <c r="A6882" s="187">
        <v>37790</v>
      </c>
      <c r="B6882" s="30">
        <v>13.663333333333334</v>
      </c>
      <c r="C6882" s="140">
        <v>68385</v>
      </c>
      <c r="D6882" s="8">
        <v>0.1</v>
      </c>
      <c r="E6882" s="9">
        <v>7740</v>
      </c>
    </row>
    <row r="6883" spans="1:5">
      <c r="A6883" s="187">
        <v>37791</v>
      </c>
      <c r="B6883" s="30">
        <v>13.416666666666666</v>
      </c>
      <c r="C6883" s="140">
        <v>41742</v>
      </c>
      <c r="D6883" s="8">
        <v>0.1</v>
      </c>
      <c r="E6883" s="9">
        <v>2490</v>
      </c>
    </row>
    <row r="6884" spans="1:5">
      <c r="A6884" s="187">
        <v>37792</v>
      </c>
      <c r="B6884" s="30">
        <v>13.34</v>
      </c>
      <c r="C6884" s="140">
        <v>71673</v>
      </c>
      <c r="D6884" s="8">
        <v>0.1</v>
      </c>
      <c r="E6884" s="9">
        <v>300</v>
      </c>
    </row>
    <row r="6885" spans="1:5">
      <c r="A6885" s="187">
        <v>37795</v>
      </c>
      <c r="B6885" s="30">
        <v>13.666666666666666</v>
      </c>
      <c r="C6885" s="140">
        <v>33525</v>
      </c>
      <c r="D6885" s="8">
        <v>0.1</v>
      </c>
      <c r="E6885" s="9">
        <v>2400</v>
      </c>
    </row>
    <row r="6886" spans="1:5">
      <c r="A6886" s="187">
        <v>37796</v>
      </c>
      <c r="B6886" s="30">
        <v>13.353333333333333</v>
      </c>
      <c r="C6886" s="140">
        <v>91344</v>
      </c>
      <c r="D6886" s="8">
        <v>0.1</v>
      </c>
      <c r="E6886" s="9">
        <v>0</v>
      </c>
    </row>
    <row r="6887" spans="1:5">
      <c r="A6887" s="187">
        <v>37797</v>
      </c>
      <c r="B6887" s="30">
        <v>13.476666666666667</v>
      </c>
      <c r="C6887" s="140">
        <v>43224</v>
      </c>
      <c r="D6887" s="8">
        <v>0.12666666666666668</v>
      </c>
      <c r="E6887" s="9">
        <v>2100</v>
      </c>
    </row>
    <row r="6888" spans="1:5">
      <c r="A6888" s="187">
        <v>37798</v>
      </c>
      <c r="B6888" s="30">
        <v>13.483333333333334</v>
      </c>
      <c r="C6888" s="140">
        <v>33777</v>
      </c>
      <c r="D6888" s="8">
        <v>0.12666666666666668</v>
      </c>
      <c r="E6888" s="9">
        <v>0</v>
      </c>
    </row>
    <row r="6889" spans="1:5">
      <c r="A6889" s="187">
        <v>37799</v>
      </c>
      <c r="B6889" s="30">
        <v>13.513333333333334</v>
      </c>
      <c r="C6889" s="140">
        <v>22350</v>
      </c>
      <c r="D6889" s="8">
        <v>0.12666666666666668</v>
      </c>
      <c r="E6889" s="9">
        <v>3000</v>
      </c>
    </row>
    <row r="6890" spans="1:5">
      <c r="A6890" s="195">
        <v>37802</v>
      </c>
      <c r="B6890" s="31">
        <v>13.566666666666668</v>
      </c>
      <c r="C6890" s="141">
        <v>42711</v>
      </c>
      <c r="D6890" s="10">
        <v>0.12</v>
      </c>
      <c r="E6890" s="11">
        <v>150</v>
      </c>
    </row>
    <row r="6891" spans="1:5">
      <c r="A6891" s="187">
        <v>37803</v>
      </c>
      <c r="B6891" s="30">
        <v>13.51</v>
      </c>
      <c r="C6891" s="140">
        <v>76488</v>
      </c>
      <c r="D6891" s="8">
        <v>0.12666666666666668</v>
      </c>
      <c r="E6891" s="9">
        <v>912</v>
      </c>
    </row>
    <row r="6892" spans="1:5">
      <c r="A6892" s="187">
        <v>37804</v>
      </c>
      <c r="B6892" s="30">
        <v>13.553333333333333</v>
      </c>
      <c r="C6892" s="140">
        <v>43662</v>
      </c>
      <c r="D6892" s="8">
        <v>0.13</v>
      </c>
      <c r="E6892" s="9">
        <v>540</v>
      </c>
    </row>
    <row r="6893" spans="1:5">
      <c r="A6893" s="187">
        <v>37805</v>
      </c>
      <c r="B6893" s="30">
        <v>13.596666666666666</v>
      </c>
      <c r="C6893" s="140">
        <v>27024</v>
      </c>
      <c r="D6893" s="8">
        <v>0.16333333333333333</v>
      </c>
      <c r="E6893" s="9">
        <v>1290</v>
      </c>
    </row>
    <row r="6894" spans="1:5">
      <c r="A6894" s="187">
        <v>37806</v>
      </c>
      <c r="B6894" s="30">
        <v>13.573333333333332</v>
      </c>
      <c r="C6894" s="140">
        <v>15486</v>
      </c>
      <c r="D6894" s="8">
        <v>0.13</v>
      </c>
      <c r="E6894" s="9">
        <v>6</v>
      </c>
    </row>
    <row r="6895" spans="1:5">
      <c r="A6895" s="187">
        <v>37809</v>
      </c>
      <c r="B6895" s="30">
        <v>13.916666666666666</v>
      </c>
      <c r="C6895" s="140">
        <v>98709</v>
      </c>
      <c r="D6895" s="8">
        <v>0.13</v>
      </c>
      <c r="E6895" s="9">
        <v>3000</v>
      </c>
    </row>
    <row r="6896" spans="1:5">
      <c r="A6896" s="187">
        <v>37810</v>
      </c>
      <c r="B6896" s="30">
        <v>13.9</v>
      </c>
      <c r="C6896" s="140">
        <v>90375</v>
      </c>
      <c r="D6896" s="8">
        <v>0.15666666666666665</v>
      </c>
      <c r="E6896" s="9">
        <v>285</v>
      </c>
    </row>
    <row r="6897" spans="1:5">
      <c r="A6897" s="187">
        <v>37811</v>
      </c>
      <c r="B6897" s="30">
        <v>14.06</v>
      </c>
      <c r="C6897" s="140">
        <v>57261</v>
      </c>
      <c r="D6897" s="8">
        <v>0.16</v>
      </c>
      <c r="E6897" s="9">
        <v>8835</v>
      </c>
    </row>
    <row r="6898" spans="1:5">
      <c r="A6898" s="187">
        <v>37812</v>
      </c>
      <c r="B6898" s="30">
        <v>14.2</v>
      </c>
      <c r="C6898" s="140">
        <v>57546</v>
      </c>
      <c r="D6898" s="8">
        <v>0.16333333333333333</v>
      </c>
      <c r="E6898" s="9">
        <v>1800</v>
      </c>
    </row>
    <row r="6899" spans="1:5">
      <c r="A6899" s="187">
        <v>37813</v>
      </c>
      <c r="B6899" s="30">
        <v>14.156666666666666</v>
      </c>
      <c r="C6899" s="140">
        <v>40458</v>
      </c>
      <c r="D6899" s="8">
        <v>0.18333333333333335</v>
      </c>
      <c r="E6899" s="9">
        <v>5160</v>
      </c>
    </row>
    <row r="6900" spans="1:5">
      <c r="A6900" s="187">
        <v>37816</v>
      </c>
      <c r="B6900" s="30">
        <v>14.096666666666666</v>
      </c>
      <c r="C6900" s="140">
        <v>21408</v>
      </c>
      <c r="D6900" s="8">
        <v>0.18333333333333335</v>
      </c>
      <c r="E6900" s="9">
        <v>8730</v>
      </c>
    </row>
    <row r="6901" spans="1:5">
      <c r="A6901" s="187">
        <v>37817</v>
      </c>
      <c r="B6901" s="30">
        <v>14.313333333333333</v>
      </c>
      <c r="C6901" s="140">
        <v>29535</v>
      </c>
      <c r="D6901" s="8">
        <v>0.18333333333333335</v>
      </c>
      <c r="E6901" s="9">
        <v>1059</v>
      </c>
    </row>
    <row r="6902" spans="1:5">
      <c r="A6902" s="187">
        <v>37818</v>
      </c>
      <c r="B6902" s="30">
        <v>14.253333333333332</v>
      </c>
      <c r="C6902" s="140">
        <v>53013</v>
      </c>
      <c r="D6902" s="8">
        <v>0.18333333333333335</v>
      </c>
      <c r="E6902" s="9">
        <v>0</v>
      </c>
    </row>
    <row r="6903" spans="1:5">
      <c r="A6903" s="187">
        <v>37819</v>
      </c>
      <c r="B6903" s="30">
        <v>14.333333333333334</v>
      </c>
      <c r="C6903" s="140">
        <v>69306</v>
      </c>
      <c r="D6903" s="8">
        <v>0.18333333333333335</v>
      </c>
      <c r="E6903" s="9">
        <v>0</v>
      </c>
    </row>
    <row r="6904" spans="1:5">
      <c r="A6904" s="187">
        <v>37820</v>
      </c>
      <c r="B6904" s="30">
        <v>14.263333333333334</v>
      </c>
      <c r="C6904" s="140">
        <v>62430</v>
      </c>
      <c r="D6904" s="8">
        <v>0.2</v>
      </c>
      <c r="E6904" s="9">
        <v>1500</v>
      </c>
    </row>
    <row r="6905" spans="1:5">
      <c r="A6905" s="187">
        <v>37823</v>
      </c>
      <c r="B6905" s="30">
        <v>14.44</v>
      </c>
      <c r="C6905" s="140">
        <v>14067</v>
      </c>
      <c r="D6905" s="8">
        <v>0.2</v>
      </c>
      <c r="E6905" s="9">
        <v>0</v>
      </c>
    </row>
    <row r="6906" spans="1:5">
      <c r="A6906" s="187">
        <v>37824</v>
      </c>
      <c r="B6906" s="30">
        <v>14.52</v>
      </c>
      <c r="C6906" s="140">
        <v>49596</v>
      </c>
      <c r="D6906" s="8">
        <v>0.17</v>
      </c>
      <c r="E6906" s="9">
        <v>900</v>
      </c>
    </row>
    <row r="6907" spans="1:5">
      <c r="A6907" s="187">
        <v>37825</v>
      </c>
      <c r="B6907" s="30">
        <v>14.633333333333333</v>
      </c>
      <c r="C6907" s="140">
        <v>42093</v>
      </c>
      <c r="D6907" s="8">
        <v>0.16666666666666666</v>
      </c>
      <c r="E6907" s="9">
        <v>1200</v>
      </c>
    </row>
    <row r="6908" spans="1:5">
      <c r="A6908" s="187">
        <v>37826</v>
      </c>
      <c r="B6908" s="30">
        <v>14.666666666666666</v>
      </c>
      <c r="C6908" s="140">
        <v>88524</v>
      </c>
      <c r="D6908" s="8">
        <v>0.16666666666666666</v>
      </c>
      <c r="E6908" s="9">
        <v>0</v>
      </c>
    </row>
    <row r="6909" spans="1:5">
      <c r="A6909" s="187">
        <v>37827</v>
      </c>
      <c r="B6909" s="30">
        <v>14.666666666666666</v>
      </c>
      <c r="C6909" s="140">
        <v>99903</v>
      </c>
      <c r="D6909" s="8">
        <v>0.16666666666666666</v>
      </c>
      <c r="E6909" s="9">
        <v>0</v>
      </c>
    </row>
    <row r="6910" spans="1:5">
      <c r="A6910" s="187">
        <v>37830</v>
      </c>
      <c r="B6910" s="30">
        <v>14.75</v>
      </c>
      <c r="C6910" s="140">
        <v>37365</v>
      </c>
      <c r="D6910" s="8">
        <v>0.16666666666666666</v>
      </c>
      <c r="E6910" s="9">
        <v>0</v>
      </c>
    </row>
    <row r="6911" spans="1:5">
      <c r="A6911" s="187">
        <v>37831</v>
      </c>
      <c r="B6911" s="30">
        <v>14.75</v>
      </c>
      <c r="C6911" s="140">
        <v>54162</v>
      </c>
      <c r="D6911" s="8">
        <v>0.16666666666666666</v>
      </c>
      <c r="E6911" s="9">
        <v>0</v>
      </c>
    </row>
    <row r="6912" spans="1:5">
      <c r="A6912" s="187">
        <v>37832</v>
      </c>
      <c r="B6912" s="30">
        <v>14.5</v>
      </c>
      <c r="C6912" s="140">
        <v>51975</v>
      </c>
      <c r="D6912" s="8">
        <v>0.16666666666666666</v>
      </c>
      <c r="E6912" s="9">
        <v>0</v>
      </c>
    </row>
    <row r="6913" spans="1:5">
      <c r="A6913" s="195">
        <v>37833</v>
      </c>
      <c r="B6913" s="31">
        <v>14.07</v>
      </c>
      <c r="C6913" s="141">
        <v>128652</v>
      </c>
      <c r="D6913" s="10">
        <v>0.16666666666666666</v>
      </c>
      <c r="E6913" s="11">
        <v>0</v>
      </c>
    </row>
    <row r="6914" spans="1:5">
      <c r="A6914" s="187">
        <v>37834</v>
      </c>
      <c r="B6914" s="30">
        <v>13.896666666666667</v>
      </c>
      <c r="C6914" s="140">
        <v>266025</v>
      </c>
      <c r="D6914" s="8">
        <v>0.16666666666666666</v>
      </c>
      <c r="E6914" s="9">
        <v>0</v>
      </c>
    </row>
    <row r="6915" spans="1:5">
      <c r="A6915" s="187">
        <v>37837</v>
      </c>
      <c r="B6915" s="30">
        <v>14.066666666666668</v>
      </c>
      <c r="C6915" s="140">
        <v>78858</v>
      </c>
      <c r="D6915" s="8">
        <v>0.16666666666666666</v>
      </c>
      <c r="E6915" s="9">
        <v>0</v>
      </c>
    </row>
    <row r="6916" spans="1:5">
      <c r="A6916" s="187">
        <v>37838</v>
      </c>
      <c r="B6916" s="30">
        <v>14.033333333333333</v>
      </c>
      <c r="C6916" s="140">
        <v>622101</v>
      </c>
      <c r="D6916" s="8">
        <v>0.21666666666666667</v>
      </c>
      <c r="E6916" s="9">
        <v>4560</v>
      </c>
    </row>
    <row r="6917" spans="1:5">
      <c r="A6917" s="187">
        <v>37839</v>
      </c>
      <c r="B6917" s="30">
        <v>13.906666666666666</v>
      </c>
      <c r="C6917" s="140">
        <v>48327</v>
      </c>
      <c r="D6917" s="8">
        <v>0.21666666666666667</v>
      </c>
      <c r="E6917" s="9">
        <v>0</v>
      </c>
    </row>
    <row r="6918" spans="1:5">
      <c r="A6918" s="187">
        <v>37840</v>
      </c>
      <c r="B6918" s="30">
        <v>13.98</v>
      </c>
      <c r="C6918" s="140">
        <v>77853</v>
      </c>
      <c r="D6918" s="8">
        <v>0.21666666666666667</v>
      </c>
      <c r="E6918" s="9">
        <v>0</v>
      </c>
    </row>
    <row r="6919" spans="1:5">
      <c r="A6919" s="187">
        <v>37841</v>
      </c>
      <c r="B6919" s="30">
        <v>14.033333333333333</v>
      </c>
      <c r="C6919" s="140">
        <v>51300</v>
      </c>
      <c r="D6919" s="8">
        <v>0.21666666666666667</v>
      </c>
      <c r="E6919" s="9">
        <v>9</v>
      </c>
    </row>
    <row r="6920" spans="1:5">
      <c r="A6920" s="187">
        <v>37844</v>
      </c>
      <c r="B6920" s="30">
        <v>14.153333333333334</v>
      </c>
      <c r="C6920" s="140">
        <v>49251</v>
      </c>
      <c r="D6920" s="8">
        <v>0.17333333333333334</v>
      </c>
      <c r="E6920" s="9">
        <v>1125</v>
      </c>
    </row>
    <row r="6921" spans="1:5">
      <c r="A6921" s="187">
        <v>37845</v>
      </c>
      <c r="B6921" s="30">
        <v>14.256666666666668</v>
      </c>
      <c r="C6921" s="140">
        <v>32721</v>
      </c>
      <c r="D6921" s="8">
        <v>0.18666666666666668</v>
      </c>
      <c r="E6921" s="9">
        <v>120</v>
      </c>
    </row>
    <row r="6922" spans="1:5">
      <c r="A6922" s="187">
        <v>37846</v>
      </c>
      <c r="B6922" s="30">
        <v>14.32</v>
      </c>
      <c r="C6922" s="140">
        <v>27462</v>
      </c>
      <c r="D6922" s="8">
        <v>0.24</v>
      </c>
      <c r="E6922" s="9">
        <v>150</v>
      </c>
    </row>
    <row r="6923" spans="1:5">
      <c r="A6923" s="187">
        <v>37847</v>
      </c>
      <c r="B6923" s="30">
        <v>14.273333333333333</v>
      </c>
      <c r="C6923" s="140">
        <v>42213</v>
      </c>
      <c r="D6923" s="8">
        <v>0.24</v>
      </c>
      <c r="E6923" s="9">
        <v>0</v>
      </c>
    </row>
    <row r="6924" spans="1:5">
      <c r="A6924" s="187">
        <v>37848</v>
      </c>
      <c r="B6924" s="30">
        <v>14.313333333333333</v>
      </c>
      <c r="C6924" s="140">
        <v>13815</v>
      </c>
      <c r="D6924" s="8">
        <v>0.24</v>
      </c>
      <c r="E6924" s="9">
        <v>0</v>
      </c>
    </row>
    <row r="6925" spans="1:5">
      <c r="A6925" s="187">
        <v>37851</v>
      </c>
      <c r="B6925" s="30">
        <v>14.41</v>
      </c>
      <c r="C6925" s="140">
        <v>52515</v>
      </c>
      <c r="D6925" s="8">
        <v>0.26</v>
      </c>
      <c r="E6925" s="9">
        <v>1050</v>
      </c>
    </row>
    <row r="6926" spans="1:5">
      <c r="A6926" s="187">
        <v>37852</v>
      </c>
      <c r="B6926" s="30">
        <v>14.7</v>
      </c>
      <c r="C6926" s="140">
        <v>94422</v>
      </c>
      <c r="D6926" s="8">
        <v>0.26</v>
      </c>
      <c r="E6926" s="9">
        <v>600</v>
      </c>
    </row>
    <row r="6927" spans="1:5">
      <c r="A6927" s="187">
        <v>37853</v>
      </c>
      <c r="B6927" s="30">
        <v>14.75</v>
      </c>
      <c r="C6927" s="140">
        <v>53292</v>
      </c>
      <c r="D6927" s="8">
        <v>0.26333333333333336</v>
      </c>
      <c r="E6927" s="9">
        <v>450</v>
      </c>
    </row>
    <row r="6928" spans="1:5">
      <c r="A6928" s="187">
        <v>37854</v>
      </c>
      <c r="B6928" s="30">
        <v>14.653333333333334</v>
      </c>
      <c r="C6928" s="140">
        <v>38652</v>
      </c>
      <c r="D6928" s="8">
        <v>0.26333333333333336</v>
      </c>
      <c r="E6928" s="9">
        <v>0</v>
      </c>
    </row>
    <row r="6929" spans="1:5">
      <c r="A6929" s="187">
        <v>37855</v>
      </c>
      <c r="B6929" s="30">
        <v>14.62</v>
      </c>
      <c r="C6929" s="140">
        <v>65433</v>
      </c>
      <c r="D6929" s="8">
        <v>0.26333333333333336</v>
      </c>
      <c r="E6929" s="9">
        <v>30</v>
      </c>
    </row>
    <row r="6930" spans="1:5">
      <c r="A6930" s="187">
        <v>37858</v>
      </c>
      <c r="B6930" s="30">
        <v>14.666666666666666</v>
      </c>
      <c r="C6930" s="140">
        <v>19389</v>
      </c>
      <c r="D6930" s="8">
        <v>0.24</v>
      </c>
      <c r="E6930" s="9">
        <v>570</v>
      </c>
    </row>
    <row r="6931" spans="1:5">
      <c r="A6931" s="187">
        <v>37859</v>
      </c>
      <c r="B6931" s="30">
        <v>14.373333333333333</v>
      </c>
      <c r="C6931" s="140">
        <v>96807</v>
      </c>
      <c r="D6931" s="8">
        <v>0.24</v>
      </c>
      <c r="E6931" s="9">
        <v>0</v>
      </c>
    </row>
    <row r="6932" spans="1:5">
      <c r="A6932" s="187">
        <v>37860</v>
      </c>
      <c r="B6932" s="30">
        <v>14.306666666666667</v>
      </c>
      <c r="C6932" s="140">
        <v>86841</v>
      </c>
      <c r="D6932" s="8">
        <v>0.24</v>
      </c>
      <c r="E6932" s="9">
        <v>0</v>
      </c>
    </row>
    <row r="6933" spans="1:5">
      <c r="A6933" s="187">
        <v>37861</v>
      </c>
      <c r="B6933" s="30">
        <v>14.366666666666667</v>
      </c>
      <c r="C6933" s="140">
        <v>43008</v>
      </c>
      <c r="D6933" s="8">
        <v>0.24</v>
      </c>
      <c r="E6933" s="9">
        <v>750</v>
      </c>
    </row>
    <row r="6934" spans="1:5">
      <c r="A6934" s="195">
        <v>37862</v>
      </c>
      <c r="B6934" s="31">
        <v>14.57</v>
      </c>
      <c r="C6934" s="141">
        <v>65007</v>
      </c>
      <c r="D6934" s="10">
        <v>0.24333333333333332</v>
      </c>
      <c r="E6934" s="11">
        <v>150</v>
      </c>
    </row>
    <row r="6935" spans="1:5">
      <c r="A6935" s="187">
        <v>37865</v>
      </c>
      <c r="B6935" s="30">
        <v>14.586666666666666</v>
      </c>
      <c r="C6935" s="140">
        <v>45918</v>
      </c>
      <c r="D6935" s="8">
        <v>0.24333333333333332</v>
      </c>
      <c r="E6935" s="9">
        <v>0</v>
      </c>
    </row>
    <row r="6936" spans="1:5">
      <c r="A6936" s="187">
        <v>37866</v>
      </c>
      <c r="B6936" s="30">
        <v>14.666666666666666</v>
      </c>
      <c r="C6936" s="140">
        <v>34185</v>
      </c>
      <c r="D6936" s="8">
        <v>0.24333333333333332</v>
      </c>
      <c r="E6936" s="9">
        <v>0</v>
      </c>
    </row>
    <row r="6937" spans="1:5">
      <c r="A6937" s="187">
        <v>37867</v>
      </c>
      <c r="B6937" s="30">
        <v>14.96</v>
      </c>
      <c r="C6937" s="140">
        <v>89253</v>
      </c>
      <c r="D6937" s="8">
        <v>0.24333333333333332</v>
      </c>
      <c r="E6937" s="9">
        <v>0</v>
      </c>
    </row>
    <row r="6938" spans="1:5">
      <c r="A6938" s="187">
        <v>37868</v>
      </c>
      <c r="B6938" s="30">
        <v>14.77</v>
      </c>
      <c r="C6938" s="140">
        <v>67422</v>
      </c>
      <c r="D6938" s="8">
        <v>0.21</v>
      </c>
      <c r="E6938" s="9">
        <v>1500</v>
      </c>
    </row>
    <row r="6939" spans="1:5">
      <c r="A6939" s="187">
        <v>37869</v>
      </c>
      <c r="B6939" s="30">
        <v>14.486666666666666</v>
      </c>
      <c r="C6939" s="140">
        <v>96123</v>
      </c>
      <c r="D6939" s="8">
        <v>0.21</v>
      </c>
      <c r="E6939" s="9">
        <v>0</v>
      </c>
    </row>
    <row r="6940" spans="1:5">
      <c r="A6940" s="187">
        <v>37872</v>
      </c>
      <c r="B6940" s="30">
        <v>14.323333333333332</v>
      </c>
      <c r="C6940" s="140">
        <v>58695</v>
      </c>
      <c r="D6940" s="8">
        <v>0.21</v>
      </c>
      <c r="E6940" s="9">
        <v>900</v>
      </c>
    </row>
    <row r="6941" spans="1:5">
      <c r="A6941" s="187">
        <v>37873</v>
      </c>
      <c r="B6941" s="30">
        <v>14.103333333333333</v>
      </c>
      <c r="C6941" s="140">
        <v>85776</v>
      </c>
      <c r="D6941" s="8">
        <v>0.21666666666666667</v>
      </c>
      <c r="E6941" s="9">
        <v>300</v>
      </c>
    </row>
    <row r="6942" spans="1:5">
      <c r="A6942" s="187">
        <v>37874</v>
      </c>
      <c r="B6942" s="30">
        <v>13.816666666666668</v>
      </c>
      <c r="C6942" s="140">
        <v>67959</v>
      </c>
      <c r="D6942" s="8">
        <v>0.26333333333333336</v>
      </c>
      <c r="E6942" s="9">
        <v>870</v>
      </c>
    </row>
    <row r="6943" spans="1:5">
      <c r="A6943" s="187">
        <v>37875</v>
      </c>
      <c r="B6943" s="30">
        <v>13.813333333333333</v>
      </c>
      <c r="C6943" s="140">
        <v>94806</v>
      </c>
      <c r="D6943" s="8">
        <v>0.26333333333333336</v>
      </c>
      <c r="E6943" s="9">
        <v>3300</v>
      </c>
    </row>
    <row r="6944" spans="1:5">
      <c r="A6944" s="187">
        <v>37876</v>
      </c>
      <c r="B6944" s="30">
        <v>13.81</v>
      </c>
      <c r="C6944" s="140">
        <v>49350</v>
      </c>
      <c r="D6944" s="8">
        <v>0.25</v>
      </c>
      <c r="E6944" s="9">
        <v>71502</v>
      </c>
    </row>
    <row r="6945" spans="1:5">
      <c r="A6945" s="187">
        <v>37879</v>
      </c>
      <c r="B6945" s="30">
        <v>13.763333333333334</v>
      </c>
      <c r="C6945" s="140">
        <v>410511</v>
      </c>
      <c r="D6945" s="8">
        <v>0.22</v>
      </c>
      <c r="E6945" s="9">
        <v>1830</v>
      </c>
    </row>
    <row r="6946" spans="1:5">
      <c r="A6946" s="187">
        <v>37880</v>
      </c>
      <c r="B6946" s="30">
        <v>13.853333333333333</v>
      </c>
      <c r="C6946" s="140">
        <v>83844</v>
      </c>
      <c r="D6946" s="8">
        <v>0.22</v>
      </c>
      <c r="E6946" s="9">
        <v>3</v>
      </c>
    </row>
    <row r="6947" spans="1:5">
      <c r="A6947" s="187">
        <v>37881</v>
      </c>
      <c r="B6947" s="30">
        <v>14.276666666666666</v>
      </c>
      <c r="C6947" s="140">
        <v>193800</v>
      </c>
      <c r="D6947" s="8">
        <v>0.25</v>
      </c>
      <c r="E6947" s="9">
        <v>600</v>
      </c>
    </row>
    <row r="6948" spans="1:5">
      <c r="A6948" s="187">
        <v>37882</v>
      </c>
      <c r="B6948" s="30">
        <v>14.496666666666668</v>
      </c>
      <c r="C6948" s="140">
        <v>232728</v>
      </c>
      <c r="D6948" s="8">
        <v>0.25</v>
      </c>
      <c r="E6948" s="9">
        <v>0</v>
      </c>
    </row>
    <row r="6949" spans="1:5">
      <c r="A6949" s="187">
        <v>37883</v>
      </c>
      <c r="B6949" s="30">
        <v>14.283333333333333</v>
      </c>
      <c r="C6949" s="140">
        <v>431562</v>
      </c>
      <c r="D6949" s="8">
        <v>0.24666666666666667</v>
      </c>
      <c r="E6949" s="9">
        <v>450</v>
      </c>
    </row>
    <row r="6950" spans="1:5">
      <c r="A6950" s="187">
        <v>37886</v>
      </c>
      <c r="B6950" s="30">
        <v>14</v>
      </c>
      <c r="C6950" s="140">
        <v>78321</v>
      </c>
      <c r="D6950" s="8">
        <v>0.24666666666666667</v>
      </c>
      <c r="E6950" s="9">
        <v>690</v>
      </c>
    </row>
    <row r="6951" spans="1:5">
      <c r="A6951" s="187">
        <v>37887</v>
      </c>
      <c r="B6951" s="30">
        <v>13.746666666666668</v>
      </c>
      <c r="C6951" s="140">
        <v>90765</v>
      </c>
      <c r="D6951" s="8">
        <v>0.25</v>
      </c>
      <c r="E6951" s="9">
        <v>6000</v>
      </c>
    </row>
    <row r="6952" spans="1:5">
      <c r="A6952" s="187">
        <v>37888</v>
      </c>
      <c r="B6952" s="30">
        <v>13.7</v>
      </c>
      <c r="C6952" s="140">
        <v>52233</v>
      </c>
      <c r="D6952" s="8">
        <v>0.25</v>
      </c>
      <c r="E6952" s="9">
        <v>300</v>
      </c>
    </row>
    <row r="6953" spans="1:5">
      <c r="A6953" s="187">
        <v>37889</v>
      </c>
      <c r="B6953" s="30">
        <v>13.616666666666667</v>
      </c>
      <c r="C6953" s="140">
        <v>115773</v>
      </c>
      <c r="D6953" s="8">
        <v>0.25666666666666665</v>
      </c>
      <c r="E6953" s="9">
        <v>3600</v>
      </c>
    </row>
    <row r="6954" spans="1:5">
      <c r="A6954" s="187">
        <v>37890</v>
      </c>
      <c r="B6954" s="30">
        <v>13.75</v>
      </c>
      <c r="C6954" s="140">
        <v>85707</v>
      </c>
      <c r="D6954" s="8">
        <v>0.25666666666666665</v>
      </c>
      <c r="E6954" s="9">
        <v>0</v>
      </c>
    </row>
    <row r="6955" spans="1:5">
      <c r="A6955" s="187">
        <v>37893</v>
      </c>
      <c r="B6955" s="30">
        <v>13.633333333333333</v>
      </c>
      <c r="C6955" s="140">
        <v>36147</v>
      </c>
      <c r="D6955" s="8">
        <v>0.26333333333333336</v>
      </c>
      <c r="E6955" s="9">
        <v>3000</v>
      </c>
    </row>
    <row r="6956" spans="1:5">
      <c r="A6956" s="195">
        <v>37894</v>
      </c>
      <c r="B6956" s="31">
        <v>13.35</v>
      </c>
      <c r="C6956" s="141">
        <v>73644</v>
      </c>
      <c r="D6956" s="10">
        <v>0.23333333333333331</v>
      </c>
      <c r="E6956" s="11">
        <v>750</v>
      </c>
    </row>
    <row r="6957" spans="1:5">
      <c r="A6957" s="187">
        <v>37895</v>
      </c>
      <c r="B6957" s="30">
        <v>13.433333333333332</v>
      </c>
      <c r="C6957" s="140">
        <v>113682</v>
      </c>
      <c r="D6957" s="8">
        <v>0.26333333333333336</v>
      </c>
      <c r="E6957" s="9">
        <v>300</v>
      </c>
    </row>
    <row r="6958" spans="1:5">
      <c r="A6958" s="187">
        <v>37896</v>
      </c>
      <c r="B6958" s="30">
        <v>13.586666666666666</v>
      </c>
      <c r="C6958" s="140">
        <v>44307</v>
      </c>
      <c r="D6958" s="8">
        <v>0.26333333333333336</v>
      </c>
      <c r="E6958" s="9">
        <v>900</v>
      </c>
    </row>
    <row r="6959" spans="1:5">
      <c r="A6959" s="187">
        <v>37897</v>
      </c>
      <c r="B6959" s="30">
        <v>13.833333333333334</v>
      </c>
      <c r="C6959" s="140">
        <v>85125</v>
      </c>
      <c r="D6959" s="8">
        <v>0.23333333333333331</v>
      </c>
      <c r="E6959" s="9">
        <v>300</v>
      </c>
    </row>
    <row r="6960" spans="1:5">
      <c r="A6960" s="187">
        <v>37900</v>
      </c>
      <c r="B6960" s="30">
        <v>13.85</v>
      </c>
      <c r="C6960" s="140">
        <v>112686</v>
      </c>
      <c r="D6960" s="8">
        <v>0.26333333333333336</v>
      </c>
      <c r="E6960" s="9">
        <v>2190</v>
      </c>
    </row>
    <row r="6961" spans="1:5">
      <c r="A6961" s="187">
        <v>37901</v>
      </c>
      <c r="B6961" s="30">
        <v>13.64</v>
      </c>
      <c r="C6961" s="140">
        <v>49698</v>
      </c>
      <c r="D6961" s="8">
        <v>0.26333333333333336</v>
      </c>
      <c r="E6961" s="9">
        <v>1470</v>
      </c>
    </row>
    <row r="6962" spans="1:5">
      <c r="A6962" s="187">
        <v>37902</v>
      </c>
      <c r="B6962" s="30">
        <v>13.873333333333333</v>
      </c>
      <c r="C6962" s="140">
        <v>77400</v>
      </c>
      <c r="D6962" s="8">
        <v>0.26666666666666666</v>
      </c>
      <c r="E6962" s="9">
        <v>600</v>
      </c>
    </row>
    <row r="6963" spans="1:5">
      <c r="A6963" s="187">
        <v>37903</v>
      </c>
      <c r="B6963" s="30">
        <v>13.846666666666666</v>
      </c>
      <c r="C6963" s="140">
        <v>76083</v>
      </c>
      <c r="D6963" s="8">
        <v>0.23666666666666666</v>
      </c>
      <c r="E6963" s="9">
        <v>1200</v>
      </c>
    </row>
    <row r="6964" spans="1:5">
      <c r="A6964" s="187">
        <v>37904</v>
      </c>
      <c r="B6964" s="30">
        <v>14.033333333333333</v>
      </c>
      <c r="C6964" s="140">
        <v>49230</v>
      </c>
      <c r="D6964" s="8">
        <v>0.26666666666666666</v>
      </c>
      <c r="E6964" s="9">
        <v>900</v>
      </c>
    </row>
    <row r="6965" spans="1:5">
      <c r="A6965" s="187">
        <v>37907</v>
      </c>
      <c r="B6965" s="30">
        <v>14.033333333333333</v>
      </c>
      <c r="C6965" s="140">
        <v>56388</v>
      </c>
      <c r="D6965" s="8">
        <v>0.26666666666666666</v>
      </c>
      <c r="E6965" s="9">
        <v>1482</v>
      </c>
    </row>
    <row r="6966" spans="1:5">
      <c r="A6966" s="187">
        <v>37908</v>
      </c>
      <c r="B6966" s="30">
        <v>13.983333333333334</v>
      </c>
      <c r="C6966" s="140">
        <v>43611</v>
      </c>
      <c r="D6966" s="8">
        <v>0.24</v>
      </c>
      <c r="E6966" s="9">
        <v>144</v>
      </c>
    </row>
    <row r="6967" spans="1:5">
      <c r="A6967" s="187">
        <v>37909</v>
      </c>
      <c r="B6967" s="30">
        <v>14.116666666666667</v>
      </c>
      <c r="C6967" s="140">
        <v>107370</v>
      </c>
      <c r="D6967" s="8">
        <v>0.26666666666666666</v>
      </c>
      <c r="E6967" s="9">
        <v>300</v>
      </c>
    </row>
    <row r="6968" spans="1:5">
      <c r="A6968" s="187">
        <v>37910</v>
      </c>
      <c r="B6968" s="30">
        <v>14.086666666666666</v>
      </c>
      <c r="C6968" s="140">
        <v>85191</v>
      </c>
      <c r="D6968" s="8">
        <v>0.26666666666666666</v>
      </c>
      <c r="E6968" s="9">
        <v>0</v>
      </c>
    </row>
    <row r="6969" spans="1:5">
      <c r="A6969" s="187">
        <v>37911</v>
      </c>
      <c r="B6969" s="30">
        <v>14.256666666666668</v>
      </c>
      <c r="C6969" s="140">
        <v>67011</v>
      </c>
      <c r="D6969" s="8">
        <v>0.26666666666666666</v>
      </c>
      <c r="E6969" s="9">
        <v>0</v>
      </c>
    </row>
    <row r="6970" spans="1:5">
      <c r="A6970" s="187">
        <v>37914</v>
      </c>
      <c r="B6970" s="30">
        <v>14.256666666666668</v>
      </c>
      <c r="C6970" s="140">
        <v>48873</v>
      </c>
      <c r="D6970" s="8">
        <v>0.26666666666666666</v>
      </c>
      <c r="E6970" s="9">
        <v>2100</v>
      </c>
    </row>
    <row r="6971" spans="1:5">
      <c r="A6971" s="187">
        <v>37915</v>
      </c>
      <c r="B6971" s="30">
        <v>14.256666666666668</v>
      </c>
      <c r="C6971" s="140">
        <v>67389</v>
      </c>
      <c r="D6971" s="8">
        <v>0.26666666666666666</v>
      </c>
      <c r="E6971" s="9">
        <v>300</v>
      </c>
    </row>
    <row r="6972" spans="1:5">
      <c r="A6972" s="187">
        <v>37916</v>
      </c>
      <c r="B6972" s="30">
        <v>14.08</v>
      </c>
      <c r="C6972" s="140">
        <v>68829</v>
      </c>
      <c r="D6972" s="8">
        <v>0.25</v>
      </c>
      <c r="E6972" s="9">
        <v>120</v>
      </c>
    </row>
    <row r="6973" spans="1:5">
      <c r="A6973" s="187">
        <v>37917</v>
      </c>
      <c r="B6973" s="30">
        <v>13.966666666666667</v>
      </c>
      <c r="C6973" s="140">
        <v>59727</v>
      </c>
      <c r="D6973" s="8">
        <v>0.26666666666666666</v>
      </c>
      <c r="E6973" s="9">
        <v>10890</v>
      </c>
    </row>
    <row r="6974" spans="1:5">
      <c r="A6974" s="187">
        <v>37918</v>
      </c>
      <c r="B6974" s="30">
        <v>14.016666666666666</v>
      </c>
      <c r="C6974" s="140">
        <v>56058</v>
      </c>
      <c r="D6974" s="8">
        <v>0.26666666666666666</v>
      </c>
      <c r="E6974" s="9">
        <v>0</v>
      </c>
    </row>
    <row r="6975" spans="1:5">
      <c r="A6975" s="187">
        <v>37921</v>
      </c>
      <c r="B6975" s="30">
        <v>14.093333333333334</v>
      </c>
      <c r="C6975" s="140">
        <v>33249</v>
      </c>
      <c r="D6975" s="8">
        <v>0.26666666666666666</v>
      </c>
      <c r="E6975" s="9">
        <v>0</v>
      </c>
    </row>
    <row r="6976" spans="1:5">
      <c r="A6976" s="187">
        <v>37922</v>
      </c>
      <c r="B6976" s="30">
        <v>14.183333333333332</v>
      </c>
      <c r="C6976" s="140">
        <v>47685</v>
      </c>
      <c r="D6976" s="8">
        <v>0.26666666666666666</v>
      </c>
      <c r="E6976" s="9">
        <v>3000</v>
      </c>
    </row>
    <row r="6977" spans="1:5">
      <c r="A6977" s="187">
        <v>37923</v>
      </c>
      <c r="B6977" s="30">
        <v>14.016666666666666</v>
      </c>
      <c r="C6977" s="140">
        <v>95910</v>
      </c>
      <c r="D6977" s="8">
        <v>0.26666666666666666</v>
      </c>
      <c r="E6977" s="9">
        <v>900</v>
      </c>
    </row>
    <row r="6978" spans="1:5">
      <c r="A6978" s="187">
        <v>37924</v>
      </c>
      <c r="B6978" s="30">
        <v>14.116666666666667</v>
      </c>
      <c r="C6978" s="140">
        <v>101241</v>
      </c>
      <c r="D6978" s="8">
        <v>0.26666666666666666</v>
      </c>
      <c r="E6978" s="9">
        <v>0</v>
      </c>
    </row>
    <row r="6979" spans="1:5">
      <c r="A6979" s="195">
        <v>37925</v>
      </c>
      <c r="B6979" s="31">
        <v>14.246666666666668</v>
      </c>
      <c r="C6979" s="141">
        <v>47835</v>
      </c>
      <c r="D6979" s="10">
        <v>0.26666666666666666</v>
      </c>
      <c r="E6979" s="11">
        <v>0</v>
      </c>
    </row>
    <row r="6980" spans="1:5">
      <c r="A6980" s="187">
        <v>37928</v>
      </c>
      <c r="B6980" s="30">
        <v>14.333333333333334</v>
      </c>
      <c r="C6980" s="140">
        <v>61167</v>
      </c>
      <c r="D6980" s="8">
        <v>0.26666666666666666</v>
      </c>
      <c r="E6980" s="9">
        <v>0</v>
      </c>
    </row>
    <row r="6981" spans="1:5">
      <c r="A6981" s="187">
        <v>37929</v>
      </c>
      <c r="B6981" s="30">
        <v>14.333333333333334</v>
      </c>
      <c r="C6981" s="140">
        <v>40386</v>
      </c>
      <c r="D6981" s="8">
        <v>0.26666666666666666</v>
      </c>
      <c r="E6981" s="9">
        <v>0</v>
      </c>
    </row>
    <row r="6982" spans="1:5">
      <c r="A6982" s="187">
        <v>37930</v>
      </c>
      <c r="B6982" s="30">
        <v>14.416666666666666</v>
      </c>
      <c r="C6982" s="140">
        <v>91608</v>
      </c>
      <c r="D6982" s="8">
        <v>0.23333333333333331</v>
      </c>
      <c r="E6982" s="9">
        <v>8820</v>
      </c>
    </row>
    <row r="6983" spans="1:5">
      <c r="A6983" s="187">
        <v>37931</v>
      </c>
      <c r="B6983" s="30">
        <v>14.273333333333333</v>
      </c>
      <c r="C6983" s="140">
        <v>138738</v>
      </c>
      <c r="D6983" s="8">
        <v>0.23333333333333331</v>
      </c>
      <c r="E6983" s="9">
        <v>1800</v>
      </c>
    </row>
    <row r="6984" spans="1:5">
      <c r="A6984" s="187">
        <v>37932</v>
      </c>
      <c r="B6984" s="30">
        <v>14.333333333333334</v>
      </c>
      <c r="C6984" s="140">
        <v>92292</v>
      </c>
      <c r="D6984" s="8">
        <v>0.26</v>
      </c>
      <c r="E6984" s="9">
        <v>150</v>
      </c>
    </row>
    <row r="6985" spans="1:5">
      <c r="A6985" s="187">
        <v>37935</v>
      </c>
      <c r="B6985" s="30">
        <v>14.47</v>
      </c>
      <c r="C6985" s="140">
        <v>70758</v>
      </c>
      <c r="D6985" s="8">
        <v>0.26333333333333336</v>
      </c>
      <c r="E6985" s="9">
        <v>1200</v>
      </c>
    </row>
    <row r="6986" spans="1:5">
      <c r="A6986" s="187">
        <v>37936</v>
      </c>
      <c r="B6986" s="30">
        <v>14.48</v>
      </c>
      <c r="C6986" s="140">
        <v>48708</v>
      </c>
      <c r="D6986" s="8">
        <v>0.26</v>
      </c>
      <c r="E6986" s="9">
        <v>300</v>
      </c>
    </row>
    <row r="6987" spans="1:5">
      <c r="A6987" s="187">
        <v>37937</v>
      </c>
      <c r="B6987" s="30">
        <v>14.566666666666668</v>
      </c>
      <c r="C6987" s="140">
        <v>139332</v>
      </c>
      <c r="D6987" s="8">
        <v>0.24</v>
      </c>
      <c r="E6987" s="9">
        <v>510</v>
      </c>
    </row>
    <row r="6988" spans="1:5">
      <c r="A6988" s="187">
        <v>37938</v>
      </c>
      <c r="B6988" s="30">
        <v>14.666666666666666</v>
      </c>
      <c r="C6988" s="140">
        <v>186483</v>
      </c>
      <c r="D6988" s="8">
        <v>0.24</v>
      </c>
      <c r="E6988" s="9">
        <v>0</v>
      </c>
    </row>
    <row r="6989" spans="1:5">
      <c r="A6989" s="187">
        <v>37939</v>
      </c>
      <c r="B6989" s="30">
        <v>15.32</v>
      </c>
      <c r="C6989" s="140">
        <v>434364</v>
      </c>
      <c r="D6989" s="8">
        <v>0.26</v>
      </c>
      <c r="E6989" s="9">
        <v>840</v>
      </c>
    </row>
    <row r="6990" spans="1:5">
      <c r="A6990" s="187">
        <v>37942</v>
      </c>
      <c r="B6990" s="30">
        <v>15.166666666666666</v>
      </c>
      <c r="C6990" s="140">
        <v>110811</v>
      </c>
      <c r="D6990" s="8">
        <v>0.26333333333333336</v>
      </c>
      <c r="E6990" s="9">
        <v>3546</v>
      </c>
    </row>
    <row r="6991" spans="1:5">
      <c r="A6991" s="187">
        <v>37943</v>
      </c>
      <c r="B6991" s="30">
        <v>15.5</v>
      </c>
      <c r="C6991" s="140">
        <v>118539</v>
      </c>
      <c r="D6991" s="8">
        <v>0.26</v>
      </c>
      <c r="E6991" s="9">
        <v>354</v>
      </c>
    </row>
    <row r="6992" spans="1:5">
      <c r="A6992" s="187">
        <v>37944</v>
      </c>
      <c r="B6992" s="30">
        <v>15.533333333333333</v>
      </c>
      <c r="C6992" s="140">
        <v>144657</v>
      </c>
      <c r="D6992" s="8">
        <v>0.26666666666666666</v>
      </c>
      <c r="E6992" s="9">
        <v>3600</v>
      </c>
    </row>
    <row r="6993" spans="1:5">
      <c r="A6993" s="187">
        <v>37945</v>
      </c>
      <c r="B6993" s="30">
        <v>15.43</v>
      </c>
      <c r="C6993" s="140">
        <v>149667</v>
      </c>
      <c r="D6993" s="8">
        <v>0.25666666666666665</v>
      </c>
      <c r="E6993" s="9">
        <v>3000</v>
      </c>
    </row>
    <row r="6994" spans="1:5">
      <c r="A6994" s="187">
        <v>37946</v>
      </c>
      <c r="B6994" s="30">
        <v>15.306666666666667</v>
      </c>
      <c r="C6994" s="140">
        <v>96525</v>
      </c>
      <c r="D6994" s="8">
        <v>0.25</v>
      </c>
      <c r="E6994" s="9">
        <v>510</v>
      </c>
    </row>
    <row r="6995" spans="1:5">
      <c r="A6995" s="187">
        <v>37949</v>
      </c>
      <c r="B6995" s="30">
        <v>15.406666666666666</v>
      </c>
      <c r="C6995" s="140">
        <v>49854</v>
      </c>
      <c r="D6995" s="8">
        <v>0.25</v>
      </c>
      <c r="E6995" s="9">
        <v>0</v>
      </c>
    </row>
    <row r="6996" spans="1:5">
      <c r="A6996" s="187">
        <v>37950</v>
      </c>
      <c r="B6996" s="30">
        <v>15.513333333333334</v>
      </c>
      <c r="C6996" s="140">
        <v>103287</v>
      </c>
      <c r="D6996" s="8">
        <v>0.23666666666666666</v>
      </c>
      <c r="E6996" s="9">
        <v>4950</v>
      </c>
    </row>
    <row r="6997" spans="1:5">
      <c r="A6997" s="187">
        <v>37951</v>
      </c>
      <c r="B6997" s="30">
        <v>15.48</v>
      </c>
      <c r="C6997" s="140">
        <v>94416</v>
      </c>
      <c r="D6997" s="8">
        <v>0.23666666666666666</v>
      </c>
      <c r="E6997" s="9">
        <v>1146</v>
      </c>
    </row>
    <row r="6998" spans="1:5">
      <c r="A6998" s="187">
        <v>37952</v>
      </c>
      <c r="B6998" s="30">
        <v>15.496666666666668</v>
      </c>
      <c r="C6998" s="140">
        <v>25653</v>
      </c>
      <c r="D6998" s="8">
        <v>0.23333333333333331</v>
      </c>
      <c r="E6998" s="9">
        <v>1500</v>
      </c>
    </row>
    <row r="6999" spans="1:5">
      <c r="A6999" s="195">
        <v>37953</v>
      </c>
      <c r="B6999" s="31">
        <v>15.566666666666668</v>
      </c>
      <c r="C6999" s="141">
        <v>56814</v>
      </c>
      <c r="D6999" s="10">
        <v>0.26666666666666666</v>
      </c>
      <c r="E6999" s="11">
        <v>1200</v>
      </c>
    </row>
    <row r="7000" spans="1:5">
      <c r="A7000" s="187">
        <v>37956</v>
      </c>
      <c r="B7000" s="30">
        <v>15.6</v>
      </c>
      <c r="C7000" s="140">
        <v>43842</v>
      </c>
      <c r="D7000" s="8">
        <v>0.26333333333333336</v>
      </c>
      <c r="E7000" s="9">
        <v>150</v>
      </c>
    </row>
    <row r="7001" spans="1:5">
      <c r="A7001" s="187">
        <v>37957</v>
      </c>
      <c r="B7001" s="30">
        <v>15.78</v>
      </c>
      <c r="C7001" s="140">
        <v>90933</v>
      </c>
      <c r="D7001" s="8">
        <v>0.26666666666666666</v>
      </c>
      <c r="E7001" s="9">
        <v>2994</v>
      </c>
    </row>
    <row r="7002" spans="1:5">
      <c r="A7002" s="187">
        <v>37958</v>
      </c>
      <c r="B7002" s="30">
        <v>16</v>
      </c>
      <c r="C7002" s="140">
        <v>212676</v>
      </c>
      <c r="D7002" s="8">
        <v>0.26666666666666666</v>
      </c>
      <c r="E7002" s="9">
        <v>150</v>
      </c>
    </row>
    <row r="7003" spans="1:5">
      <c r="A7003" s="187">
        <v>37959</v>
      </c>
      <c r="B7003" s="30">
        <v>16.383333333333333</v>
      </c>
      <c r="C7003" s="140">
        <v>138675</v>
      </c>
      <c r="D7003" s="8">
        <v>0.26666666666666666</v>
      </c>
      <c r="E7003" s="9">
        <v>0</v>
      </c>
    </row>
    <row r="7004" spans="1:5">
      <c r="A7004" s="187">
        <v>37960</v>
      </c>
      <c r="B7004" s="30">
        <v>16.026666666666667</v>
      </c>
      <c r="C7004" s="140">
        <v>191415</v>
      </c>
      <c r="D7004" s="8">
        <v>0.26</v>
      </c>
      <c r="E7004" s="9">
        <v>309</v>
      </c>
    </row>
    <row r="7005" spans="1:5">
      <c r="A7005" s="187">
        <v>37963</v>
      </c>
      <c r="B7005" s="30">
        <v>15.986666666666666</v>
      </c>
      <c r="C7005" s="140">
        <v>251934</v>
      </c>
      <c r="D7005" s="8">
        <v>0.26666666666666666</v>
      </c>
      <c r="E7005" s="9">
        <v>3000</v>
      </c>
    </row>
    <row r="7006" spans="1:5">
      <c r="A7006" s="187">
        <v>37964</v>
      </c>
      <c r="B7006" s="30">
        <v>15.866666666666667</v>
      </c>
      <c r="C7006" s="140">
        <v>39672</v>
      </c>
      <c r="D7006" s="8">
        <v>0.26</v>
      </c>
      <c r="E7006" s="9">
        <v>324</v>
      </c>
    </row>
    <row r="7007" spans="1:5">
      <c r="A7007" s="187">
        <v>37965</v>
      </c>
      <c r="B7007" s="30">
        <v>15.933333333333332</v>
      </c>
      <c r="C7007" s="140">
        <v>64221</v>
      </c>
      <c r="D7007" s="8">
        <v>0.26666666666666666</v>
      </c>
      <c r="E7007" s="9">
        <v>300</v>
      </c>
    </row>
    <row r="7008" spans="1:5">
      <c r="A7008" s="187">
        <v>37966</v>
      </c>
      <c r="B7008" s="30">
        <v>16.05</v>
      </c>
      <c r="C7008" s="140">
        <v>74403</v>
      </c>
      <c r="D7008" s="8">
        <v>0.26666666666666666</v>
      </c>
      <c r="E7008" s="9">
        <v>0</v>
      </c>
    </row>
    <row r="7009" spans="1:5">
      <c r="A7009" s="187">
        <v>37967</v>
      </c>
      <c r="B7009" s="30">
        <v>16.04</v>
      </c>
      <c r="C7009" s="140">
        <v>121917</v>
      </c>
      <c r="D7009" s="8">
        <v>0.24</v>
      </c>
      <c r="E7009" s="9">
        <v>1050</v>
      </c>
    </row>
    <row r="7010" spans="1:5">
      <c r="A7010" s="187">
        <v>37970</v>
      </c>
      <c r="B7010" s="30">
        <v>16.433333333333334</v>
      </c>
      <c r="C7010" s="140">
        <v>131730</v>
      </c>
      <c r="D7010" s="8">
        <v>0.26333333333333336</v>
      </c>
      <c r="E7010" s="9">
        <v>300</v>
      </c>
    </row>
    <row r="7011" spans="1:5">
      <c r="A7011" s="187">
        <v>37971</v>
      </c>
      <c r="B7011" s="30">
        <v>16.25</v>
      </c>
      <c r="C7011" s="140">
        <v>96048</v>
      </c>
      <c r="D7011" s="8">
        <v>0.24</v>
      </c>
      <c r="E7011" s="9">
        <v>1734</v>
      </c>
    </row>
    <row r="7012" spans="1:5">
      <c r="A7012" s="187">
        <v>37972</v>
      </c>
      <c r="B7012" s="30">
        <v>16.233333333333334</v>
      </c>
      <c r="C7012" s="140">
        <v>44553</v>
      </c>
      <c r="D7012" s="8">
        <v>0.24</v>
      </c>
      <c r="E7012" s="9">
        <v>0</v>
      </c>
    </row>
    <row r="7013" spans="1:5">
      <c r="A7013" s="187">
        <v>37973</v>
      </c>
      <c r="B7013" s="30">
        <v>16.533333333333335</v>
      </c>
      <c r="C7013" s="140">
        <v>231396</v>
      </c>
      <c r="D7013" s="8">
        <v>0.24</v>
      </c>
      <c r="E7013" s="9">
        <v>6000</v>
      </c>
    </row>
    <row r="7014" spans="1:5">
      <c r="A7014" s="187">
        <v>37974</v>
      </c>
      <c r="B7014" s="30">
        <v>16.666666666666668</v>
      </c>
      <c r="C7014" s="140">
        <v>132453</v>
      </c>
      <c r="D7014" s="8">
        <v>0.24</v>
      </c>
      <c r="E7014" s="9">
        <v>1500</v>
      </c>
    </row>
    <row r="7015" spans="1:5">
      <c r="A7015" s="187">
        <v>37977</v>
      </c>
      <c r="B7015" s="30">
        <v>16.75</v>
      </c>
      <c r="C7015" s="140">
        <v>146874</v>
      </c>
      <c r="D7015" s="8">
        <v>0.24</v>
      </c>
      <c r="E7015" s="9">
        <v>300</v>
      </c>
    </row>
    <row r="7016" spans="1:5">
      <c r="A7016" s="187">
        <v>37978</v>
      </c>
      <c r="B7016" s="30">
        <v>16.899999999999999</v>
      </c>
      <c r="C7016" s="140">
        <v>107133</v>
      </c>
      <c r="D7016" s="8">
        <v>0.25333333333333335</v>
      </c>
      <c r="E7016" s="9">
        <v>540</v>
      </c>
    </row>
    <row r="7017" spans="1:5">
      <c r="A7017" s="187">
        <v>37979</v>
      </c>
      <c r="B7017" s="30">
        <v>16.833333333333332</v>
      </c>
      <c r="C7017" s="140">
        <v>42279</v>
      </c>
      <c r="D7017" s="8">
        <v>0.26333333333333336</v>
      </c>
      <c r="E7017" s="9">
        <v>579</v>
      </c>
    </row>
    <row r="7018" spans="1:5">
      <c r="A7018" s="187">
        <v>37984</v>
      </c>
      <c r="B7018" s="30">
        <v>16.636666666666667</v>
      </c>
      <c r="C7018" s="140">
        <v>21936</v>
      </c>
      <c r="D7018" s="8">
        <v>0.25333333333333335</v>
      </c>
      <c r="E7018" s="9">
        <v>300</v>
      </c>
    </row>
    <row r="7019" spans="1:5">
      <c r="A7019" s="187">
        <v>37985</v>
      </c>
      <c r="B7019" s="30">
        <v>16.649999999999999</v>
      </c>
      <c r="C7019" s="140">
        <v>38778</v>
      </c>
      <c r="D7019" s="8">
        <v>0.26333333333333336</v>
      </c>
      <c r="E7019" s="9">
        <v>390</v>
      </c>
    </row>
    <row r="7020" spans="1:5" ht="13.5" thickBot="1">
      <c r="A7020" s="188">
        <v>37986</v>
      </c>
      <c r="B7020" s="31">
        <v>16.833333333333332</v>
      </c>
      <c r="C7020" s="141">
        <v>52644</v>
      </c>
      <c r="D7020" s="12">
        <v>0.26333333333333336</v>
      </c>
      <c r="E7020" s="13">
        <v>0</v>
      </c>
    </row>
    <row r="7021" spans="1:5">
      <c r="A7021" s="187">
        <v>37988</v>
      </c>
      <c r="B7021" s="29">
        <v>16.95</v>
      </c>
      <c r="C7021" s="143">
        <v>15375</v>
      </c>
      <c r="D7021" s="8">
        <v>0.24333333333333332</v>
      </c>
      <c r="E7021" s="9">
        <v>600</v>
      </c>
    </row>
    <row r="7022" spans="1:5">
      <c r="A7022" s="187">
        <v>37991</v>
      </c>
      <c r="B7022" s="30">
        <v>16.983333333333334</v>
      </c>
      <c r="C7022" s="140">
        <v>63807</v>
      </c>
      <c r="D7022" s="8">
        <v>0.26</v>
      </c>
      <c r="E7022" s="9">
        <v>510</v>
      </c>
    </row>
    <row r="7023" spans="1:5">
      <c r="A7023" s="187">
        <v>37992</v>
      </c>
      <c r="B7023" s="30">
        <v>17</v>
      </c>
      <c r="C7023" s="140">
        <v>147639</v>
      </c>
      <c r="D7023" s="8">
        <v>0.26</v>
      </c>
      <c r="E7023" s="9">
        <v>5025</v>
      </c>
    </row>
    <row r="7024" spans="1:5">
      <c r="A7024" s="187">
        <v>37993</v>
      </c>
      <c r="B7024" s="30">
        <v>17</v>
      </c>
      <c r="C7024" s="140">
        <v>49323</v>
      </c>
      <c r="D7024" s="8">
        <v>0.26333333333333336</v>
      </c>
      <c r="E7024" s="9">
        <v>4350</v>
      </c>
    </row>
    <row r="7025" spans="1:5">
      <c r="A7025" s="187">
        <v>37994</v>
      </c>
      <c r="B7025" s="30">
        <v>16.850000000000001</v>
      </c>
      <c r="C7025" s="140">
        <v>57639</v>
      </c>
      <c r="D7025" s="8">
        <v>0.26333333333333336</v>
      </c>
      <c r="E7025" s="9">
        <v>420</v>
      </c>
    </row>
    <row r="7026" spans="1:5">
      <c r="A7026" s="187">
        <v>37995</v>
      </c>
      <c r="B7026" s="30">
        <v>16.866666666666667</v>
      </c>
      <c r="C7026" s="140">
        <v>78903</v>
      </c>
      <c r="D7026" s="8">
        <v>0.26333333333333336</v>
      </c>
      <c r="E7026" s="9">
        <v>2448</v>
      </c>
    </row>
    <row r="7027" spans="1:5">
      <c r="A7027" s="187">
        <v>37998</v>
      </c>
      <c r="B7027" s="30">
        <v>16.850000000000001</v>
      </c>
      <c r="C7027" s="140">
        <v>48873</v>
      </c>
      <c r="D7027" s="8">
        <v>0.24666666666666667</v>
      </c>
      <c r="E7027" s="9">
        <v>645</v>
      </c>
    </row>
    <row r="7028" spans="1:5">
      <c r="A7028" s="187">
        <v>37999</v>
      </c>
      <c r="B7028" s="30">
        <v>16.933333333333334</v>
      </c>
      <c r="C7028" s="140">
        <v>59907</v>
      </c>
      <c r="D7028" s="8">
        <v>0.26333333333333336</v>
      </c>
      <c r="E7028" s="9">
        <v>300</v>
      </c>
    </row>
    <row r="7029" spans="1:5">
      <c r="A7029" s="187">
        <v>38000</v>
      </c>
      <c r="B7029" s="30">
        <v>16.586666666666666</v>
      </c>
      <c r="C7029" s="140">
        <v>140604</v>
      </c>
      <c r="D7029" s="8">
        <v>0.26333333333333336</v>
      </c>
      <c r="E7029" s="9">
        <v>1200</v>
      </c>
    </row>
    <row r="7030" spans="1:5">
      <c r="A7030" s="187">
        <v>38001</v>
      </c>
      <c r="B7030" s="30">
        <v>16.37</v>
      </c>
      <c r="C7030" s="140">
        <v>126879</v>
      </c>
      <c r="D7030" s="8">
        <v>0.26333333333333336</v>
      </c>
      <c r="E7030" s="9">
        <v>702</v>
      </c>
    </row>
    <row r="7031" spans="1:5">
      <c r="A7031" s="187">
        <v>38002</v>
      </c>
      <c r="B7031" s="30">
        <v>16.600000000000001</v>
      </c>
      <c r="C7031" s="140">
        <v>107532</v>
      </c>
      <c r="D7031" s="8">
        <v>0.26333333333333336</v>
      </c>
      <c r="E7031" s="9">
        <v>2760</v>
      </c>
    </row>
    <row r="7032" spans="1:5">
      <c r="A7032" s="187">
        <v>38005</v>
      </c>
      <c r="B7032" s="30">
        <v>16.833333333333332</v>
      </c>
      <c r="C7032" s="140">
        <v>53322</v>
      </c>
      <c r="D7032" s="8">
        <v>0.26333333333333336</v>
      </c>
      <c r="E7032" s="9">
        <v>450</v>
      </c>
    </row>
    <row r="7033" spans="1:5">
      <c r="A7033" s="187">
        <v>38006</v>
      </c>
      <c r="B7033" s="30">
        <v>16.75</v>
      </c>
      <c r="C7033" s="140">
        <v>48954</v>
      </c>
      <c r="D7033" s="8">
        <v>0.26333333333333336</v>
      </c>
      <c r="E7033" s="9">
        <v>0</v>
      </c>
    </row>
    <row r="7034" spans="1:5">
      <c r="A7034" s="187">
        <v>38007</v>
      </c>
      <c r="B7034" s="30">
        <v>16.383333333333333</v>
      </c>
      <c r="C7034" s="140">
        <v>60492</v>
      </c>
      <c r="D7034" s="8">
        <v>0.24666666666666667</v>
      </c>
      <c r="E7034" s="9">
        <v>3120</v>
      </c>
    </row>
    <row r="7035" spans="1:5">
      <c r="A7035" s="187">
        <v>38008</v>
      </c>
      <c r="B7035" s="30">
        <v>16.533333333333335</v>
      </c>
      <c r="C7035" s="140">
        <v>74055</v>
      </c>
      <c r="D7035" s="8">
        <v>0.26333333333333336</v>
      </c>
      <c r="E7035" s="9">
        <v>1905</v>
      </c>
    </row>
    <row r="7036" spans="1:5">
      <c r="A7036" s="187">
        <v>38009</v>
      </c>
      <c r="B7036" s="30">
        <v>16.57</v>
      </c>
      <c r="C7036" s="140">
        <v>68727</v>
      </c>
      <c r="D7036" s="8">
        <v>0.26333333333333336</v>
      </c>
      <c r="E7036" s="9">
        <v>300</v>
      </c>
    </row>
    <row r="7037" spans="1:5">
      <c r="A7037" s="187">
        <v>38012</v>
      </c>
      <c r="B7037" s="30">
        <v>16.8</v>
      </c>
      <c r="C7037" s="140">
        <v>61806</v>
      </c>
      <c r="D7037" s="8">
        <v>0.26333333333333336</v>
      </c>
      <c r="E7037" s="9">
        <v>300</v>
      </c>
    </row>
    <row r="7038" spans="1:5">
      <c r="A7038" s="187">
        <v>38013</v>
      </c>
      <c r="B7038" s="30">
        <v>16.850000000000001</v>
      </c>
      <c r="C7038" s="140">
        <v>71832</v>
      </c>
      <c r="D7038" s="8">
        <v>0.26333333333333336</v>
      </c>
      <c r="E7038" s="9">
        <v>0</v>
      </c>
    </row>
    <row r="7039" spans="1:5">
      <c r="A7039" s="187">
        <v>38014</v>
      </c>
      <c r="B7039" s="30">
        <v>16.95</v>
      </c>
      <c r="C7039" s="140">
        <v>37557</v>
      </c>
      <c r="D7039" s="8">
        <v>0.26333333333333336</v>
      </c>
      <c r="E7039" s="9">
        <v>1020</v>
      </c>
    </row>
    <row r="7040" spans="1:5">
      <c r="A7040" s="187">
        <v>38015</v>
      </c>
      <c r="B7040" s="30">
        <v>16.666666666666668</v>
      </c>
      <c r="C7040" s="140">
        <v>65259</v>
      </c>
      <c r="D7040" s="8">
        <v>0.26333333333333336</v>
      </c>
      <c r="E7040" s="9">
        <v>1695</v>
      </c>
    </row>
    <row r="7041" spans="1:5">
      <c r="A7041" s="195">
        <v>38016</v>
      </c>
      <c r="B7041" s="31">
        <v>16.413333333333334</v>
      </c>
      <c r="C7041" s="141">
        <v>64761</v>
      </c>
      <c r="D7041" s="10">
        <v>0.26666666666666666</v>
      </c>
      <c r="E7041" s="11">
        <v>3000</v>
      </c>
    </row>
    <row r="7042" spans="1:5">
      <c r="A7042" s="187">
        <v>38019</v>
      </c>
      <c r="B7042" s="30">
        <v>17.083333333333332</v>
      </c>
      <c r="C7042" s="140">
        <v>201351</v>
      </c>
      <c r="D7042" s="8">
        <v>0.26666666666666666</v>
      </c>
      <c r="E7042" s="9">
        <v>600</v>
      </c>
    </row>
    <row r="7043" spans="1:5">
      <c r="A7043" s="187">
        <v>38020</v>
      </c>
      <c r="B7043" s="30">
        <v>17.016666666666666</v>
      </c>
      <c r="C7043" s="140">
        <v>70260</v>
      </c>
      <c r="D7043" s="8">
        <v>0.26666666666666666</v>
      </c>
      <c r="E7043" s="9">
        <v>1500</v>
      </c>
    </row>
    <row r="7044" spans="1:5">
      <c r="A7044" s="187">
        <v>38021</v>
      </c>
      <c r="B7044" s="30">
        <v>17.166666666666668</v>
      </c>
      <c r="C7044" s="140">
        <v>121668</v>
      </c>
      <c r="D7044" s="8">
        <v>0.25</v>
      </c>
      <c r="E7044" s="9">
        <v>900</v>
      </c>
    </row>
    <row r="7045" spans="1:5">
      <c r="A7045" s="187">
        <v>38022</v>
      </c>
      <c r="B7045" s="30">
        <v>17.316666666666666</v>
      </c>
      <c r="C7045" s="140">
        <v>72453</v>
      </c>
      <c r="D7045" s="8">
        <v>0.25</v>
      </c>
      <c r="E7045" s="9">
        <v>0</v>
      </c>
    </row>
    <row r="7046" spans="1:5">
      <c r="A7046" s="187">
        <v>38023</v>
      </c>
      <c r="B7046" s="30">
        <v>17.149999999999999</v>
      </c>
      <c r="C7046" s="140">
        <v>192600</v>
      </c>
      <c r="D7046" s="8">
        <v>0.26666666666666666</v>
      </c>
      <c r="E7046" s="9">
        <v>168</v>
      </c>
    </row>
    <row r="7047" spans="1:5">
      <c r="A7047" s="187">
        <v>38026</v>
      </c>
      <c r="B7047" s="30">
        <v>16.666666666666668</v>
      </c>
      <c r="C7047" s="140">
        <v>158241</v>
      </c>
      <c r="D7047" s="8">
        <v>0.25666666666666665</v>
      </c>
      <c r="E7047" s="9">
        <v>360</v>
      </c>
    </row>
    <row r="7048" spans="1:5">
      <c r="A7048" s="187">
        <v>38027</v>
      </c>
      <c r="B7048" s="30">
        <v>16.53</v>
      </c>
      <c r="C7048" s="140">
        <v>101664</v>
      </c>
      <c r="D7048" s="8">
        <v>0.25666666666666665</v>
      </c>
      <c r="E7048" s="9">
        <v>0</v>
      </c>
    </row>
    <row r="7049" spans="1:5">
      <c r="A7049" s="187">
        <v>38028</v>
      </c>
      <c r="B7049" s="30">
        <v>16.45</v>
      </c>
      <c r="C7049" s="140">
        <v>78834</v>
      </c>
      <c r="D7049" s="8">
        <v>0.26333333333333336</v>
      </c>
      <c r="E7049" s="9">
        <v>720</v>
      </c>
    </row>
    <row r="7050" spans="1:5">
      <c r="A7050" s="187">
        <v>38029</v>
      </c>
      <c r="B7050" s="30">
        <v>16.399999999999999</v>
      </c>
      <c r="C7050" s="140">
        <v>84630</v>
      </c>
      <c r="D7050" s="8">
        <v>0.26666666666666666</v>
      </c>
      <c r="E7050" s="9">
        <v>18000</v>
      </c>
    </row>
    <row r="7051" spans="1:5">
      <c r="A7051" s="187">
        <v>38030</v>
      </c>
      <c r="B7051" s="30">
        <v>15.533333333333333</v>
      </c>
      <c r="C7051" s="140">
        <v>182931</v>
      </c>
      <c r="D7051" s="8">
        <v>0.26666666666666666</v>
      </c>
      <c r="E7051" s="9">
        <v>0</v>
      </c>
    </row>
    <row r="7052" spans="1:5">
      <c r="A7052" s="187">
        <v>38033</v>
      </c>
      <c r="B7052" s="30">
        <v>15.736666666666666</v>
      </c>
      <c r="C7052" s="140">
        <v>309948</v>
      </c>
      <c r="D7052" s="8">
        <v>0.26666666666666666</v>
      </c>
      <c r="E7052" s="9">
        <v>1230</v>
      </c>
    </row>
    <row r="7053" spans="1:5">
      <c r="A7053" s="187">
        <v>38034</v>
      </c>
      <c r="B7053" s="30">
        <v>15.77</v>
      </c>
      <c r="C7053" s="140">
        <v>67491</v>
      </c>
      <c r="D7053" s="8">
        <v>0.25333333333333335</v>
      </c>
      <c r="E7053" s="9">
        <v>750</v>
      </c>
    </row>
    <row r="7054" spans="1:5">
      <c r="A7054" s="187">
        <v>38035</v>
      </c>
      <c r="B7054" s="30">
        <v>15.8</v>
      </c>
      <c r="C7054" s="140">
        <v>153072</v>
      </c>
      <c r="D7054" s="8">
        <v>0.25333333333333335</v>
      </c>
      <c r="E7054" s="9">
        <v>330</v>
      </c>
    </row>
    <row r="7055" spans="1:5">
      <c r="A7055" s="187">
        <v>38036</v>
      </c>
      <c r="B7055" s="30">
        <v>15.75</v>
      </c>
      <c r="C7055" s="140">
        <v>96705</v>
      </c>
      <c r="D7055" s="8">
        <v>0.25333333333333335</v>
      </c>
      <c r="E7055" s="9">
        <v>420</v>
      </c>
    </row>
    <row r="7056" spans="1:5">
      <c r="A7056" s="187">
        <v>38037</v>
      </c>
      <c r="B7056" s="30">
        <v>15.533333333333333</v>
      </c>
      <c r="C7056" s="140">
        <v>222984</v>
      </c>
      <c r="D7056" s="8">
        <v>0.26666666666666666</v>
      </c>
      <c r="E7056" s="9">
        <v>2100</v>
      </c>
    </row>
    <row r="7057" spans="1:5">
      <c r="A7057" s="187">
        <v>38040</v>
      </c>
      <c r="B7057" s="30">
        <v>15.633333333333333</v>
      </c>
      <c r="C7057" s="140">
        <v>49872</v>
      </c>
      <c r="D7057" s="8">
        <v>0.26333333333333336</v>
      </c>
      <c r="E7057" s="9">
        <v>600</v>
      </c>
    </row>
    <row r="7058" spans="1:5">
      <c r="A7058" s="187">
        <v>38041</v>
      </c>
      <c r="B7058" s="30">
        <v>15.616666666666667</v>
      </c>
      <c r="C7058" s="140">
        <v>54078</v>
      </c>
      <c r="D7058" s="8">
        <v>0.26666666666666666</v>
      </c>
      <c r="E7058" s="9">
        <v>3582</v>
      </c>
    </row>
    <row r="7059" spans="1:5">
      <c r="A7059" s="187">
        <v>38042</v>
      </c>
      <c r="B7059" s="30">
        <v>15.616666666666667</v>
      </c>
      <c r="C7059" s="140">
        <v>37524</v>
      </c>
      <c r="D7059" s="8">
        <v>0.26666666666666666</v>
      </c>
      <c r="E7059" s="9">
        <v>1728</v>
      </c>
    </row>
    <row r="7060" spans="1:5">
      <c r="A7060" s="187">
        <v>38043</v>
      </c>
      <c r="B7060" s="30">
        <v>15.5</v>
      </c>
      <c r="C7060" s="140">
        <v>123285</v>
      </c>
      <c r="D7060" s="8">
        <v>0.26666666666666666</v>
      </c>
      <c r="E7060" s="9">
        <v>13050</v>
      </c>
    </row>
    <row r="7061" spans="1:5">
      <c r="A7061" s="187">
        <v>38044</v>
      </c>
      <c r="B7061" s="30">
        <v>15.463333333333333</v>
      </c>
      <c r="C7061" s="140">
        <v>76335</v>
      </c>
      <c r="D7061" s="10">
        <v>0.26666666666666666</v>
      </c>
      <c r="E7061" s="11">
        <v>945</v>
      </c>
    </row>
    <row r="7062" spans="1:5">
      <c r="A7062" s="196">
        <v>38047</v>
      </c>
      <c r="B7062" s="29">
        <v>15.5</v>
      </c>
      <c r="C7062" s="143">
        <v>112398</v>
      </c>
      <c r="D7062" s="8">
        <v>0.25666666666666665</v>
      </c>
      <c r="E7062" s="9">
        <v>300</v>
      </c>
    </row>
    <row r="7063" spans="1:5">
      <c r="A7063" s="187">
        <v>38048</v>
      </c>
      <c r="B7063" s="30">
        <v>15.49</v>
      </c>
      <c r="C7063" s="140">
        <v>91473</v>
      </c>
      <c r="D7063" s="8">
        <v>0.25</v>
      </c>
      <c r="E7063" s="9">
        <v>14070</v>
      </c>
    </row>
    <row r="7064" spans="1:5">
      <c r="A7064" s="187">
        <v>38049</v>
      </c>
      <c r="B7064" s="30">
        <v>15.41</v>
      </c>
      <c r="C7064" s="140">
        <v>257838</v>
      </c>
      <c r="D7064" s="8">
        <v>0.25</v>
      </c>
      <c r="E7064" s="9">
        <v>2700</v>
      </c>
    </row>
    <row r="7065" spans="1:5">
      <c r="A7065" s="187">
        <v>38050</v>
      </c>
      <c r="B7065" s="30">
        <v>15.083333333333334</v>
      </c>
      <c r="C7065" s="140">
        <v>172551</v>
      </c>
      <c r="D7065" s="8">
        <v>0.23333333333333331</v>
      </c>
      <c r="E7065" s="9">
        <v>13245</v>
      </c>
    </row>
    <row r="7066" spans="1:5">
      <c r="A7066" s="187">
        <v>38051</v>
      </c>
      <c r="B7066" s="30">
        <v>15.466666666666667</v>
      </c>
      <c r="C7066" s="140">
        <v>109215</v>
      </c>
      <c r="D7066" s="8">
        <v>0.23333333333333331</v>
      </c>
      <c r="E7066" s="9">
        <v>1800</v>
      </c>
    </row>
    <row r="7067" spans="1:5">
      <c r="A7067" s="187">
        <v>38054</v>
      </c>
      <c r="B7067" s="30">
        <v>15.35</v>
      </c>
      <c r="C7067" s="140">
        <v>109602</v>
      </c>
      <c r="D7067" s="8">
        <v>0.23333333333333331</v>
      </c>
      <c r="E7067" s="9">
        <v>1245</v>
      </c>
    </row>
    <row r="7068" spans="1:5">
      <c r="A7068" s="187">
        <v>38055</v>
      </c>
      <c r="B7068" s="30">
        <v>15.29</v>
      </c>
      <c r="C7068" s="140">
        <v>39852</v>
      </c>
      <c r="D7068" s="8">
        <v>0.23333333333333331</v>
      </c>
      <c r="E7068" s="9">
        <v>0</v>
      </c>
    </row>
    <row r="7069" spans="1:5">
      <c r="A7069" s="187">
        <v>38056</v>
      </c>
      <c r="B7069" s="30">
        <v>15.433333333333332</v>
      </c>
      <c r="C7069" s="140">
        <v>70674</v>
      </c>
      <c r="D7069" s="8">
        <v>0.23333333333333331</v>
      </c>
      <c r="E7069" s="9">
        <v>2505</v>
      </c>
    </row>
    <row r="7070" spans="1:5">
      <c r="A7070" s="187">
        <v>38057</v>
      </c>
      <c r="B7070" s="30">
        <v>15</v>
      </c>
      <c r="C7070" s="140">
        <v>211719</v>
      </c>
      <c r="D7070" s="8">
        <v>0.23333333333333331</v>
      </c>
      <c r="E7070" s="9">
        <v>9912</v>
      </c>
    </row>
    <row r="7071" spans="1:5">
      <c r="A7071" s="187">
        <v>38058</v>
      </c>
      <c r="B7071" s="30">
        <v>15</v>
      </c>
      <c r="C7071" s="140">
        <v>115848</v>
      </c>
      <c r="D7071" s="8">
        <v>0.23333333333333331</v>
      </c>
      <c r="E7071" s="9">
        <v>9912</v>
      </c>
    </row>
    <row r="7072" spans="1:5">
      <c r="A7072" s="187">
        <v>38061</v>
      </c>
      <c r="B7072" s="30">
        <v>14.886666666666665</v>
      </c>
      <c r="C7072" s="140">
        <v>66039</v>
      </c>
      <c r="D7072" s="8">
        <v>0.22333333333333336</v>
      </c>
      <c r="E7072" s="9">
        <v>150</v>
      </c>
    </row>
    <row r="7073" spans="1:5">
      <c r="A7073" s="187">
        <v>38062</v>
      </c>
      <c r="B7073" s="30">
        <v>14.5</v>
      </c>
      <c r="C7073" s="140">
        <v>176337</v>
      </c>
      <c r="D7073" s="8">
        <v>0.23333333333333331</v>
      </c>
      <c r="E7073" s="9">
        <v>720</v>
      </c>
    </row>
    <row r="7074" spans="1:5">
      <c r="A7074" s="187">
        <v>38063</v>
      </c>
      <c r="B7074" s="30">
        <v>14.75</v>
      </c>
      <c r="C7074" s="140">
        <v>164103</v>
      </c>
      <c r="D7074" s="8">
        <v>0.21333333333333335</v>
      </c>
      <c r="E7074" s="9">
        <v>88755</v>
      </c>
    </row>
    <row r="7075" spans="1:5">
      <c r="A7075" s="187">
        <v>38064</v>
      </c>
      <c r="B7075" s="30">
        <v>14.883333333333333</v>
      </c>
      <c r="C7075" s="140">
        <v>214578</v>
      </c>
      <c r="D7075" s="8">
        <v>0.21333333333333335</v>
      </c>
      <c r="E7075" s="9">
        <v>0</v>
      </c>
    </row>
    <row r="7076" spans="1:5">
      <c r="A7076" s="187">
        <v>38065</v>
      </c>
      <c r="B7076" s="30">
        <v>14.75</v>
      </c>
      <c r="C7076" s="140">
        <v>229188</v>
      </c>
      <c r="D7076" s="8">
        <v>0.21</v>
      </c>
      <c r="E7076" s="9">
        <v>3450</v>
      </c>
    </row>
    <row r="7077" spans="1:5">
      <c r="A7077" s="187">
        <v>38068</v>
      </c>
      <c r="B7077" s="30">
        <v>14.713333333333333</v>
      </c>
      <c r="C7077" s="140">
        <v>104517</v>
      </c>
      <c r="D7077" s="8">
        <v>0.21</v>
      </c>
      <c r="E7077" s="9">
        <v>3060</v>
      </c>
    </row>
    <row r="7078" spans="1:5">
      <c r="A7078" s="187">
        <v>38069</v>
      </c>
      <c r="B7078" s="30">
        <v>14.633333333333333</v>
      </c>
      <c r="C7078" s="140">
        <v>151896</v>
      </c>
      <c r="D7078" s="8">
        <v>0.21</v>
      </c>
      <c r="E7078" s="9">
        <v>3000</v>
      </c>
    </row>
    <row r="7079" spans="1:5">
      <c r="A7079" s="187">
        <v>38070</v>
      </c>
      <c r="B7079" s="30">
        <v>14.616666666666667</v>
      </c>
      <c r="C7079" s="140">
        <v>160395</v>
      </c>
      <c r="D7079" s="8">
        <v>0.21</v>
      </c>
      <c r="E7079" s="9">
        <v>4065</v>
      </c>
    </row>
    <row r="7080" spans="1:5">
      <c r="A7080" s="187">
        <v>38071</v>
      </c>
      <c r="B7080" s="30">
        <v>14.993333333333332</v>
      </c>
      <c r="C7080" s="140">
        <v>77244</v>
      </c>
      <c r="D7080" s="8">
        <v>0.21</v>
      </c>
      <c r="E7080" s="9">
        <v>1350</v>
      </c>
    </row>
    <row r="7081" spans="1:5">
      <c r="A7081" s="187">
        <v>38072</v>
      </c>
      <c r="B7081" s="30">
        <v>15.07</v>
      </c>
      <c r="C7081" s="140">
        <v>144402</v>
      </c>
      <c r="D7081" s="8">
        <v>0.21</v>
      </c>
      <c r="E7081" s="9">
        <v>5100</v>
      </c>
    </row>
    <row r="7082" spans="1:5">
      <c r="A7082" s="187">
        <v>38075</v>
      </c>
      <c r="B7082" s="30">
        <v>15</v>
      </c>
      <c r="C7082" s="140">
        <v>102024</v>
      </c>
      <c r="D7082" s="8">
        <v>0.21</v>
      </c>
      <c r="E7082" s="9">
        <v>1740</v>
      </c>
    </row>
    <row r="7083" spans="1:5">
      <c r="A7083" s="187">
        <v>38076</v>
      </c>
      <c r="B7083" s="30">
        <v>14.983333333333334</v>
      </c>
      <c r="C7083" s="140">
        <v>85200</v>
      </c>
      <c r="D7083" s="8">
        <v>0.18666666666666668</v>
      </c>
      <c r="E7083" s="9">
        <v>1200</v>
      </c>
    </row>
    <row r="7084" spans="1:5">
      <c r="A7084" s="195">
        <v>38077</v>
      </c>
      <c r="B7084" s="31">
        <v>14.966666666666667</v>
      </c>
      <c r="C7084" s="141">
        <v>98073</v>
      </c>
      <c r="D7084" s="10">
        <v>0.21</v>
      </c>
      <c r="E7084" s="11">
        <v>2265</v>
      </c>
    </row>
    <row r="7085" spans="1:5">
      <c r="A7085" s="187">
        <v>38078</v>
      </c>
      <c r="B7085" s="30">
        <v>14.85</v>
      </c>
      <c r="C7085" s="140">
        <v>80982</v>
      </c>
      <c r="D7085" s="8">
        <v>0.26333333333333336</v>
      </c>
      <c r="E7085" s="9">
        <v>900</v>
      </c>
    </row>
    <row r="7086" spans="1:5">
      <c r="A7086" s="187">
        <v>38079</v>
      </c>
      <c r="B7086" s="30">
        <v>15.27</v>
      </c>
      <c r="C7086" s="140">
        <v>162969</v>
      </c>
      <c r="D7086" s="8">
        <v>0.26333333333333336</v>
      </c>
      <c r="E7086" s="9">
        <v>144</v>
      </c>
    </row>
    <row r="7087" spans="1:5">
      <c r="A7087" s="187">
        <v>38082</v>
      </c>
      <c r="B7087" s="30">
        <v>15.723333333333334</v>
      </c>
      <c r="C7087" s="140">
        <v>268788</v>
      </c>
      <c r="D7087" s="8">
        <v>0.26333333333333336</v>
      </c>
      <c r="E7087" s="9">
        <v>4935</v>
      </c>
    </row>
    <row r="7088" spans="1:5">
      <c r="A7088" s="187">
        <v>38083</v>
      </c>
      <c r="B7088" s="30">
        <v>15.716666666666667</v>
      </c>
      <c r="C7088" s="140">
        <v>70230</v>
      </c>
      <c r="D7088" s="8">
        <v>0.26333333333333336</v>
      </c>
      <c r="E7088" s="9">
        <v>0</v>
      </c>
    </row>
    <row r="7089" spans="1:5">
      <c r="A7089" s="187">
        <v>38084</v>
      </c>
      <c r="B7089" s="30">
        <v>15.663333333333334</v>
      </c>
      <c r="C7089" s="140">
        <v>59049</v>
      </c>
      <c r="D7089" s="8">
        <v>0.25666666666666665</v>
      </c>
      <c r="E7089" s="9">
        <v>600</v>
      </c>
    </row>
    <row r="7090" spans="1:5">
      <c r="A7090" s="187">
        <v>38085</v>
      </c>
      <c r="B7090" s="30">
        <v>15.683333333333332</v>
      </c>
      <c r="C7090" s="140">
        <v>86091</v>
      </c>
      <c r="D7090" s="8">
        <v>0.26333333333333336</v>
      </c>
      <c r="E7090" s="9">
        <v>420</v>
      </c>
    </row>
    <row r="7091" spans="1:5">
      <c r="A7091" s="187">
        <v>38090</v>
      </c>
      <c r="B7091" s="30">
        <v>15.743333333333332</v>
      </c>
      <c r="C7091" s="140">
        <v>79560</v>
      </c>
      <c r="D7091" s="8">
        <v>0.25</v>
      </c>
      <c r="E7091" s="9">
        <v>1578</v>
      </c>
    </row>
    <row r="7092" spans="1:5">
      <c r="A7092" s="187">
        <v>38091</v>
      </c>
      <c r="B7092" s="30">
        <v>15.816666666666668</v>
      </c>
      <c r="C7092" s="140">
        <v>32685</v>
      </c>
      <c r="D7092" s="8">
        <v>0.26333333333333336</v>
      </c>
      <c r="E7092" s="9">
        <v>2184</v>
      </c>
    </row>
    <row r="7093" spans="1:5">
      <c r="A7093" s="187">
        <v>38092</v>
      </c>
      <c r="B7093" s="30">
        <v>15.72</v>
      </c>
      <c r="C7093" s="140">
        <v>28899</v>
      </c>
      <c r="D7093" s="8">
        <v>0.26333333333333336</v>
      </c>
      <c r="E7093" s="9">
        <v>300</v>
      </c>
    </row>
    <row r="7094" spans="1:5">
      <c r="A7094" s="187">
        <v>38093</v>
      </c>
      <c r="B7094" s="30">
        <v>15.7</v>
      </c>
      <c r="C7094" s="140">
        <v>45144</v>
      </c>
      <c r="D7094" s="8">
        <v>0.26333333333333336</v>
      </c>
      <c r="E7094" s="9">
        <v>1500</v>
      </c>
    </row>
    <row r="7095" spans="1:5">
      <c r="A7095" s="187">
        <v>38096</v>
      </c>
      <c r="B7095" s="30">
        <v>15.666666666666666</v>
      </c>
      <c r="C7095" s="140">
        <v>141669</v>
      </c>
      <c r="D7095" s="8">
        <v>0.26333333333333336</v>
      </c>
      <c r="E7095" s="9">
        <v>1500</v>
      </c>
    </row>
    <row r="7096" spans="1:5">
      <c r="A7096" s="187">
        <v>38097</v>
      </c>
      <c r="B7096" s="30">
        <v>15.82</v>
      </c>
      <c r="C7096" s="140">
        <v>71577</v>
      </c>
      <c r="D7096" s="8">
        <v>0.26</v>
      </c>
      <c r="E7096" s="9">
        <v>1890</v>
      </c>
    </row>
    <row r="7097" spans="1:5">
      <c r="A7097" s="187">
        <v>38098</v>
      </c>
      <c r="B7097" s="30">
        <v>15.77</v>
      </c>
      <c r="C7097" s="140">
        <v>38466</v>
      </c>
      <c r="D7097" s="8">
        <v>0.26333333333333336</v>
      </c>
      <c r="E7097" s="9">
        <v>660</v>
      </c>
    </row>
    <row r="7098" spans="1:5">
      <c r="A7098" s="187">
        <v>38099</v>
      </c>
      <c r="B7098" s="30">
        <v>15.976666666666667</v>
      </c>
      <c r="C7098" s="140">
        <v>61869</v>
      </c>
      <c r="D7098" s="8">
        <v>0.26</v>
      </c>
      <c r="E7098" s="9">
        <v>1200</v>
      </c>
    </row>
    <row r="7099" spans="1:5">
      <c r="A7099" s="187">
        <v>38100</v>
      </c>
      <c r="B7099" s="30">
        <v>16.186666666666667</v>
      </c>
      <c r="C7099" s="140">
        <v>122451</v>
      </c>
      <c r="D7099" s="8">
        <v>0.26</v>
      </c>
      <c r="E7099" s="9">
        <v>0</v>
      </c>
    </row>
    <row r="7100" spans="1:5">
      <c r="A7100" s="187">
        <v>38103</v>
      </c>
      <c r="B7100" s="30">
        <v>16.283333333333335</v>
      </c>
      <c r="C7100" s="140">
        <v>117996</v>
      </c>
      <c r="D7100" s="8">
        <v>0.23666666666666666</v>
      </c>
      <c r="E7100" s="9">
        <v>18582</v>
      </c>
    </row>
    <row r="7101" spans="1:5">
      <c r="A7101" s="187">
        <v>38104</v>
      </c>
      <c r="B7101" s="30">
        <v>16.183333333333334</v>
      </c>
      <c r="C7101" s="140">
        <v>43518</v>
      </c>
      <c r="D7101" s="8">
        <v>0.23666666666666666</v>
      </c>
      <c r="E7101" s="9">
        <v>1560</v>
      </c>
    </row>
    <row r="7102" spans="1:5">
      <c r="A7102" s="187">
        <v>38105</v>
      </c>
      <c r="B7102" s="30">
        <v>16.116666666666667</v>
      </c>
      <c r="C7102" s="140">
        <v>36837</v>
      </c>
      <c r="D7102" s="8">
        <v>0.22333333333333336</v>
      </c>
      <c r="E7102" s="9">
        <v>150</v>
      </c>
    </row>
    <row r="7103" spans="1:5">
      <c r="A7103" s="187">
        <v>38106</v>
      </c>
      <c r="B7103" s="30">
        <v>15.7</v>
      </c>
      <c r="C7103" s="140">
        <v>79335</v>
      </c>
      <c r="D7103" s="8">
        <v>0.23666666666666666</v>
      </c>
      <c r="E7103" s="9">
        <v>1260</v>
      </c>
    </row>
    <row r="7104" spans="1:5">
      <c r="A7104" s="195">
        <v>38107</v>
      </c>
      <c r="B7104" s="31">
        <v>15.5</v>
      </c>
      <c r="C7104" s="141">
        <v>307749</v>
      </c>
      <c r="D7104" s="10">
        <v>0.19</v>
      </c>
      <c r="E7104" s="11">
        <v>2580</v>
      </c>
    </row>
    <row r="7105" spans="1:5">
      <c r="A7105" s="196">
        <v>38110</v>
      </c>
      <c r="B7105" s="29">
        <v>15.79</v>
      </c>
      <c r="C7105" s="143">
        <v>47157</v>
      </c>
      <c r="D7105" s="8">
        <v>0.23666666666666666</v>
      </c>
      <c r="E7105" s="9">
        <v>1860</v>
      </c>
    </row>
    <row r="7106" spans="1:5">
      <c r="A7106" s="187">
        <v>38111</v>
      </c>
      <c r="B7106" s="30">
        <v>15.833333333333334</v>
      </c>
      <c r="C7106" s="140">
        <v>79167</v>
      </c>
      <c r="D7106" s="8">
        <v>0.20666666666666667</v>
      </c>
      <c r="E7106" s="9">
        <v>300</v>
      </c>
    </row>
    <row r="7107" spans="1:5">
      <c r="A7107" s="187">
        <v>38112</v>
      </c>
      <c r="B7107" s="30">
        <v>15.966666666666667</v>
      </c>
      <c r="C7107" s="140">
        <v>79353</v>
      </c>
      <c r="D7107" s="8">
        <v>0.22</v>
      </c>
      <c r="E7107" s="9">
        <v>2691</v>
      </c>
    </row>
    <row r="7108" spans="1:5">
      <c r="A7108" s="187">
        <v>38113</v>
      </c>
      <c r="B7108" s="30">
        <v>15.7</v>
      </c>
      <c r="C7108" s="140">
        <v>83415</v>
      </c>
      <c r="D7108" s="8">
        <v>0.23666666666666666</v>
      </c>
      <c r="E7108" s="9">
        <v>3075</v>
      </c>
    </row>
    <row r="7109" spans="1:5">
      <c r="A7109" s="187">
        <v>38114</v>
      </c>
      <c r="B7109" s="30">
        <v>15.583333333333334</v>
      </c>
      <c r="C7109" s="140">
        <v>55410</v>
      </c>
      <c r="D7109" s="8">
        <v>0.22666666666666668</v>
      </c>
      <c r="E7109" s="9">
        <v>1800</v>
      </c>
    </row>
    <row r="7110" spans="1:5">
      <c r="A7110" s="187">
        <v>38117</v>
      </c>
      <c r="B7110" s="30">
        <v>15.3</v>
      </c>
      <c r="C7110" s="140">
        <v>85353</v>
      </c>
      <c r="D7110" s="8">
        <v>0.23666666666666666</v>
      </c>
      <c r="E7110" s="9">
        <v>900</v>
      </c>
    </row>
    <row r="7111" spans="1:5">
      <c r="A7111" s="187">
        <v>38118</v>
      </c>
      <c r="B7111" s="30">
        <v>15.22</v>
      </c>
      <c r="C7111" s="140">
        <v>99930</v>
      </c>
      <c r="D7111" s="8">
        <v>0.23666666666666666</v>
      </c>
      <c r="E7111" s="9">
        <v>0</v>
      </c>
    </row>
    <row r="7112" spans="1:5">
      <c r="A7112" s="187">
        <v>38119</v>
      </c>
      <c r="B7112" s="30">
        <v>15.466666666666667</v>
      </c>
      <c r="C7112" s="140">
        <v>347709</v>
      </c>
      <c r="D7112" s="8">
        <v>0.22666666666666668</v>
      </c>
      <c r="E7112" s="9">
        <v>1335</v>
      </c>
    </row>
    <row r="7113" spans="1:5">
      <c r="A7113" s="187">
        <v>38120</v>
      </c>
      <c r="B7113" s="30">
        <v>15.416666666666666</v>
      </c>
      <c r="C7113" s="140">
        <v>65019</v>
      </c>
      <c r="D7113" s="8">
        <v>0.23666666666666666</v>
      </c>
      <c r="E7113" s="9">
        <v>2820</v>
      </c>
    </row>
    <row r="7114" spans="1:5">
      <c r="A7114" s="187">
        <v>38121</v>
      </c>
      <c r="B7114" s="30">
        <v>15.396666666666667</v>
      </c>
      <c r="C7114" s="140">
        <v>59841</v>
      </c>
      <c r="D7114" s="8">
        <v>0.23666666666666666</v>
      </c>
      <c r="E7114" s="9">
        <v>2052</v>
      </c>
    </row>
    <row r="7115" spans="1:5">
      <c r="A7115" s="187">
        <v>38124</v>
      </c>
      <c r="B7115" s="30">
        <v>14.903333333333334</v>
      </c>
      <c r="C7115" s="140">
        <v>52584</v>
      </c>
      <c r="D7115" s="8">
        <v>0.23666666666666666</v>
      </c>
      <c r="E7115" s="9">
        <v>2460</v>
      </c>
    </row>
    <row r="7116" spans="1:5">
      <c r="A7116" s="187">
        <v>38125</v>
      </c>
      <c r="B7116" s="30">
        <v>14.986666666666666</v>
      </c>
      <c r="C7116" s="140">
        <v>166038</v>
      </c>
      <c r="D7116" s="8">
        <v>0.23</v>
      </c>
      <c r="E7116" s="9">
        <v>120</v>
      </c>
    </row>
    <row r="7117" spans="1:5">
      <c r="A7117" s="187">
        <v>38126</v>
      </c>
      <c r="B7117" s="30">
        <v>15.333333333333334</v>
      </c>
      <c r="C7117" s="140">
        <v>160998</v>
      </c>
      <c r="D7117" s="8">
        <v>0.23</v>
      </c>
      <c r="E7117" s="9">
        <v>0</v>
      </c>
    </row>
    <row r="7118" spans="1:5">
      <c r="A7118" s="187">
        <v>38127</v>
      </c>
      <c r="B7118" s="30">
        <v>15.166666666666666</v>
      </c>
      <c r="C7118" s="140">
        <v>31587</v>
      </c>
      <c r="D7118" s="8">
        <v>0.23</v>
      </c>
      <c r="E7118" s="9">
        <v>0</v>
      </c>
    </row>
    <row r="7119" spans="1:5">
      <c r="A7119" s="187">
        <v>38128</v>
      </c>
      <c r="B7119" s="30">
        <v>15.316666666666668</v>
      </c>
      <c r="C7119" s="140">
        <v>95439</v>
      </c>
      <c r="D7119" s="8">
        <v>0.23</v>
      </c>
      <c r="E7119" s="9">
        <v>0</v>
      </c>
    </row>
    <row r="7120" spans="1:5">
      <c r="A7120" s="187">
        <v>38131</v>
      </c>
      <c r="B7120" s="30">
        <v>15.29</v>
      </c>
      <c r="C7120" s="140">
        <v>50505</v>
      </c>
      <c r="D7120" s="8">
        <v>0.23</v>
      </c>
      <c r="E7120" s="9">
        <v>0</v>
      </c>
    </row>
    <row r="7121" spans="1:5">
      <c r="A7121" s="187">
        <v>38132</v>
      </c>
      <c r="B7121" s="30">
        <v>15.253333333333332</v>
      </c>
      <c r="C7121" s="140">
        <v>81057</v>
      </c>
      <c r="D7121" s="8">
        <v>0.23</v>
      </c>
      <c r="E7121" s="9">
        <v>0</v>
      </c>
    </row>
    <row r="7122" spans="1:5">
      <c r="A7122" s="187">
        <v>38133</v>
      </c>
      <c r="B7122" s="30">
        <v>15.3</v>
      </c>
      <c r="C7122" s="140">
        <v>148404</v>
      </c>
      <c r="D7122" s="8">
        <v>0.23</v>
      </c>
      <c r="E7122" s="9">
        <v>0</v>
      </c>
    </row>
    <row r="7123" spans="1:5">
      <c r="A7123" s="187">
        <v>38134</v>
      </c>
      <c r="B7123" s="30">
        <v>16.023333333333333</v>
      </c>
      <c r="C7123" s="140">
        <v>159450</v>
      </c>
      <c r="D7123" s="8">
        <v>0.22333333333333336</v>
      </c>
      <c r="E7123" s="9">
        <v>8100</v>
      </c>
    </row>
    <row r="7124" spans="1:5">
      <c r="A7124" s="187">
        <v>38135</v>
      </c>
      <c r="B7124" s="30">
        <v>15.746666666666668</v>
      </c>
      <c r="C7124" s="140">
        <v>74196</v>
      </c>
      <c r="D7124" s="8">
        <v>0.2</v>
      </c>
      <c r="E7124" s="9">
        <v>399</v>
      </c>
    </row>
    <row r="7125" spans="1:5">
      <c r="A7125" s="187">
        <v>38138</v>
      </c>
      <c r="B7125" s="31">
        <v>15.843333333333334</v>
      </c>
      <c r="C7125" s="140">
        <v>7239</v>
      </c>
      <c r="D7125" s="10">
        <v>0.20666666666666667</v>
      </c>
      <c r="E7125" s="11">
        <v>2601</v>
      </c>
    </row>
    <row r="7126" spans="1:5">
      <c r="A7126" s="196">
        <v>38139</v>
      </c>
      <c r="B7126" s="30">
        <v>15.383333333333333</v>
      </c>
      <c r="C7126" s="143">
        <v>53142</v>
      </c>
      <c r="D7126" s="8">
        <v>0.20666666666666667</v>
      </c>
      <c r="E7126" s="9">
        <v>2334</v>
      </c>
    </row>
    <row r="7127" spans="1:5">
      <c r="A7127" s="187">
        <v>38140</v>
      </c>
      <c r="B7127" s="30">
        <v>15.736666666666666</v>
      </c>
      <c r="C7127" s="140">
        <v>74367</v>
      </c>
      <c r="D7127" s="8">
        <v>0.16666666666666666</v>
      </c>
      <c r="E7127" s="9">
        <v>2430</v>
      </c>
    </row>
    <row r="7128" spans="1:5">
      <c r="A7128" s="187">
        <v>38141</v>
      </c>
      <c r="B7128" s="30">
        <v>15.703333333333333</v>
      </c>
      <c r="C7128" s="140">
        <v>91011</v>
      </c>
      <c r="D7128" s="8">
        <v>0.16666666666666666</v>
      </c>
      <c r="E7128" s="9">
        <v>0</v>
      </c>
    </row>
    <row r="7129" spans="1:5">
      <c r="A7129" s="187">
        <v>38142</v>
      </c>
      <c r="B7129" s="30">
        <v>15.87</v>
      </c>
      <c r="C7129" s="140">
        <v>50313</v>
      </c>
      <c r="D7129" s="8">
        <v>0.16666666666666666</v>
      </c>
      <c r="E7129" s="9">
        <v>750</v>
      </c>
    </row>
    <row r="7130" spans="1:5">
      <c r="A7130" s="187">
        <v>38145</v>
      </c>
      <c r="B7130" s="30">
        <v>15.916666666666666</v>
      </c>
      <c r="C7130" s="140">
        <v>104781</v>
      </c>
      <c r="D7130" s="8">
        <v>0.16666666666666666</v>
      </c>
      <c r="E7130" s="9">
        <v>2415</v>
      </c>
    </row>
    <row r="7131" spans="1:5">
      <c r="A7131" s="187">
        <v>38146</v>
      </c>
      <c r="B7131" s="30">
        <v>15.916666666666666</v>
      </c>
      <c r="C7131" s="140">
        <v>172053</v>
      </c>
      <c r="D7131" s="8">
        <v>0.16666666666666666</v>
      </c>
      <c r="E7131" s="9">
        <v>0</v>
      </c>
    </row>
    <row r="7132" spans="1:5">
      <c r="A7132" s="187">
        <v>38147</v>
      </c>
      <c r="B7132" s="30">
        <v>15.916666666666666</v>
      </c>
      <c r="C7132" s="140">
        <v>107475</v>
      </c>
      <c r="D7132" s="8">
        <v>0.21666666666666667</v>
      </c>
      <c r="E7132" s="9">
        <v>18600</v>
      </c>
    </row>
    <row r="7133" spans="1:5">
      <c r="A7133" s="187">
        <v>38148</v>
      </c>
      <c r="B7133" s="30">
        <v>15.93</v>
      </c>
      <c r="C7133" s="140">
        <v>67269</v>
      </c>
      <c r="D7133" s="8">
        <v>0.21666666666666667</v>
      </c>
      <c r="E7133" s="9">
        <v>4245</v>
      </c>
    </row>
    <row r="7134" spans="1:5">
      <c r="A7134" s="187">
        <v>38149</v>
      </c>
      <c r="B7134" s="30">
        <v>15.866666666666667</v>
      </c>
      <c r="C7134" s="140">
        <v>38874</v>
      </c>
      <c r="D7134" s="8">
        <v>0.22333333333333336</v>
      </c>
      <c r="E7134" s="9">
        <v>2235</v>
      </c>
    </row>
    <row r="7135" spans="1:5">
      <c r="A7135" s="187">
        <v>38152</v>
      </c>
      <c r="B7135" s="30">
        <v>15.833333333333334</v>
      </c>
      <c r="C7135" s="140">
        <v>42834</v>
      </c>
      <c r="D7135" s="8">
        <v>0.22333333333333336</v>
      </c>
      <c r="E7135" s="9">
        <v>0</v>
      </c>
    </row>
    <row r="7136" spans="1:5">
      <c r="A7136" s="187">
        <v>38153</v>
      </c>
      <c r="B7136" s="30">
        <v>15.796666666666667</v>
      </c>
      <c r="C7136" s="140">
        <v>44028</v>
      </c>
      <c r="D7136" s="8">
        <v>0.2</v>
      </c>
      <c r="E7136" s="9">
        <v>2970</v>
      </c>
    </row>
    <row r="7137" spans="1:5">
      <c r="A7137" s="187">
        <v>38154</v>
      </c>
      <c r="B7137" s="30">
        <v>15.666666666666666</v>
      </c>
      <c r="C7137" s="140">
        <v>70449</v>
      </c>
      <c r="D7137" s="8">
        <v>0.21666666666666667</v>
      </c>
      <c r="E7137" s="9">
        <v>750</v>
      </c>
    </row>
    <row r="7138" spans="1:5">
      <c r="A7138" s="187">
        <v>38155</v>
      </c>
      <c r="B7138" s="30">
        <v>15.666666666666666</v>
      </c>
      <c r="C7138" s="140">
        <v>54324</v>
      </c>
      <c r="D7138" s="8">
        <v>0.21666666666666667</v>
      </c>
      <c r="E7138" s="9">
        <v>1500</v>
      </c>
    </row>
    <row r="7139" spans="1:5">
      <c r="A7139" s="187">
        <v>38156</v>
      </c>
      <c r="B7139" s="30">
        <v>15.666666666666666</v>
      </c>
      <c r="C7139" s="140">
        <v>235407</v>
      </c>
      <c r="D7139" s="8">
        <v>0.21666666666666667</v>
      </c>
      <c r="E7139" s="9">
        <v>45900</v>
      </c>
    </row>
    <row r="7140" spans="1:5">
      <c r="A7140" s="187">
        <v>38159</v>
      </c>
      <c r="B7140" s="30">
        <v>15.5</v>
      </c>
      <c r="C7140" s="140">
        <v>30717</v>
      </c>
      <c r="D7140" s="8">
        <v>0.21666666666666667</v>
      </c>
      <c r="E7140" s="9">
        <v>330</v>
      </c>
    </row>
    <row r="7141" spans="1:5">
      <c r="A7141" s="187">
        <v>38160</v>
      </c>
      <c r="B7141" s="30">
        <v>15.666666666666666</v>
      </c>
      <c r="C7141" s="140">
        <v>25539</v>
      </c>
      <c r="D7141" s="8">
        <v>0.20333333333333334</v>
      </c>
      <c r="E7141" s="9">
        <v>600</v>
      </c>
    </row>
    <row r="7142" spans="1:5">
      <c r="A7142" s="187">
        <v>38161</v>
      </c>
      <c r="B7142" s="30">
        <v>15.576666666666666</v>
      </c>
      <c r="C7142" s="140">
        <v>35715</v>
      </c>
      <c r="D7142" s="8">
        <v>0.22333333333333336</v>
      </c>
      <c r="E7142" s="9">
        <v>1620</v>
      </c>
    </row>
    <row r="7143" spans="1:5">
      <c r="A7143" s="187">
        <v>38162</v>
      </c>
      <c r="B7143" s="30">
        <v>15.566666666666668</v>
      </c>
      <c r="C7143" s="140">
        <v>58158</v>
      </c>
      <c r="D7143" s="8">
        <v>0.22333333333333336</v>
      </c>
      <c r="E7143" s="9">
        <v>4380</v>
      </c>
    </row>
    <row r="7144" spans="1:5">
      <c r="A7144" s="187">
        <v>38163</v>
      </c>
      <c r="B7144" s="30">
        <v>15.416666666666666</v>
      </c>
      <c r="C7144" s="140">
        <v>72387</v>
      </c>
      <c r="D7144" s="8">
        <v>0.17</v>
      </c>
      <c r="E7144" s="9">
        <v>1980</v>
      </c>
    </row>
    <row r="7145" spans="1:5">
      <c r="A7145" s="187">
        <v>38166</v>
      </c>
      <c r="B7145" s="30">
        <v>15.633333333333333</v>
      </c>
      <c r="C7145" s="140">
        <v>72291</v>
      </c>
      <c r="D7145" s="8">
        <v>0.17666666666666667</v>
      </c>
      <c r="E7145" s="9">
        <v>60</v>
      </c>
    </row>
    <row r="7146" spans="1:5">
      <c r="A7146" s="187">
        <v>38167</v>
      </c>
      <c r="B7146" s="30">
        <v>15.75</v>
      </c>
      <c r="C7146" s="140">
        <v>123954</v>
      </c>
      <c r="D7146" s="8">
        <v>0.22333333333333336</v>
      </c>
      <c r="E7146" s="9">
        <v>2775</v>
      </c>
    </row>
    <row r="7147" spans="1:5">
      <c r="A7147" s="195">
        <v>38168</v>
      </c>
      <c r="B7147" s="31">
        <v>15.783333333333333</v>
      </c>
      <c r="C7147" s="141">
        <v>186753</v>
      </c>
      <c r="D7147" s="10">
        <v>0.22333333333333336</v>
      </c>
      <c r="E7147" s="11">
        <v>0</v>
      </c>
    </row>
    <row r="7148" spans="1:5">
      <c r="A7148" s="187">
        <v>38169</v>
      </c>
      <c r="B7148" s="30">
        <v>15.843333333333334</v>
      </c>
      <c r="C7148" s="140">
        <v>140367</v>
      </c>
      <c r="D7148" s="8">
        <v>0.22333333333333336</v>
      </c>
      <c r="E7148" s="9">
        <v>4800</v>
      </c>
    </row>
    <row r="7149" spans="1:5">
      <c r="A7149" s="187">
        <v>38170</v>
      </c>
      <c r="B7149" s="30">
        <v>15.9</v>
      </c>
      <c r="C7149" s="140">
        <v>80919</v>
      </c>
      <c r="D7149" s="8">
        <v>0.22</v>
      </c>
      <c r="E7149" s="9">
        <v>1800</v>
      </c>
    </row>
    <row r="7150" spans="1:5">
      <c r="A7150" s="187">
        <v>38173</v>
      </c>
      <c r="B7150" s="30">
        <v>15.943333333333333</v>
      </c>
      <c r="C7150" s="140">
        <v>24306</v>
      </c>
      <c r="D7150" s="8">
        <v>0.22333333333333336</v>
      </c>
      <c r="E7150" s="9">
        <v>555</v>
      </c>
    </row>
    <row r="7151" spans="1:5">
      <c r="A7151" s="187">
        <v>38174</v>
      </c>
      <c r="B7151" s="30">
        <v>15.95</v>
      </c>
      <c r="C7151" s="140">
        <v>227880</v>
      </c>
      <c r="D7151" s="8">
        <v>0.19333333333333333</v>
      </c>
      <c r="E7151" s="9">
        <v>1950</v>
      </c>
    </row>
    <row r="7152" spans="1:5">
      <c r="A7152" s="187">
        <v>38175</v>
      </c>
      <c r="B7152" s="30">
        <v>15.933333333333332</v>
      </c>
      <c r="C7152" s="140">
        <v>77760</v>
      </c>
      <c r="D7152" s="8">
        <v>0.19333333333333333</v>
      </c>
      <c r="E7152" s="9">
        <v>474</v>
      </c>
    </row>
    <row r="7153" spans="1:5">
      <c r="A7153" s="187">
        <v>38176</v>
      </c>
      <c r="B7153" s="30">
        <v>15.983333333333334</v>
      </c>
      <c r="C7153" s="140">
        <v>43359</v>
      </c>
      <c r="D7153" s="8">
        <v>0.19333333333333333</v>
      </c>
      <c r="E7153" s="9">
        <v>0</v>
      </c>
    </row>
    <row r="7154" spans="1:5">
      <c r="A7154" s="187">
        <v>38177</v>
      </c>
      <c r="B7154" s="30">
        <v>16.16</v>
      </c>
      <c r="C7154" s="140">
        <v>145659</v>
      </c>
      <c r="D7154" s="8">
        <v>0.22</v>
      </c>
      <c r="E7154" s="9">
        <v>870</v>
      </c>
    </row>
    <row r="7155" spans="1:5">
      <c r="A7155" s="187">
        <v>38180</v>
      </c>
      <c r="B7155" s="30">
        <v>16.573333333333334</v>
      </c>
      <c r="C7155" s="140">
        <v>232386</v>
      </c>
      <c r="D7155" s="8">
        <v>0.19333333333333333</v>
      </c>
      <c r="E7155" s="9">
        <v>300</v>
      </c>
    </row>
    <row r="7156" spans="1:5">
      <c r="A7156" s="187">
        <v>38181</v>
      </c>
      <c r="B7156" s="30">
        <v>16.566666666666666</v>
      </c>
      <c r="C7156" s="140">
        <v>70977</v>
      </c>
      <c r="D7156" s="8">
        <v>0.22333333333333336</v>
      </c>
      <c r="E7156" s="9">
        <v>1500</v>
      </c>
    </row>
    <row r="7157" spans="1:5">
      <c r="A7157" s="187">
        <v>38182</v>
      </c>
      <c r="B7157" s="30">
        <v>16.7</v>
      </c>
      <c r="C7157" s="140">
        <v>188169</v>
      </c>
      <c r="D7157" s="8">
        <v>0.22333333333333336</v>
      </c>
      <c r="E7157" s="9">
        <v>0</v>
      </c>
    </row>
    <row r="7158" spans="1:5">
      <c r="A7158" s="187">
        <v>38183</v>
      </c>
      <c r="B7158" s="30">
        <v>16.666666666666668</v>
      </c>
      <c r="C7158" s="140">
        <v>94143</v>
      </c>
      <c r="D7158" s="8">
        <v>0.22333333333333336</v>
      </c>
      <c r="E7158" s="9">
        <v>2694</v>
      </c>
    </row>
    <row r="7159" spans="1:5">
      <c r="A7159" s="187">
        <v>38184</v>
      </c>
      <c r="B7159" s="30">
        <v>16.716666666666665</v>
      </c>
      <c r="C7159" s="140">
        <v>110181</v>
      </c>
      <c r="D7159" s="8">
        <v>0.22333333333333336</v>
      </c>
      <c r="E7159" s="9">
        <v>300</v>
      </c>
    </row>
    <row r="7160" spans="1:5">
      <c r="A7160" s="187">
        <v>38187</v>
      </c>
      <c r="B7160" s="30">
        <v>16.633333333333333</v>
      </c>
      <c r="C7160" s="140">
        <v>62460</v>
      </c>
      <c r="D7160" s="8">
        <v>0.21666666666666667</v>
      </c>
      <c r="E7160" s="9">
        <v>0</v>
      </c>
    </row>
    <row r="7161" spans="1:5">
      <c r="A7161" s="187">
        <v>38188</v>
      </c>
      <c r="B7161" s="30">
        <v>16.55</v>
      </c>
      <c r="C7161" s="140">
        <v>192648</v>
      </c>
      <c r="D7161" s="8">
        <v>0.21666666666666667</v>
      </c>
      <c r="E7161" s="9">
        <v>225</v>
      </c>
    </row>
    <row r="7162" spans="1:5">
      <c r="A7162" s="187">
        <v>38189</v>
      </c>
      <c r="B7162" s="30">
        <v>16.75</v>
      </c>
      <c r="C7162" s="140">
        <v>114063</v>
      </c>
      <c r="D7162" s="8">
        <v>0.21666666666666667</v>
      </c>
      <c r="E7162" s="9">
        <v>0</v>
      </c>
    </row>
    <row r="7163" spans="1:5">
      <c r="A7163" s="187">
        <v>38190</v>
      </c>
      <c r="B7163" s="30">
        <v>16.57</v>
      </c>
      <c r="C7163" s="140">
        <v>61614</v>
      </c>
      <c r="D7163" s="8">
        <v>0.22</v>
      </c>
      <c r="E7163" s="9">
        <v>1380</v>
      </c>
    </row>
    <row r="7164" spans="1:5">
      <c r="A7164" s="187">
        <v>38191</v>
      </c>
      <c r="B7164" s="30">
        <v>16.503333333333334</v>
      </c>
      <c r="C7164" s="140">
        <v>29994</v>
      </c>
      <c r="D7164" s="8">
        <v>0.2</v>
      </c>
      <c r="E7164" s="9">
        <v>6000</v>
      </c>
    </row>
    <row r="7165" spans="1:5">
      <c r="A7165" s="187">
        <v>38194</v>
      </c>
      <c r="B7165" s="30">
        <v>16.483333333333334</v>
      </c>
      <c r="C7165" s="140">
        <v>35265</v>
      </c>
      <c r="D7165" s="8">
        <v>0.26</v>
      </c>
      <c r="E7165" s="9">
        <v>360</v>
      </c>
    </row>
    <row r="7166" spans="1:5">
      <c r="A7166" s="187">
        <v>38195</v>
      </c>
      <c r="B7166" s="30">
        <v>16.45</v>
      </c>
      <c r="C7166" s="140">
        <v>53181</v>
      </c>
      <c r="D7166" s="8">
        <v>0.19666666666666666</v>
      </c>
      <c r="E7166" s="9">
        <v>519</v>
      </c>
    </row>
    <row r="7167" spans="1:5">
      <c r="A7167" s="187">
        <v>38196</v>
      </c>
      <c r="B7167" s="30">
        <v>16.443333333333332</v>
      </c>
      <c r="C7167" s="140">
        <v>40356</v>
      </c>
      <c r="D7167" s="8">
        <v>0.19666666666666666</v>
      </c>
      <c r="E7167" s="9">
        <v>0</v>
      </c>
    </row>
    <row r="7168" spans="1:5">
      <c r="A7168" s="187">
        <v>38197</v>
      </c>
      <c r="B7168" s="30">
        <v>16.466666666666665</v>
      </c>
      <c r="C7168" s="140">
        <v>39153</v>
      </c>
      <c r="D7168" s="8">
        <v>0.19666666666666666</v>
      </c>
      <c r="E7168" s="9">
        <v>2301</v>
      </c>
    </row>
    <row r="7169" spans="1:5">
      <c r="A7169" s="187">
        <v>38198</v>
      </c>
      <c r="B7169" s="30">
        <v>16.649999999999999</v>
      </c>
      <c r="C7169" s="140">
        <v>240951</v>
      </c>
      <c r="D7169" s="10">
        <v>0.21666666666666667</v>
      </c>
      <c r="E7169" s="11">
        <v>480</v>
      </c>
    </row>
    <row r="7170" spans="1:5">
      <c r="A7170" s="196">
        <v>38201</v>
      </c>
      <c r="B7170" s="29">
        <v>16.966666666666665</v>
      </c>
      <c r="C7170" s="143">
        <v>226623</v>
      </c>
      <c r="D7170" s="8">
        <v>0.21333333333333335</v>
      </c>
      <c r="E7170" s="9">
        <v>1533</v>
      </c>
    </row>
    <row r="7171" spans="1:5">
      <c r="A7171" s="187">
        <v>38202</v>
      </c>
      <c r="B7171" s="30">
        <v>17.083333333333332</v>
      </c>
      <c r="C7171" s="140">
        <v>95280</v>
      </c>
      <c r="D7171" s="8">
        <v>0.21666666666666667</v>
      </c>
      <c r="E7171" s="9">
        <v>990</v>
      </c>
    </row>
    <row r="7172" spans="1:5">
      <c r="A7172" s="187">
        <v>38203</v>
      </c>
      <c r="B7172" s="30">
        <v>17.083333333333332</v>
      </c>
      <c r="C7172" s="140">
        <v>101136</v>
      </c>
      <c r="D7172" s="8">
        <v>0.21333333333333335</v>
      </c>
      <c r="E7172" s="9">
        <v>1596</v>
      </c>
    </row>
    <row r="7173" spans="1:5">
      <c r="A7173" s="187">
        <v>38204</v>
      </c>
      <c r="B7173" s="30">
        <v>17.05</v>
      </c>
      <c r="C7173" s="140">
        <v>97500</v>
      </c>
      <c r="D7173" s="8">
        <v>0.19666666666666666</v>
      </c>
      <c r="E7173" s="9">
        <v>1080</v>
      </c>
    </row>
    <row r="7174" spans="1:5">
      <c r="A7174" s="187">
        <v>38205</v>
      </c>
      <c r="B7174" s="30">
        <v>16.8</v>
      </c>
      <c r="C7174" s="140">
        <v>73386</v>
      </c>
      <c r="D7174" s="8">
        <v>0.19666666666666666</v>
      </c>
      <c r="E7174" s="9">
        <v>0</v>
      </c>
    </row>
    <row r="7175" spans="1:5">
      <c r="A7175" s="187">
        <v>38208</v>
      </c>
      <c r="B7175" s="30">
        <v>16.506666666666668</v>
      </c>
      <c r="C7175" s="140">
        <v>40806</v>
      </c>
      <c r="D7175" s="8">
        <v>0.2</v>
      </c>
      <c r="E7175" s="9">
        <v>360</v>
      </c>
    </row>
    <row r="7176" spans="1:5">
      <c r="A7176" s="187">
        <v>38209</v>
      </c>
      <c r="B7176" s="30">
        <v>16.653333333333332</v>
      </c>
      <c r="C7176" s="140">
        <v>106596</v>
      </c>
      <c r="D7176" s="8">
        <v>0.21</v>
      </c>
      <c r="E7176" s="9">
        <v>990</v>
      </c>
    </row>
    <row r="7177" spans="1:5">
      <c r="A7177" s="187">
        <v>38210</v>
      </c>
      <c r="B7177" s="30">
        <v>17.016666666666666</v>
      </c>
      <c r="C7177" s="140">
        <v>70833</v>
      </c>
      <c r="D7177" s="8">
        <v>0.21333333333333335</v>
      </c>
      <c r="E7177" s="9">
        <v>750</v>
      </c>
    </row>
    <row r="7178" spans="1:5">
      <c r="A7178" s="187">
        <v>38211</v>
      </c>
      <c r="B7178" s="30">
        <v>16.850000000000001</v>
      </c>
      <c r="C7178" s="140">
        <v>74742</v>
      </c>
      <c r="D7178" s="8">
        <v>0.2</v>
      </c>
      <c r="E7178" s="9">
        <v>750</v>
      </c>
    </row>
    <row r="7179" spans="1:5">
      <c r="A7179" s="187">
        <v>38212</v>
      </c>
      <c r="B7179" s="30">
        <v>16.833333333333332</v>
      </c>
      <c r="C7179" s="140">
        <v>39765</v>
      </c>
      <c r="D7179" s="8">
        <v>0.2</v>
      </c>
      <c r="E7179" s="9">
        <v>0</v>
      </c>
    </row>
    <row r="7180" spans="1:5">
      <c r="A7180" s="187">
        <v>38215</v>
      </c>
      <c r="B7180" s="30">
        <v>16.833333333333332</v>
      </c>
      <c r="C7180" s="140">
        <v>17226</v>
      </c>
      <c r="D7180" s="8">
        <v>0.21666666666666667</v>
      </c>
      <c r="E7180" s="9">
        <v>15855</v>
      </c>
    </row>
    <row r="7181" spans="1:5">
      <c r="A7181" s="187">
        <v>38216</v>
      </c>
      <c r="B7181" s="30">
        <v>16.916666666666668</v>
      </c>
      <c r="C7181" s="140">
        <v>166581</v>
      </c>
      <c r="D7181" s="8">
        <v>0.21666666666666667</v>
      </c>
      <c r="E7181" s="9">
        <v>0</v>
      </c>
    </row>
    <row r="7182" spans="1:5">
      <c r="A7182" s="187">
        <v>38217</v>
      </c>
      <c r="B7182" s="30">
        <v>17.233333333333334</v>
      </c>
      <c r="C7182" s="140">
        <v>71199</v>
      </c>
      <c r="D7182" s="8">
        <v>0.21666666666666667</v>
      </c>
      <c r="E7182" s="9">
        <v>0</v>
      </c>
    </row>
    <row r="7183" spans="1:5">
      <c r="A7183" s="187">
        <v>38218</v>
      </c>
      <c r="B7183" s="30">
        <v>17.366666666666667</v>
      </c>
      <c r="C7183" s="140">
        <v>168786</v>
      </c>
      <c r="D7183" s="8">
        <v>0.21666666666666667</v>
      </c>
      <c r="E7183" s="9">
        <v>3000</v>
      </c>
    </row>
    <row r="7184" spans="1:5">
      <c r="A7184" s="187">
        <v>38219</v>
      </c>
      <c r="B7184" s="30">
        <v>17.366666666666667</v>
      </c>
      <c r="C7184" s="140">
        <v>91107</v>
      </c>
      <c r="D7184" s="8">
        <v>0.19666666666666666</v>
      </c>
      <c r="E7184" s="9">
        <v>690</v>
      </c>
    </row>
    <row r="7185" spans="1:5">
      <c r="A7185" s="187">
        <v>38222</v>
      </c>
      <c r="B7185" s="30">
        <v>17.2</v>
      </c>
      <c r="C7185" s="140">
        <v>133083</v>
      </c>
      <c r="D7185" s="8">
        <v>0.19666666666666666</v>
      </c>
      <c r="E7185" s="9">
        <v>300</v>
      </c>
    </row>
    <row r="7186" spans="1:5">
      <c r="A7186" s="187">
        <v>38223</v>
      </c>
      <c r="B7186" s="30">
        <v>17.216666666666665</v>
      </c>
      <c r="C7186" s="140">
        <v>94308</v>
      </c>
      <c r="D7186" s="8">
        <v>0.19666666666666666</v>
      </c>
      <c r="E7186" s="9">
        <v>480</v>
      </c>
    </row>
    <row r="7187" spans="1:5">
      <c r="A7187" s="187">
        <v>38224</v>
      </c>
      <c r="B7187" s="30">
        <v>17.116666666666667</v>
      </c>
      <c r="C7187" s="140">
        <v>46944</v>
      </c>
      <c r="D7187" s="8">
        <v>0.21333333333333335</v>
      </c>
      <c r="E7187" s="9">
        <v>705</v>
      </c>
    </row>
    <row r="7188" spans="1:5">
      <c r="A7188" s="187">
        <v>38225</v>
      </c>
      <c r="B7188" s="30">
        <v>17.266666666666666</v>
      </c>
      <c r="C7188" s="140">
        <v>86754</v>
      </c>
      <c r="D7188" s="8">
        <v>0.21666666666666667</v>
      </c>
      <c r="E7188" s="9">
        <v>1584</v>
      </c>
    </row>
    <row r="7189" spans="1:5">
      <c r="A7189" s="187">
        <v>38226</v>
      </c>
      <c r="B7189" s="30">
        <v>17.316666666666666</v>
      </c>
      <c r="C7189" s="140">
        <v>44478</v>
      </c>
      <c r="D7189" s="8">
        <v>0.21666666666666667</v>
      </c>
      <c r="E7189" s="9">
        <v>63750</v>
      </c>
    </row>
    <row r="7190" spans="1:5">
      <c r="A7190" s="187">
        <v>38229</v>
      </c>
      <c r="B7190" s="30">
        <v>17.333333333333332</v>
      </c>
      <c r="C7190" s="140">
        <v>40260</v>
      </c>
      <c r="D7190" s="8">
        <v>0.21666666666666667</v>
      </c>
      <c r="E7190" s="9">
        <v>2010</v>
      </c>
    </row>
    <row r="7191" spans="1:5">
      <c r="A7191" s="195">
        <v>38230</v>
      </c>
      <c r="B7191" s="31">
        <v>17.216666666666665</v>
      </c>
      <c r="C7191" s="141">
        <v>79314</v>
      </c>
      <c r="D7191" s="10">
        <v>0.19666666666666666</v>
      </c>
      <c r="E7191" s="11">
        <v>1500</v>
      </c>
    </row>
    <row r="7192" spans="1:5">
      <c r="A7192" s="187">
        <v>38231</v>
      </c>
      <c r="B7192" s="30">
        <v>17.216666666666665</v>
      </c>
      <c r="C7192" s="140">
        <v>35607</v>
      </c>
      <c r="D7192" s="8">
        <v>0.2</v>
      </c>
      <c r="E7192" s="9">
        <v>1080</v>
      </c>
    </row>
    <row r="7193" spans="1:5">
      <c r="A7193" s="187">
        <v>38232</v>
      </c>
      <c r="B7193" s="30">
        <v>17.399999999999999</v>
      </c>
      <c r="C7193" s="140">
        <v>131277</v>
      </c>
      <c r="D7193" s="8">
        <v>0.23333333333333331</v>
      </c>
      <c r="E7193" s="9">
        <v>570</v>
      </c>
    </row>
    <row r="7194" spans="1:5">
      <c r="A7194" s="187">
        <v>38233</v>
      </c>
      <c r="B7194" s="30">
        <v>17.5</v>
      </c>
      <c r="C7194" s="140">
        <v>124941</v>
      </c>
      <c r="D7194" s="8">
        <v>0.23333333333333331</v>
      </c>
      <c r="E7194" s="9">
        <v>330</v>
      </c>
    </row>
    <row r="7195" spans="1:5">
      <c r="A7195" s="187">
        <v>38236</v>
      </c>
      <c r="B7195" s="30">
        <v>17.266666666666666</v>
      </c>
      <c r="C7195" s="140">
        <v>35001</v>
      </c>
      <c r="D7195" s="8">
        <v>0.23333333333333331</v>
      </c>
      <c r="E7195" s="9">
        <v>0</v>
      </c>
    </row>
    <row r="7196" spans="1:5">
      <c r="A7196" s="187">
        <v>38237</v>
      </c>
      <c r="B7196" s="30">
        <v>17.066666666666666</v>
      </c>
      <c r="C7196" s="140">
        <v>72807</v>
      </c>
      <c r="D7196" s="8">
        <v>0.22333333333333336</v>
      </c>
      <c r="E7196" s="9">
        <v>1812</v>
      </c>
    </row>
    <row r="7197" spans="1:5">
      <c r="A7197" s="187">
        <v>38238</v>
      </c>
      <c r="B7197" s="30">
        <v>17</v>
      </c>
      <c r="C7197" s="140">
        <v>117237</v>
      </c>
      <c r="D7197" s="8">
        <v>0.23333333333333331</v>
      </c>
      <c r="E7197" s="9">
        <v>900</v>
      </c>
    </row>
    <row r="7198" spans="1:5">
      <c r="A7198" s="187">
        <v>38239</v>
      </c>
      <c r="B7198" s="30">
        <v>17.149999999999999</v>
      </c>
      <c r="C7198" s="140">
        <v>48864</v>
      </c>
      <c r="D7198" s="8">
        <v>0.22333333333333336</v>
      </c>
      <c r="E7198" s="9">
        <v>150</v>
      </c>
    </row>
    <row r="7199" spans="1:5">
      <c r="A7199" s="187">
        <v>38240</v>
      </c>
      <c r="B7199" s="30">
        <v>17.016666666666666</v>
      </c>
      <c r="C7199" s="140">
        <v>42393</v>
      </c>
      <c r="D7199" s="8">
        <v>0.22333333333333336</v>
      </c>
      <c r="E7199" s="9">
        <v>300</v>
      </c>
    </row>
    <row r="7200" spans="1:5">
      <c r="A7200" s="187">
        <v>38243</v>
      </c>
      <c r="B7200" s="30">
        <v>17.116666666666667</v>
      </c>
      <c r="C7200" s="140">
        <v>24759</v>
      </c>
      <c r="D7200" s="8">
        <v>0.22</v>
      </c>
      <c r="E7200" s="9">
        <v>3642</v>
      </c>
    </row>
    <row r="7201" spans="1:5">
      <c r="A7201" s="187">
        <v>38244</v>
      </c>
      <c r="B7201" s="30">
        <v>16.983333333333334</v>
      </c>
      <c r="C7201" s="140">
        <v>55353</v>
      </c>
      <c r="D7201" s="8">
        <v>0.22</v>
      </c>
      <c r="E7201" s="9">
        <v>0</v>
      </c>
    </row>
    <row r="7202" spans="1:5">
      <c r="A7202" s="187">
        <v>38245</v>
      </c>
      <c r="B7202" s="30">
        <v>17</v>
      </c>
      <c r="C7202" s="140">
        <v>79569</v>
      </c>
      <c r="D7202" s="8">
        <v>0.22</v>
      </c>
      <c r="E7202" s="9">
        <v>180</v>
      </c>
    </row>
    <row r="7203" spans="1:5">
      <c r="A7203" s="187">
        <v>38246</v>
      </c>
      <c r="B7203" s="30">
        <v>17.116666666666667</v>
      </c>
      <c r="C7203" s="140">
        <v>55680</v>
      </c>
      <c r="D7203" s="8">
        <v>0.22</v>
      </c>
      <c r="E7203" s="9">
        <v>0</v>
      </c>
    </row>
    <row r="7204" spans="1:5">
      <c r="A7204" s="187">
        <v>38247</v>
      </c>
      <c r="B7204" s="30">
        <v>17.399999999999999</v>
      </c>
      <c r="C7204" s="140">
        <v>124680</v>
      </c>
      <c r="D7204" s="8">
        <v>0.22333333333333336</v>
      </c>
      <c r="E7204" s="9">
        <v>222</v>
      </c>
    </row>
    <row r="7205" spans="1:5">
      <c r="A7205" s="187">
        <v>38250</v>
      </c>
      <c r="B7205" s="30">
        <v>17.166666666666668</v>
      </c>
      <c r="C7205" s="140">
        <v>64119</v>
      </c>
      <c r="D7205" s="8">
        <v>0.22333333333333336</v>
      </c>
      <c r="E7205" s="9">
        <v>0</v>
      </c>
    </row>
    <row r="7206" spans="1:5">
      <c r="A7206" s="187">
        <v>38251</v>
      </c>
      <c r="B7206" s="30">
        <v>16.966666666666665</v>
      </c>
      <c r="C7206" s="140">
        <v>77820</v>
      </c>
      <c r="D7206" s="8">
        <v>0.22</v>
      </c>
      <c r="E7206" s="9">
        <v>600</v>
      </c>
    </row>
    <row r="7207" spans="1:5">
      <c r="A7207" s="187">
        <v>38252</v>
      </c>
      <c r="B7207" s="30">
        <v>16.899999999999999</v>
      </c>
      <c r="C7207" s="140">
        <v>53406</v>
      </c>
      <c r="D7207" s="8">
        <v>0.23333333333333331</v>
      </c>
      <c r="E7207" s="9">
        <v>600</v>
      </c>
    </row>
    <row r="7208" spans="1:5">
      <c r="A7208" s="187">
        <v>38253</v>
      </c>
      <c r="B7208" s="30">
        <v>16.636666666666667</v>
      </c>
      <c r="C7208" s="140">
        <v>133716</v>
      </c>
      <c r="D7208" s="8">
        <v>0.22333333333333336</v>
      </c>
      <c r="E7208" s="9">
        <v>2520</v>
      </c>
    </row>
    <row r="7209" spans="1:5">
      <c r="A7209" s="187">
        <v>38254</v>
      </c>
      <c r="B7209" s="30">
        <v>16.416666666666668</v>
      </c>
      <c r="C7209" s="140">
        <v>92157</v>
      </c>
      <c r="D7209" s="8">
        <v>0.22333333333333336</v>
      </c>
      <c r="E7209" s="9">
        <v>36</v>
      </c>
    </row>
    <row r="7210" spans="1:5">
      <c r="A7210" s="187">
        <v>38257</v>
      </c>
      <c r="B7210" s="30">
        <v>16.3</v>
      </c>
      <c r="C7210" s="140">
        <v>203928</v>
      </c>
      <c r="D7210" s="8">
        <v>0.23</v>
      </c>
      <c r="E7210" s="9">
        <v>594</v>
      </c>
    </row>
    <row r="7211" spans="1:5">
      <c r="A7211" s="187">
        <v>38258</v>
      </c>
      <c r="B7211" s="30">
        <v>16.39</v>
      </c>
      <c r="C7211" s="140">
        <v>137637</v>
      </c>
      <c r="D7211" s="8">
        <v>0.22333333333333336</v>
      </c>
      <c r="E7211" s="9">
        <v>264</v>
      </c>
    </row>
    <row r="7212" spans="1:5">
      <c r="A7212" s="187">
        <v>38259</v>
      </c>
      <c r="B7212" s="30">
        <v>16.75</v>
      </c>
      <c r="C7212" s="140">
        <v>97458</v>
      </c>
      <c r="D7212" s="8">
        <v>0.25666666666666665</v>
      </c>
      <c r="E7212" s="9">
        <v>2049</v>
      </c>
    </row>
    <row r="7213" spans="1:5">
      <c r="A7213" s="195">
        <v>38260</v>
      </c>
      <c r="B7213" s="31">
        <v>16.75</v>
      </c>
      <c r="C7213" s="141">
        <v>77298</v>
      </c>
      <c r="D7213" s="10">
        <v>0.25666666666666665</v>
      </c>
      <c r="E7213" s="11">
        <v>300</v>
      </c>
    </row>
    <row r="7214" spans="1:5">
      <c r="A7214" s="187">
        <v>38261</v>
      </c>
      <c r="B7214" s="30">
        <v>16.816666666666666</v>
      </c>
      <c r="C7214" s="140">
        <v>81012</v>
      </c>
      <c r="D7214" s="8">
        <v>0.25666666666666665</v>
      </c>
      <c r="E7214" s="9">
        <v>450</v>
      </c>
    </row>
    <row r="7215" spans="1:5">
      <c r="A7215" s="187">
        <v>38264</v>
      </c>
      <c r="B7215" s="30">
        <v>17.25</v>
      </c>
      <c r="C7215" s="140">
        <v>104976</v>
      </c>
      <c r="D7215" s="8">
        <v>0.25666666666666665</v>
      </c>
      <c r="E7215" s="9">
        <v>585</v>
      </c>
    </row>
    <row r="7216" spans="1:5">
      <c r="A7216" s="187">
        <v>38265</v>
      </c>
      <c r="B7216" s="30">
        <v>17.399999999999999</v>
      </c>
      <c r="C7216" s="140">
        <v>176106</v>
      </c>
      <c r="D7216" s="8">
        <v>0.22333333333333336</v>
      </c>
      <c r="E7216" s="9">
        <v>990</v>
      </c>
    </row>
    <row r="7217" spans="1:5">
      <c r="A7217" s="187">
        <v>38266</v>
      </c>
      <c r="B7217" s="30">
        <v>17.466666666666665</v>
      </c>
      <c r="C7217" s="140">
        <v>126549</v>
      </c>
      <c r="D7217" s="8">
        <v>0.23333333333333331</v>
      </c>
      <c r="E7217" s="9">
        <v>900</v>
      </c>
    </row>
    <row r="7218" spans="1:5">
      <c r="A7218" s="187">
        <v>38267</v>
      </c>
      <c r="B7218" s="30">
        <v>17.5</v>
      </c>
      <c r="C7218" s="140">
        <v>43254</v>
      </c>
      <c r="D7218" s="8">
        <v>0.23333333333333331</v>
      </c>
      <c r="E7218" s="9">
        <v>297</v>
      </c>
    </row>
    <row r="7219" spans="1:5">
      <c r="A7219" s="187">
        <v>38268</v>
      </c>
      <c r="B7219" s="30">
        <v>17.333333333333332</v>
      </c>
      <c r="C7219" s="140">
        <v>83133</v>
      </c>
      <c r="D7219" s="8">
        <v>0.22333333333333336</v>
      </c>
      <c r="E7219" s="9">
        <v>600</v>
      </c>
    </row>
    <row r="7220" spans="1:5">
      <c r="A7220" s="187">
        <v>38271</v>
      </c>
      <c r="B7220" s="30">
        <v>17.333333333333332</v>
      </c>
      <c r="C7220" s="140">
        <v>92343</v>
      </c>
      <c r="D7220" s="8">
        <v>0.23333333333333331</v>
      </c>
      <c r="E7220" s="9">
        <v>540</v>
      </c>
    </row>
    <row r="7221" spans="1:5">
      <c r="A7221" s="187">
        <v>38272</v>
      </c>
      <c r="B7221" s="30">
        <v>16.7</v>
      </c>
      <c r="C7221" s="140">
        <v>147060</v>
      </c>
      <c r="D7221" s="8">
        <v>0.25333333333333335</v>
      </c>
      <c r="E7221" s="9">
        <v>1200</v>
      </c>
    </row>
    <row r="7222" spans="1:5">
      <c r="A7222" s="187">
        <v>38273</v>
      </c>
      <c r="B7222" s="30">
        <v>16.866666666666667</v>
      </c>
      <c r="C7222" s="140">
        <v>134511</v>
      </c>
      <c r="D7222" s="8">
        <v>0.25333333333333335</v>
      </c>
      <c r="E7222" s="9">
        <v>0</v>
      </c>
    </row>
    <row r="7223" spans="1:5">
      <c r="A7223" s="187">
        <v>38274</v>
      </c>
      <c r="B7223" s="30">
        <v>16.833333333333332</v>
      </c>
      <c r="C7223" s="140">
        <v>91389</v>
      </c>
      <c r="D7223" s="8">
        <v>0.25333333333333335</v>
      </c>
      <c r="E7223" s="9">
        <v>0</v>
      </c>
    </row>
    <row r="7224" spans="1:5">
      <c r="A7224" s="187">
        <v>38275</v>
      </c>
      <c r="B7224" s="30">
        <v>16.666666666666668</v>
      </c>
      <c r="C7224" s="140">
        <v>73248</v>
      </c>
      <c r="D7224" s="8">
        <v>0.25333333333333335</v>
      </c>
      <c r="E7224" s="9">
        <v>0</v>
      </c>
    </row>
    <row r="7225" spans="1:5">
      <c r="A7225" s="187">
        <v>38278</v>
      </c>
      <c r="B7225" s="30">
        <v>16.850000000000001</v>
      </c>
      <c r="C7225" s="140">
        <v>97254</v>
      </c>
      <c r="D7225" s="8">
        <v>0.2</v>
      </c>
      <c r="E7225" s="9">
        <v>11520</v>
      </c>
    </row>
    <row r="7226" spans="1:5">
      <c r="A7226" s="187">
        <v>38279</v>
      </c>
      <c r="B7226" s="30">
        <v>17.066666666666666</v>
      </c>
      <c r="C7226" s="140">
        <v>46617</v>
      </c>
      <c r="D7226" s="8">
        <v>0.21666666666666667</v>
      </c>
      <c r="E7226" s="9">
        <v>0</v>
      </c>
    </row>
    <row r="7227" spans="1:5">
      <c r="A7227" s="187">
        <v>38280</v>
      </c>
      <c r="B7227" s="30">
        <v>16.75</v>
      </c>
      <c r="C7227" s="140">
        <v>59949</v>
      </c>
      <c r="D7227" s="8">
        <v>0.21666666666666667</v>
      </c>
      <c r="E7227" s="9">
        <v>300</v>
      </c>
    </row>
    <row r="7228" spans="1:5">
      <c r="A7228" s="187">
        <v>38281</v>
      </c>
      <c r="B7228" s="30">
        <v>16.716666666666665</v>
      </c>
      <c r="C7228" s="140">
        <v>85509</v>
      </c>
      <c r="D7228" s="8">
        <v>0.21666666666666667</v>
      </c>
      <c r="E7228" s="9">
        <v>0</v>
      </c>
    </row>
    <row r="7229" spans="1:5">
      <c r="A7229" s="187">
        <v>38282</v>
      </c>
      <c r="B7229" s="30">
        <v>16.766666666666666</v>
      </c>
      <c r="C7229" s="140">
        <v>53091</v>
      </c>
      <c r="D7229" s="8">
        <v>0.21666666666666667</v>
      </c>
      <c r="E7229" s="9">
        <v>1200</v>
      </c>
    </row>
    <row r="7230" spans="1:5">
      <c r="A7230" s="187">
        <v>38285</v>
      </c>
      <c r="B7230" s="30">
        <v>16.59</v>
      </c>
      <c r="C7230" s="140">
        <v>49248</v>
      </c>
      <c r="D7230" s="8">
        <v>0.21666666666666667</v>
      </c>
      <c r="E7230" s="9">
        <v>300</v>
      </c>
    </row>
    <row r="7231" spans="1:5">
      <c r="A7231" s="187">
        <v>38286</v>
      </c>
      <c r="B7231" s="30">
        <v>16.53</v>
      </c>
      <c r="C7231" s="140">
        <v>62562</v>
      </c>
      <c r="D7231" s="8">
        <v>0.20333333333333334</v>
      </c>
      <c r="E7231" s="9">
        <v>480</v>
      </c>
    </row>
    <row r="7232" spans="1:5">
      <c r="A7232" s="187">
        <v>38287</v>
      </c>
      <c r="B7232" s="30">
        <v>16.8</v>
      </c>
      <c r="C7232" s="140">
        <v>44040</v>
      </c>
      <c r="D7232" s="8">
        <v>0.23333333333333331</v>
      </c>
      <c r="E7232" s="9">
        <v>6480</v>
      </c>
    </row>
    <row r="7233" spans="1:5">
      <c r="A7233" s="187">
        <v>38288</v>
      </c>
      <c r="B7233" s="30">
        <v>16.666666666666668</v>
      </c>
      <c r="C7233" s="140">
        <v>138804</v>
      </c>
      <c r="D7233" s="8">
        <v>0.23</v>
      </c>
      <c r="E7233" s="9">
        <v>1587</v>
      </c>
    </row>
    <row r="7234" spans="1:5">
      <c r="A7234" s="195">
        <v>38289</v>
      </c>
      <c r="B7234" s="31">
        <v>17</v>
      </c>
      <c r="C7234" s="141">
        <v>111570</v>
      </c>
      <c r="D7234" s="10">
        <v>0.23</v>
      </c>
      <c r="E7234" s="11">
        <v>2340</v>
      </c>
    </row>
    <row r="7235" spans="1:5">
      <c r="A7235" s="187">
        <v>38292</v>
      </c>
      <c r="B7235" s="30">
        <v>17.166666666666668</v>
      </c>
      <c r="C7235" s="140">
        <v>26958</v>
      </c>
      <c r="D7235" s="8">
        <v>0.23</v>
      </c>
      <c r="E7235" s="9">
        <v>0</v>
      </c>
    </row>
    <row r="7236" spans="1:5">
      <c r="A7236" s="187">
        <v>38293</v>
      </c>
      <c r="B7236" s="30">
        <v>17.283333333333335</v>
      </c>
      <c r="C7236" s="140">
        <v>126867</v>
      </c>
      <c r="D7236" s="8">
        <v>0.23</v>
      </c>
      <c r="E7236" s="9">
        <v>750</v>
      </c>
    </row>
    <row r="7237" spans="1:5">
      <c r="A7237" s="187">
        <v>38294</v>
      </c>
      <c r="B7237" s="30">
        <v>17.25</v>
      </c>
      <c r="C7237" s="140">
        <v>92493</v>
      </c>
      <c r="D7237" s="8">
        <v>0.23</v>
      </c>
      <c r="E7237" s="9">
        <v>0</v>
      </c>
    </row>
    <row r="7238" spans="1:5">
      <c r="A7238" s="187">
        <v>38295</v>
      </c>
      <c r="B7238" s="30">
        <v>17.45</v>
      </c>
      <c r="C7238" s="140">
        <v>73602</v>
      </c>
      <c r="D7238" s="8">
        <v>0.23</v>
      </c>
      <c r="E7238" s="9">
        <v>1200</v>
      </c>
    </row>
    <row r="7239" spans="1:5">
      <c r="A7239" s="187">
        <v>38296</v>
      </c>
      <c r="B7239" s="30">
        <v>17.216666666666665</v>
      </c>
      <c r="C7239" s="140">
        <v>75438</v>
      </c>
      <c r="D7239" s="8">
        <v>0.23</v>
      </c>
      <c r="E7239" s="9">
        <v>1500</v>
      </c>
    </row>
    <row r="7240" spans="1:5">
      <c r="A7240" s="187">
        <v>38299</v>
      </c>
      <c r="B7240" s="30">
        <v>18.100000000000001</v>
      </c>
      <c r="C7240" s="140">
        <v>596085</v>
      </c>
      <c r="D7240" s="8">
        <v>0.23</v>
      </c>
      <c r="E7240" s="9">
        <v>900</v>
      </c>
    </row>
    <row r="7241" spans="1:5">
      <c r="A7241" s="187">
        <v>38300</v>
      </c>
      <c r="B7241" s="30">
        <v>18.333333333333332</v>
      </c>
      <c r="C7241" s="140">
        <v>287109</v>
      </c>
      <c r="D7241" s="8">
        <v>0.23</v>
      </c>
      <c r="E7241" s="9">
        <v>1095</v>
      </c>
    </row>
    <row r="7242" spans="1:5">
      <c r="A7242" s="187">
        <v>38301</v>
      </c>
      <c r="B7242" s="30">
        <v>18.616666666666667</v>
      </c>
      <c r="C7242" s="140">
        <v>234714</v>
      </c>
      <c r="D7242" s="8">
        <v>0.23</v>
      </c>
      <c r="E7242" s="9">
        <v>0</v>
      </c>
    </row>
    <row r="7243" spans="1:5">
      <c r="A7243" s="187">
        <v>38302</v>
      </c>
      <c r="B7243" s="30">
        <v>18.766666666666666</v>
      </c>
      <c r="C7243" s="140">
        <v>123831</v>
      </c>
      <c r="D7243" s="8">
        <v>0.23</v>
      </c>
      <c r="E7243" s="9">
        <v>0</v>
      </c>
    </row>
    <row r="7244" spans="1:5">
      <c r="A7244" s="187">
        <v>38303</v>
      </c>
      <c r="B7244" s="30">
        <v>18.95</v>
      </c>
      <c r="C7244" s="140">
        <v>83724</v>
      </c>
      <c r="D7244" s="8">
        <v>0.20666666666666667</v>
      </c>
      <c r="E7244" s="9">
        <v>540</v>
      </c>
    </row>
    <row r="7245" spans="1:5">
      <c r="A7245" s="187">
        <v>38306</v>
      </c>
      <c r="B7245" s="30">
        <v>19.033333333333335</v>
      </c>
      <c r="C7245" s="140">
        <v>237612</v>
      </c>
      <c r="D7245" s="8">
        <v>0.20333333333333334</v>
      </c>
      <c r="E7245" s="9">
        <v>1140</v>
      </c>
    </row>
    <row r="7246" spans="1:5">
      <c r="A7246" s="187">
        <v>38307</v>
      </c>
      <c r="B7246" s="30">
        <v>18.75</v>
      </c>
      <c r="C7246" s="140">
        <v>90015</v>
      </c>
      <c r="D7246" s="8">
        <v>0.23</v>
      </c>
      <c r="E7246" s="9">
        <v>1140</v>
      </c>
    </row>
    <row r="7247" spans="1:5">
      <c r="A7247" s="187">
        <v>38308</v>
      </c>
      <c r="B7247" s="30">
        <v>18.866666666666667</v>
      </c>
      <c r="C7247" s="140">
        <v>49611</v>
      </c>
      <c r="D7247" s="8">
        <v>0.23</v>
      </c>
      <c r="E7247" s="9">
        <v>0</v>
      </c>
    </row>
    <row r="7248" spans="1:5">
      <c r="A7248" s="187">
        <v>38309</v>
      </c>
      <c r="B7248" s="30">
        <v>18.716666666666665</v>
      </c>
      <c r="C7248" s="140">
        <v>53949</v>
      </c>
      <c r="D7248" s="8">
        <v>0.20333333333333334</v>
      </c>
      <c r="E7248" s="9">
        <v>270</v>
      </c>
    </row>
    <row r="7249" spans="1:5">
      <c r="A7249" s="187">
        <v>38310</v>
      </c>
      <c r="B7249" s="30">
        <v>18.566666666666666</v>
      </c>
      <c r="C7249" s="140">
        <v>94803</v>
      </c>
      <c r="D7249" s="8">
        <v>0.22666666666666668</v>
      </c>
      <c r="E7249" s="9">
        <v>2175</v>
      </c>
    </row>
    <row r="7250" spans="1:5">
      <c r="A7250" s="187">
        <v>38313</v>
      </c>
      <c r="B7250" s="30">
        <v>18.533333333333335</v>
      </c>
      <c r="C7250" s="140">
        <v>78672</v>
      </c>
      <c r="D7250" s="8">
        <v>0.23</v>
      </c>
      <c r="E7250" s="9">
        <v>885</v>
      </c>
    </row>
    <row r="7251" spans="1:5">
      <c r="A7251" s="187">
        <v>38314</v>
      </c>
      <c r="B7251" s="30">
        <v>18.8</v>
      </c>
      <c r="C7251" s="140">
        <v>99534</v>
      </c>
      <c r="D7251" s="8">
        <v>0.22333333333333336</v>
      </c>
      <c r="E7251" s="9">
        <v>2100</v>
      </c>
    </row>
    <row r="7252" spans="1:5">
      <c r="A7252" s="187">
        <v>38315</v>
      </c>
      <c r="B7252" s="30">
        <v>19</v>
      </c>
      <c r="C7252" s="140">
        <v>182691</v>
      </c>
      <c r="D7252" s="8">
        <v>0.20333333333333334</v>
      </c>
      <c r="E7252" s="9">
        <v>2190</v>
      </c>
    </row>
    <row r="7253" spans="1:5">
      <c r="A7253" s="187">
        <v>38316</v>
      </c>
      <c r="B7253" s="30">
        <v>19.399999999999999</v>
      </c>
      <c r="C7253" s="140">
        <v>295593</v>
      </c>
      <c r="D7253" s="8">
        <v>0.20333333333333334</v>
      </c>
      <c r="E7253" s="9">
        <v>900</v>
      </c>
    </row>
    <row r="7254" spans="1:5">
      <c r="A7254" s="187">
        <v>38317</v>
      </c>
      <c r="B7254" s="30">
        <v>19.633333333333333</v>
      </c>
      <c r="C7254" s="140">
        <v>169365</v>
      </c>
      <c r="D7254" s="8">
        <v>0.20333333333333334</v>
      </c>
      <c r="E7254" s="9">
        <v>9279</v>
      </c>
    </row>
    <row r="7255" spans="1:5">
      <c r="A7255" s="187">
        <v>38320</v>
      </c>
      <c r="B7255" s="30">
        <v>19.566666666666666</v>
      </c>
      <c r="C7255" s="140">
        <v>95016</v>
      </c>
      <c r="D7255" s="8">
        <v>0.20333333333333334</v>
      </c>
      <c r="E7255" s="9">
        <v>3330</v>
      </c>
    </row>
    <row r="7256" spans="1:5">
      <c r="A7256" s="195">
        <v>38321</v>
      </c>
      <c r="B7256" s="31">
        <v>19.55</v>
      </c>
      <c r="C7256" s="141">
        <v>94002</v>
      </c>
      <c r="D7256" s="10">
        <v>0.20333333333333334</v>
      </c>
      <c r="E7256" s="11">
        <v>3975</v>
      </c>
    </row>
    <row r="7257" spans="1:5">
      <c r="A7257" s="187">
        <v>38322</v>
      </c>
      <c r="B7257" s="30">
        <v>19.716666666666665</v>
      </c>
      <c r="C7257" s="140">
        <v>138039</v>
      </c>
      <c r="D7257" s="8">
        <v>0.20333333333333334</v>
      </c>
      <c r="E7257" s="9">
        <v>900</v>
      </c>
    </row>
    <row r="7258" spans="1:5">
      <c r="A7258" s="187">
        <v>38323</v>
      </c>
      <c r="B7258" s="30">
        <v>19.716666666666665</v>
      </c>
      <c r="C7258" s="140">
        <v>63861</v>
      </c>
      <c r="D7258" s="8">
        <v>0.20333333333333334</v>
      </c>
      <c r="E7258" s="9">
        <v>6000</v>
      </c>
    </row>
    <row r="7259" spans="1:5">
      <c r="A7259" s="187">
        <v>38324</v>
      </c>
      <c r="B7259" s="30">
        <v>19.833333333333332</v>
      </c>
      <c r="C7259" s="140">
        <v>139356</v>
      </c>
      <c r="D7259" s="8">
        <v>0.23</v>
      </c>
      <c r="E7259" s="9">
        <v>15300</v>
      </c>
    </row>
    <row r="7260" spans="1:5">
      <c r="A7260" s="187">
        <v>38327</v>
      </c>
      <c r="B7260" s="30">
        <v>19.816666666666666</v>
      </c>
      <c r="C7260" s="140">
        <v>78501</v>
      </c>
      <c r="D7260" s="8">
        <v>0.22666666666666668</v>
      </c>
      <c r="E7260" s="9">
        <v>720</v>
      </c>
    </row>
    <row r="7261" spans="1:5">
      <c r="A7261" s="187">
        <v>38328</v>
      </c>
      <c r="B7261" s="30">
        <v>19.733333333333334</v>
      </c>
      <c r="C7261" s="140">
        <v>106014</v>
      </c>
      <c r="D7261" s="8">
        <v>0.20666666666666667</v>
      </c>
      <c r="E7261" s="9">
        <v>2850</v>
      </c>
    </row>
    <row r="7262" spans="1:5">
      <c r="A7262" s="187">
        <v>38329</v>
      </c>
      <c r="B7262" s="30">
        <v>19.666666666666668</v>
      </c>
      <c r="C7262" s="140">
        <v>84981</v>
      </c>
      <c r="D7262" s="8">
        <v>0.22333333333333336</v>
      </c>
      <c r="E7262" s="9">
        <v>1200</v>
      </c>
    </row>
    <row r="7263" spans="1:5">
      <c r="A7263" s="187">
        <v>38330</v>
      </c>
      <c r="B7263" s="30">
        <v>19.283333333333335</v>
      </c>
      <c r="C7263" s="140">
        <v>83631</v>
      </c>
      <c r="D7263" s="8">
        <v>0.20333333333333334</v>
      </c>
      <c r="E7263" s="9">
        <v>7176</v>
      </c>
    </row>
    <row r="7264" spans="1:5">
      <c r="A7264" s="187">
        <v>38331</v>
      </c>
      <c r="B7264" s="30">
        <v>19.033333333333335</v>
      </c>
      <c r="C7264" s="140">
        <v>191406</v>
      </c>
      <c r="D7264" s="8">
        <v>0.20333333333333334</v>
      </c>
      <c r="E7264" s="9">
        <v>2526</v>
      </c>
    </row>
    <row r="7265" spans="1:5">
      <c r="A7265" s="187">
        <v>38334</v>
      </c>
      <c r="B7265" s="30">
        <v>19.166666666666668</v>
      </c>
      <c r="C7265" s="140">
        <v>87276</v>
      </c>
      <c r="D7265" s="8">
        <v>0.20333333333333334</v>
      </c>
      <c r="E7265" s="9">
        <v>1590</v>
      </c>
    </row>
    <row r="7266" spans="1:5">
      <c r="A7266" s="187">
        <v>38335</v>
      </c>
      <c r="B7266" s="30">
        <v>19.766666666666666</v>
      </c>
      <c r="C7266" s="140">
        <v>181074</v>
      </c>
      <c r="D7266" s="8">
        <v>0.2</v>
      </c>
      <c r="E7266" s="9">
        <v>210</v>
      </c>
    </row>
    <row r="7267" spans="1:5">
      <c r="A7267" s="187">
        <v>38336</v>
      </c>
      <c r="B7267" s="30">
        <v>19.916666666666668</v>
      </c>
      <c r="C7267" s="140">
        <v>80106</v>
      </c>
      <c r="D7267" s="8">
        <v>0.20333333333333334</v>
      </c>
      <c r="E7267" s="9">
        <v>6000</v>
      </c>
    </row>
    <row r="7268" spans="1:5">
      <c r="A7268" s="187">
        <v>38337</v>
      </c>
      <c r="B7268" s="30">
        <v>19.783333333333335</v>
      </c>
      <c r="C7268" s="140">
        <v>78654</v>
      </c>
      <c r="D7268" s="8">
        <v>0.19666666666666666</v>
      </c>
      <c r="E7268" s="9">
        <v>2100</v>
      </c>
    </row>
    <row r="7269" spans="1:5">
      <c r="A7269" s="187">
        <v>38338</v>
      </c>
      <c r="B7269" s="30">
        <v>19.633333333333333</v>
      </c>
      <c r="C7269" s="140">
        <v>65034</v>
      </c>
      <c r="D7269" s="8">
        <v>0.19666666666666666</v>
      </c>
      <c r="E7269" s="9">
        <v>600</v>
      </c>
    </row>
    <row r="7270" spans="1:5">
      <c r="A7270" s="187">
        <v>38341</v>
      </c>
      <c r="B7270" s="30">
        <v>19.783333333333335</v>
      </c>
      <c r="C7270" s="140">
        <v>78951</v>
      </c>
      <c r="D7270" s="8">
        <v>0.19666666666666666</v>
      </c>
      <c r="E7270" s="9">
        <v>6981</v>
      </c>
    </row>
    <row r="7271" spans="1:5">
      <c r="A7271" s="187">
        <v>38342</v>
      </c>
      <c r="B7271" s="30">
        <v>19.433333333333334</v>
      </c>
      <c r="C7271" s="140">
        <v>98463</v>
      </c>
      <c r="D7271" s="8">
        <v>0.18333333333333335</v>
      </c>
      <c r="E7271" s="9">
        <v>11619</v>
      </c>
    </row>
    <row r="7272" spans="1:5">
      <c r="A7272" s="187">
        <v>38343</v>
      </c>
      <c r="B7272" s="30">
        <v>19.383333333333333</v>
      </c>
      <c r="C7272" s="140">
        <v>87126</v>
      </c>
      <c r="D7272" s="8">
        <v>0.16666666666666666</v>
      </c>
      <c r="E7272" s="9">
        <v>11670</v>
      </c>
    </row>
    <row r="7273" spans="1:5">
      <c r="A7273" s="187">
        <v>38344</v>
      </c>
      <c r="B7273" s="30">
        <v>19.283333333333335</v>
      </c>
      <c r="C7273" s="140">
        <v>65085</v>
      </c>
      <c r="D7273" s="8">
        <v>0.16666666666666666</v>
      </c>
      <c r="E7273" s="9">
        <v>0</v>
      </c>
    </row>
    <row r="7274" spans="1:5">
      <c r="A7274" s="187">
        <v>38345</v>
      </c>
      <c r="B7274" s="30">
        <v>19.333333333333332</v>
      </c>
      <c r="C7274" s="140">
        <v>21762</v>
      </c>
      <c r="D7274" s="8">
        <v>0.16666666666666666</v>
      </c>
      <c r="E7274" s="9">
        <v>3183</v>
      </c>
    </row>
    <row r="7275" spans="1:5">
      <c r="A7275" s="187">
        <v>38348</v>
      </c>
      <c r="B7275" s="30">
        <v>19.600000000000001</v>
      </c>
      <c r="C7275" s="140">
        <v>99537</v>
      </c>
      <c r="D7275" s="8">
        <v>0.17333333333333334</v>
      </c>
      <c r="E7275" s="9">
        <v>900</v>
      </c>
    </row>
    <row r="7276" spans="1:5">
      <c r="A7276" s="187">
        <v>38349</v>
      </c>
      <c r="B7276" s="30">
        <v>19.55</v>
      </c>
      <c r="C7276" s="140">
        <v>37308</v>
      </c>
      <c r="D7276" s="8">
        <v>0.19333333333333333</v>
      </c>
      <c r="E7276" s="9">
        <v>780</v>
      </c>
    </row>
    <row r="7277" spans="1:5">
      <c r="A7277" s="187">
        <v>38350</v>
      </c>
      <c r="B7277" s="30">
        <v>19.566666666666666</v>
      </c>
      <c r="C7277" s="140">
        <v>45621</v>
      </c>
      <c r="D7277" s="8">
        <v>0.17</v>
      </c>
      <c r="E7277" s="9">
        <v>378</v>
      </c>
    </row>
    <row r="7278" spans="1:5">
      <c r="A7278" s="187">
        <v>38351</v>
      </c>
      <c r="B7278" s="30">
        <v>19.600000000000001</v>
      </c>
      <c r="C7278" s="140">
        <v>15915</v>
      </c>
      <c r="D7278" s="8">
        <v>0.19</v>
      </c>
      <c r="E7278" s="9">
        <v>1680</v>
      </c>
    </row>
    <row r="7279" spans="1:5" ht="13.5" thickBot="1">
      <c r="A7279" s="188">
        <v>38352</v>
      </c>
      <c r="B7279" s="38">
        <v>19.583333333333332</v>
      </c>
      <c r="C7279" s="142">
        <v>31050</v>
      </c>
      <c r="D7279" s="12">
        <v>0.17</v>
      </c>
      <c r="E7279" s="13">
        <v>7260</v>
      </c>
    </row>
    <row r="7280" spans="1:5">
      <c r="A7280" s="187">
        <v>38355</v>
      </c>
      <c r="B7280" s="30">
        <v>19.883333333333333</v>
      </c>
      <c r="C7280" s="140">
        <v>76410</v>
      </c>
      <c r="D7280" s="8">
        <v>0.17</v>
      </c>
      <c r="E7280" s="9">
        <v>990</v>
      </c>
    </row>
    <row r="7281" spans="1:5">
      <c r="A7281" s="187">
        <v>38356</v>
      </c>
      <c r="B7281" s="30">
        <v>19.95</v>
      </c>
      <c r="C7281" s="140">
        <v>70830</v>
      </c>
      <c r="D7281" s="8">
        <v>0.19333333333333333</v>
      </c>
      <c r="E7281" s="9">
        <v>360</v>
      </c>
    </row>
    <row r="7282" spans="1:5">
      <c r="A7282" s="187">
        <v>38357</v>
      </c>
      <c r="B7282" s="30">
        <v>20.5</v>
      </c>
      <c r="C7282" s="140">
        <v>219294</v>
      </c>
      <c r="D7282" s="8">
        <v>0.16666666666666666</v>
      </c>
      <c r="E7282" s="9">
        <v>2910</v>
      </c>
    </row>
    <row r="7283" spans="1:5">
      <c r="A7283" s="187">
        <v>38358</v>
      </c>
      <c r="B7283" s="30">
        <v>20.683333333333334</v>
      </c>
      <c r="C7283" s="140">
        <v>151587</v>
      </c>
      <c r="D7283" s="8">
        <v>0.16666666666666666</v>
      </c>
      <c r="E7283" s="9">
        <v>3300</v>
      </c>
    </row>
    <row r="7284" spans="1:5">
      <c r="A7284" s="187">
        <v>38359</v>
      </c>
      <c r="B7284" s="30">
        <v>20.933333333333334</v>
      </c>
      <c r="C7284" s="140">
        <v>170949</v>
      </c>
      <c r="D7284" s="8">
        <v>0.19</v>
      </c>
      <c r="E7284" s="9">
        <v>2850</v>
      </c>
    </row>
    <row r="7285" spans="1:5">
      <c r="A7285" s="187">
        <v>38362</v>
      </c>
      <c r="B7285" s="30">
        <v>20.85</v>
      </c>
      <c r="C7285" s="140">
        <v>160458</v>
      </c>
      <c r="D7285" s="8">
        <v>0.16666666666666666</v>
      </c>
      <c r="E7285" s="9">
        <v>1590</v>
      </c>
    </row>
    <row r="7286" spans="1:5">
      <c r="A7286" s="187">
        <v>38363</v>
      </c>
      <c r="B7286" s="30">
        <v>20.633333333333333</v>
      </c>
      <c r="C7286" s="140">
        <v>114030</v>
      </c>
      <c r="D7286" s="8">
        <v>0.19</v>
      </c>
      <c r="E7286" s="9">
        <v>660</v>
      </c>
    </row>
    <row r="7287" spans="1:5">
      <c r="A7287" s="187">
        <v>38364</v>
      </c>
      <c r="B7287" s="30">
        <v>20.100000000000001</v>
      </c>
      <c r="C7287" s="140">
        <v>118206</v>
      </c>
      <c r="D7287" s="8">
        <v>0.19333333333333333</v>
      </c>
      <c r="E7287" s="9">
        <v>2640</v>
      </c>
    </row>
    <row r="7288" spans="1:5">
      <c r="A7288" s="187">
        <v>38365</v>
      </c>
      <c r="B7288" s="30">
        <v>20.166666666666668</v>
      </c>
      <c r="C7288" s="140">
        <v>99498</v>
      </c>
      <c r="D7288" s="8">
        <v>0.16666666666666666</v>
      </c>
      <c r="E7288" s="9">
        <v>2700</v>
      </c>
    </row>
    <row r="7289" spans="1:5">
      <c r="A7289" s="187">
        <v>38366</v>
      </c>
      <c r="B7289" s="30">
        <v>20.066666666666666</v>
      </c>
      <c r="C7289" s="140">
        <v>68508</v>
      </c>
      <c r="D7289" s="8">
        <v>0.16666666666666666</v>
      </c>
      <c r="E7289" s="9">
        <v>2010</v>
      </c>
    </row>
    <row r="7290" spans="1:5">
      <c r="A7290" s="187">
        <v>38369</v>
      </c>
      <c r="B7290" s="30">
        <v>20.399999999999999</v>
      </c>
      <c r="C7290" s="140">
        <v>76779</v>
      </c>
      <c r="D7290" s="8">
        <v>0.18333333333333335</v>
      </c>
      <c r="E7290" s="9">
        <v>300</v>
      </c>
    </row>
    <row r="7291" spans="1:5">
      <c r="A7291" s="187">
        <v>38370</v>
      </c>
      <c r="B7291" s="30">
        <v>20.166666666666668</v>
      </c>
      <c r="C7291" s="140">
        <v>85677</v>
      </c>
      <c r="D7291" s="8">
        <v>0.18666666666666668</v>
      </c>
      <c r="E7291" s="9">
        <v>150</v>
      </c>
    </row>
    <row r="7292" spans="1:5">
      <c r="A7292" s="187">
        <v>38371</v>
      </c>
      <c r="B7292" s="30">
        <v>20.216666666666665</v>
      </c>
      <c r="C7292" s="140">
        <v>48603</v>
      </c>
      <c r="D7292" s="8">
        <v>0.19333333333333333</v>
      </c>
      <c r="E7292" s="9">
        <v>1200</v>
      </c>
    </row>
    <row r="7293" spans="1:5">
      <c r="A7293" s="187">
        <v>38372</v>
      </c>
      <c r="B7293" s="30">
        <v>20.233333333333334</v>
      </c>
      <c r="C7293" s="140">
        <v>102558</v>
      </c>
      <c r="D7293" s="8">
        <v>0.19333333333333333</v>
      </c>
      <c r="E7293" s="9">
        <v>4050</v>
      </c>
    </row>
    <row r="7294" spans="1:5">
      <c r="A7294" s="187">
        <v>38373</v>
      </c>
      <c r="B7294" s="30">
        <v>20.399999999999999</v>
      </c>
      <c r="C7294" s="140">
        <v>70032</v>
      </c>
      <c r="D7294" s="8">
        <v>0.19666666666666666</v>
      </c>
      <c r="E7294" s="9">
        <v>3675</v>
      </c>
    </row>
    <row r="7295" spans="1:5">
      <c r="A7295" s="187">
        <v>38376</v>
      </c>
      <c r="B7295" s="30">
        <v>20.6</v>
      </c>
      <c r="C7295" s="140">
        <v>155460</v>
      </c>
      <c r="D7295" s="8">
        <v>0.17333333333333334</v>
      </c>
      <c r="E7295" s="9">
        <v>300</v>
      </c>
    </row>
    <row r="7296" spans="1:5">
      <c r="A7296" s="187">
        <v>38377</v>
      </c>
      <c r="B7296" s="30">
        <v>20.366666666666667</v>
      </c>
      <c r="C7296" s="140">
        <v>131007</v>
      </c>
      <c r="D7296" s="8">
        <v>0.18333333333333335</v>
      </c>
      <c r="E7296" s="9">
        <v>1500</v>
      </c>
    </row>
    <row r="7297" spans="1:5">
      <c r="A7297" s="187">
        <v>38378</v>
      </c>
      <c r="B7297" s="30">
        <v>20.316666666666666</v>
      </c>
      <c r="C7297" s="140">
        <v>126201</v>
      </c>
      <c r="D7297" s="8">
        <v>0.18333333333333335</v>
      </c>
      <c r="E7297" s="9">
        <v>3405</v>
      </c>
    </row>
    <row r="7298" spans="1:5">
      <c r="A7298" s="187">
        <v>38379</v>
      </c>
      <c r="B7298" s="30">
        <v>20.266666666666666</v>
      </c>
      <c r="C7298" s="140">
        <v>103209</v>
      </c>
      <c r="D7298" s="8">
        <v>0.17333333333333334</v>
      </c>
      <c r="E7298" s="9">
        <v>450</v>
      </c>
    </row>
    <row r="7299" spans="1:5">
      <c r="A7299" s="187">
        <v>38380</v>
      </c>
      <c r="B7299" s="30">
        <v>20.283333333333335</v>
      </c>
      <c r="C7299" s="140">
        <v>63738</v>
      </c>
      <c r="D7299" s="8">
        <v>0.17666666666666667</v>
      </c>
      <c r="E7299" s="9">
        <v>930</v>
      </c>
    </row>
    <row r="7300" spans="1:5">
      <c r="A7300" s="195">
        <v>38383</v>
      </c>
      <c r="B7300" s="31">
        <v>20.333333333333332</v>
      </c>
      <c r="C7300" s="141">
        <v>155877</v>
      </c>
      <c r="D7300" s="10">
        <v>0.19666666666666666</v>
      </c>
      <c r="E7300" s="11">
        <v>8523</v>
      </c>
    </row>
    <row r="7301" spans="1:5">
      <c r="A7301" s="187">
        <v>38384</v>
      </c>
      <c r="B7301" s="30">
        <v>20.066666666666666</v>
      </c>
      <c r="C7301" s="140">
        <v>95160</v>
      </c>
      <c r="D7301" s="8">
        <v>0.19333333333333333</v>
      </c>
      <c r="E7301" s="9">
        <v>4260</v>
      </c>
    </row>
    <row r="7302" spans="1:5">
      <c r="A7302" s="187">
        <v>38385</v>
      </c>
      <c r="B7302" s="30">
        <v>20.333333333333332</v>
      </c>
      <c r="C7302" s="140">
        <v>84297</v>
      </c>
      <c r="D7302" s="8">
        <v>0.19333333333333333</v>
      </c>
      <c r="E7302" s="9">
        <v>7875</v>
      </c>
    </row>
    <row r="7303" spans="1:5">
      <c r="A7303" s="187">
        <v>38386</v>
      </c>
      <c r="B7303" s="30">
        <v>20.333333333333332</v>
      </c>
      <c r="C7303" s="140">
        <v>107391</v>
      </c>
      <c r="D7303" s="8">
        <v>0.19333333333333333</v>
      </c>
      <c r="E7303" s="9">
        <v>12318</v>
      </c>
    </row>
    <row r="7304" spans="1:5">
      <c r="A7304" s="187">
        <v>38387</v>
      </c>
      <c r="B7304" s="30">
        <v>20.333333333333332</v>
      </c>
      <c r="C7304" s="140">
        <v>53634</v>
      </c>
      <c r="D7304" s="8">
        <v>0.17333333333333334</v>
      </c>
      <c r="E7304" s="9">
        <v>1230</v>
      </c>
    </row>
    <row r="7305" spans="1:5">
      <c r="A7305" s="187">
        <v>38390</v>
      </c>
      <c r="B7305" s="30">
        <v>20.216666666666665</v>
      </c>
      <c r="C7305" s="140">
        <v>81246</v>
      </c>
      <c r="D7305" s="8">
        <v>0.19333333333333333</v>
      </c>
      <c r="E7305" s="9">
        <v>13434</v>
      </c>
    </row>
    <row r="7306" spans="1:5">
      <c r="A7306" s="187">
        <v>38391</v>
      </c>
      <c r="B7306" s="30">
        <v>20.333333333333332</v>
      </c>
      <c r="C7306" s="140">
        <v>63252</v>
      </c>
      <c r="D7306" s="8">
        <v>0.17333333333333334</v>
      </c>
      <c r="E7306" s="9">
        <v>2850</v>
      </c>
    </row>
    <row r="7307" spans="1:5">
      <c r="A7307" s="187">
        <v>38392</v>
      </c>
      <c r="B7307" s="30">
        <v>20.333333333333332</v>
      </c>
      <c r="C7307" s="140">
        <v>81843</v>
      </c>
      <c r="D7307" s="8">
        <v>0.17666666666666667</v>
      </c>
      <c r="E7307" s="9">
        <v>300</v>
      </c>
    </row>
    <row r="7308" spans="1:5">
      <c r="A7308" s="187">
        <v>38393</v>
      </c>
      <c r="B7308" s="30">
        <v>20.283333333333335</v>
      </c>
      <c r="C7308" s="140">
        <v>55503</v>
      </c>
      <c r="D7308" s="8">
        <v>0.18333333333333335</v>
      </c>
      <c r="E7308" s="9">
        <v>155850</v>
      </c>
    </row>
    <row r="7309" spans="1:5">
      <c r="A7309" s="187">
        <v>38394</v>
      </c>
      <c r="B7309" s="30">
        <v>20.45</v>
      </c>
      <c r="C7309" s="140">
        <v>139947</v>
      </c>
      <c r="D7309" s="8">
        <v>0.18333333333333335</v>
      </c>
      <c r="E7309" s="9">
        <v>18405</v>
      </c>
    </row>
    <row r="7310" spans="1:5">
      <c r="A7310" s="187">
        <v>38397</v>
      </c>
      <c r="B7310" s="30">
        <v>20.6</v>
      </c>
      <c r="C7310" s="140">
        <v>121833</v>
      </c>
      <c r="D7310" s="8">
        <v>0.18333333333333335</v>
      </c>
      <c r="E7310" s="9">
        <v>7200</v>
      </c>
    </row>
    <row r="7311" spans="1:5">
      <c r="A7311" s="187">
        <v>38398</v>
      </c>
      <c r="B7311" s="30">
        <v>20.8</v>
      </c>
      <c r="C7311" s="140">
        <v>80985</v>
      </c>
      <c r="D7311" s="8">
        <v>0.18333333333333335</v>
      </c>
      <c r="E7311" s="9">
        <v>7800</v>
      </c>
    </row>
    <row r="7312" spans="1:5">
      <c r="A7312" s="187">
        <v>38399</v>
      </c>
      <c r="B7312" s="30">
        <v>20.866666666666667</v>
      </c>
      <c r="C7312" s="140">
        <v>65631</v>
      </c>
      <c r="D7312" s="8">
        <v>0.18333333333333335</v>
      </c>
      <c r="E7312" s="9">
        <v>0</v>
      </c>
    </row>
    <row r="7313" spans="1:5">
      <c r="A7313" s="187">
        <v>38400</v>
      </c>
      <c r="B7313" s="30">
        <v>20.866666666666667</v>
      </c>
      <c r="C7313" s="140">
        <v>35832</v>
      </c>
      <c r="D7313" s="8">
        <v>0.18333333333333335</v>
      </c>
      <c r="E7313" s="9">
        <v>9090</v>
      </c>
    </row>
    <row r="7314" spans="1:5">
      <c r="A7314" s="187">
        <v>38401</v>
      </c>
      <c r="B7314" s="30">
        <v>20.616666666666667</v>
      </c>
      <c r="C7314" s="140">
        <v>48777</v>
      </c>
      <c r="D7314" s="8">
        <v>0.17333333333333334</v>
      </c>
      <c r="E7314" s="9">
        <v>165</v>
      </c>
    </row>
    <row r="7315" spans="1:5">
      <c r="A7315" s="187">
        <v>38404</v>
      </c>
      <c r="B7315" s="30">
        <v>20.95</v>
      </c>
      <c r="C7315" s="140">
        <v>91899</v>
      </c>
      <c r="D7315" s="8">
        <v>0.16666666666666666</v>
      </c>
      <c r="E7315" s="9">
        <v>36780</v>
      </c>
    </row>
    <row r="7316" spans="1:5">
      <c r="A7316" s="187">
        <v>38405</v>
      </c>
      <c r="B7316" s="30">
        <v>20.966666666666665</v>
      </c>
      <c r="C7316" s="140">
        <v>88041</v>
      </c>
      <c r="D7316" s="8">
        <v>0.16666666666666666</v>
      </c>
      <c r="E7316" s="9">
        <v>1500</v>
      </c>
    </row>
    <row r="7317" spans="1:5">
      <c r="A7317" s="187">
        <v>38406</v>
      </c>
      <c r="B7317" s="30">
        <v>20.5</v>
      </c>
      <c r="C7317" s="140">
        <v>153732</v>
      </c>
      <c r="D7317" s="8">
        <v>0.16666666666666666</v>
      </c>
      <c r="E7317" s="9">
        <v>3360</v>
      </c>
    </row>
    <row r="7318" spans="1:5">
      <c r="A7318" s="187">
        <v>38407</v>
      </c>
      <c r="B7318" s="30">
        <v>21</v>
      </c>
      <c r="C7318" s="140">
        <v>88887</v>
      </c>
      <c r="D7318" s="8">
        <v>0.15333333333333335</v>
      </c>
      <c r="E7318" s="9">
        <v>16788</v>
      </c>
    </row>
    <row r="7319" spans="1:5">
      <c r="A7319" s="187">
        <v>38408</v>
      </c>
      <c r="B7319" s="30">
        <v>21.15</v>
      </c>
      <c r="C7319" s="140">
        <v>80151</v>
      </c>
      <c r="D7319" s="8">
        <v>0.18333333333333335</v>
      </c>
      <c r="E7319" s="9">
        <v>5880</v>
      </c>
    </row>
    <row r="7320" spans="1:5">
      <c r="A7320" s="195">
        <v>38411</v>
      </c>
      <c r="B7320" s="30">
        <v>21.35</v>
      </c>
      <c r="C7320" s="140">
        <v>140409</v>
      </c>
      <c r="D7320" s="10">
        <v>0.15666666666666665</v>
      </c>
      <c r="E7320" s="11">
        <v>7455</v>
      </c>
    </row>
    <row r="7321" spans="1:5">
      <c r="A7321" s="187">
        <v>38412</v>
      </c>
      <c r="B7321" s="29">
        <v>21.35</v>
      </c>
      <c r="C7321" s="143">
        <v>89103</v>
      </c>
      <c r="D7321" s="8">
        <v>0.15666666666666665</v>
      </c>
      <c r="E7321" s="9">
        <v>450</v>
      </c>
    </row>
    <row r="7322" spans="1:5">
      <c r="A7322" s="187">
        <v>38413</v>
      </c>
      <c r="B7322" s="30">
        <v>21.483333333333334</v>
      </c>
      <c r="C7322" s="140">
        <v>103668</v>
      </c>
      <c r="D7322" s="8">
        <v>0.17666666666666667</v>
      </c>
      <c r="E7322" s="9">
        <v>990</v>
      </c>
    </row>
    <row r="7323" spans="1:5">
      <c r="A7323" s="187">
        <v>38414</v>
      </c>
      <c r="B7323" s="30">
        <v>21.65</v>
      </c>
      <c r="C7323" s="140">
        <v>57435</v>
      </c>
      <c r="D7323" s="8">
        <v>0.17666666666666667</v>
      </c>
      <c r="E7323" s="9">
        <v>606</v>
      </c>
    </row>
    <row r="7324" spans="1:5">
      <c r="A7324" s="187">
        <v>38415</v>
      </c>
      <c r="B7324" s="30">
        <v>21.4</v>
      </c>
      <c r="C7324" s="140">
        <v>155280</v>
      </c>
      <c r="D7324" s="8">
        <v>0.16666666666666666</v>
      </c>
      <c r="E7324" s="9">
        <v>2289</v>
      </c>
    </row>
    <row r="7325" spans="1:5">
      <c r="A7325" s="187">
        <v>38418</v>
      </c>
      <c r="B7325" s="30">
        <v>21.666666666666668</v>
      </c>
      <c r="C7325" s="140">
        <v>86886</v>
      </c>
      <c r="D7325" s="8">
        <v>0.17333333333333334</v>
      </c>
      <c r="E7325" s="9">
        <v>1224</v>
      </c>
    </row>
    <row r="7326" spans="1:5">
      <c r="A7326" s="187">
        <v>38419</v>
      </c>
      <c r="B7326" s="30">
        <v>22.183333333333334</v>
      </c>
      <c r="C7326" s="140">
        <v>152676</v>
      </c>
      <c r="D7326" s="8">
        <v>0.18333333333333335</v>
      </c>
      <c r="E7326" s="9">
        <v>7212</v>
      </c>
    </row>
    <row r="7327" spans="1:5">
      <c r="A7327" s="187">
        <v>38420</v>
      </c>
      <c r="B7327" s="30">
        <v>21.616666666666664</v>
      </c>
      <c r="C7327" s="140">
        <v>92103</v>
      </c>
      <c r="D7327" s="8">
        <v>0.18333333333333335</v>
      </c>
      <c r="E7327" s="9">
        <v>6030</v>
      </c>
    </row>
    <row r="7328" spans="1:5">
      <c r="A7328" s="187">
        <v>38421</v>
      </c>
      <c r="B7328" s="30">
        <v>21.733333333333334</v>
      </c>
      <c r="C7328" s="140">
        <v>108729</v>
      </c>
      <c r="D7328" s="8">
        <v>0.18333333333333335</v>
      </c>
      <c r="E7328" s="9">
        <v>3450</v>
      </c>
    </row>
    <row r="7329" spans="1:5">
      <c r="A7329" s="187">
        <v>38422</v>
      </c>
      <c r="B7329" s="30">
        <v>21.583333333333332</v>
      </c>
      <c r="C7329" s="140">
        <v>51531</v>
      </c>
      <c r="D7329" s="8">
        <v>0.18333333333333335</v>
      </c>
      <c r="E7329" s="9">
        <v>2202</v>
      </c>
    </row>
    <row r="7330" spans="1:5">
      <c r="A7330" s="187">
        <v>38425</v>
      </c>
      <c r="B7330" s="30">
        <v>21.2</v>
      </c>
      <c r="C7330" s="140">
        <v>62169</v>
      </c>
      <c r="D7330" s="8">
        <v>0.19</v>
      </c>
      <c r="E7330" s="9">
        <v>4740</v>
      </c>
    </row>
    <row r="7331" spans="1:5">
      <c r="A7331" s="187">
        <v>38426</v>
      </c>
      <c r="B7331" s="30">
        <v>21.116666666666667</v>
      </c>
      <c r="C7331" s="140">
        <v>93489</v>
      </c>
      <c r="D7331" s="8">
        <v>0.18666666666666668</v>
      </c>
      <c r="E7331" s="9">
        <v>1320</v>
      </c>
    </row>
    <row r="7332" spans="1:5">
      <c r="A7332" s="187">
        <v>38427</v>
      </c>
      <c r="B7332" s="30">
        <v>21.3</v>
      </c>
      <c r="C7332" s="140">
        <v>96987</v>
      </c>
      <c r="D7332" s="8">
        <v>0.19</v>
      </c>
      <c r="E7332" s="9">
        <v>1560</v>
      </c>
    </row>
    <row r="7333" spans="1:5">
      <c r="A7333" s="187">
        <v>38428</v>
      </c>
      <c r="B7333" s="30">
        <v>22.016666666666666</v>
      </c>
      <c r="C7333" s="140">
        <v>214074</v>
      </c>
      <c r="D7333" s="8">
        <v>0.19</v>
      </c>
      <c r="E7333" s="9">
        <v>1371</v>
      </c>
    </row>
    <row r="7334" spans="1:5">
      <c r="A7334" s="187">
        <v>38429</v>
      </c>
      <c r="B7334" s="30">
        <v>21.616666666666664</v>
      </c>
      <c r="C7334" s="140">
        <v>98424</v>
      </c>
      <c r="D7334" s="8">
        <v>0.19333333333333333</v>
      </c>
      <c r="E7334" s="9">
        <v>3624</v>
      </c>
    </row>
    <row r="7335" spans="1:5">
      <c r="A7335" s="187">
        <v>38432</v>
      </c>
      <c r="B7335" s="30">
        <v>20.9</v>
      </c>
      <c r="C7335" s="140">
        <v>142179</v>
      </c>
      <c r="D7335" s="8">
        <v>0.19333333333333333</v>
      </c>
      <c r="E7335" s="9">
        <v>2640</v>
      </c>
    </row>
    <row r="7336" spans="1:5">
      <c r="A7336" s="187">
        <v>38433</v>
      </c>
      <c r="B7336" s="30">
        <v>21.766666666666666</v>
      </c>
      <c r="C7336" s="140">
        <v>133569</v>
      </c>
      <c r="D7336" s="8">
        <v>0.19333333333333333</v>
      </c>
      <c r="E7336" s="9">
        <v>2670</v>
      </c>
    </row>
    <row r="7337" spans="1:5">
      <c r="A7337" s="187">
        <v>38434</v>
      </c>
      <c r="B7337" s="30">
        <v>21.516666666666666</v>
      </c>
      <c r="C7337" s="140">
        <v>75519</v>
      </c>
      <c r="D7337" s="8">
        <v>0.2</v>
      </c>
      <c r="E7337" s="9">
        <v>8799</v>
      </c>
    </row>
    <row r="7338" spans="1:5">
      <c r="A7338" s="187">
        <v>38435</v>
      </c>
      <c r="B7338" s="30">
        <v>21.616666666666664</v>
      </c>
      <c r="C7338" s="140">
        <v>90327</v>
      </c>
      <c r="D7338" s="8">
        <v>0.21666666666666667</v>
      </c>
      <c r="E7338" s="9">
        <v>1815</v>
      </c>
    </row>
    <row r="7339" spans="1:5">
      <c r="A7339" s="187">
        <v>38440</v>
      </c>
      <c r="B7339" s="30">
        <v>21.816666666666666</v>
      </c>
      <c r="C7339" s="140">
        <v>86547</v>
      </c>
      <c r="D7339" s="8">
        <v>0.23</v>
      </c>
      <c r="E7339" s="9">
        <v>9720</v>
      </c>
    </row>
    <row r="7340" spans="1:5">
      <c r="A7340" s="187">
        <v>38441</v>
      </c>
      <c r="B7340" s="30">
        <v>21.65</v>
      </c>
      <c r="C7340" s="140">
        <v>122121</v>
      </c>
      <c r="D7340" s="8">
        <v>0.23</v>
      </c>
      <c r="E7340" s="9">
        <v>11424</v>
      </c>
    </row>
    <row r="7341" spans="1:5">
      <c r="A7341" s="195">
        <v>38442</v>
      </c>
      <c r="B7341" s="31">
        <v>21.616666666666664</v>
      </c>
      <c r="C7341" s="141">
        <v>131232</v>
      </c>
      <c r="D7341" s="10">
        <v>0.23333333333333331</v>
      </c>
      <c r="E7341" s="11">
        <v>11793</v>
      </c>
    </row>
    <row r="7342" spans="1:5">
      <c r="A7342" s="187">
        <v>38443</v>
      </c>
      <c r="B7342" s="30">
        <v>21.566666666666666</v>
      </c>
      <c r="C7342" s="140">
        <v>107193</v>
      </c>
      <c r="D7342" s="8">
        <v>0.26666666666666666</v>
      </c>
      <c r="E7342" s="9">
        <v>40017</v>
      </c>
    </row>
    <row r="7343" spans="1:5">
      <c r="A7343" s="187">
        <v>38446</v>
      </c>
      <c r="B7343" s="30">
        <v>21.166666666666668</v>
      </c>
      <c r="C7343" s="140">
        <v>115740</v>
      </c>
      <c r="D7343" s="8">
        <v>0.26666666666666666</v>
      </c>
      <c r="E7343" s="9">
        <v>8055</v>
      </c>
    </row>
    <row r="7344" spans="1:5">
      <c r="A7344" s="187">
        <v>38447</v>
      </c>
      <c r="B7344" s="30">
        <v>21.566666666666666</v>
      </c>
      <c r="C7344" s="140">
        <v>148785</v>
      </c>
      <c r="D7344" s="8">
        <v>0.26666666666666666</v>
      </c>
      <c r="E7344" s="9">
        <v>3225</v>
      </c>
    </row>
    <row r="7345" spans="1:5">
      <c r="A7345" s="187">
        <v>38448</v>
      </c>
      <c r="B7345" s="30">
        <v>21.933333333333334</v>
      </c>
      <c r="C7345" s="140">
        <v>845115</v>
      </c>
      <c r="D7345" s="8">
        <v>0.23</v>
      </c>
      <c r="E7345" s="9">
        <v>300</v>
      </c>
    </row>
    <row r="7346" spans="1:5">
      <c r="A7346" s="187">
        <v>38449</v>
      </c>
      <c r="B7346" s="30">
        <v>22.033333333333331</v>
      </c>
      <c r="C7346" s="140">
        <v>97140</v>
      </c>
      <c r="D7346" s="8">
        <v>0.26666666666666666</v>
      </c>
      <c r="E7346" s="9">
        <v>750</v>
      </c>
    </row>
    <row r="7347" spans="1:5">
      <c r="A7347" s="187">
        <v>38450</v>
      </c>
      <c r="B7347" s="30">
        <v>21.783333333333331</v>
      </c>
      <c r="C7347" s="140">
        <v>62610</v>
      </c>
      <c r="D7347" s="8">
        <v>0.26666666666666666</v>
      </c>
      <c r="E7347" s="9">
        <v>2640</v>
      </c>
    </row>
    <row r="7348" spans="1:5">
      <c r="A7348" s="187">
        <v>38453</v>
      </c>
      <c r="B7348" s="30">
        <v>21.6</v>
      </c>
      <c r="C7348" s="140">
        <v>54216</v>
      </c>
      <c r="D7348" s="8">
        <v>0.26666666666666666</v>
      </c>
      <c r="E7348" s="9">
        <v>7725</v>
      </c>
    </row>
    <row r="7349" spans="1:5">
      <c r="A7349" s="187">
        <v>38454</v>
      </c>
      <c r="B7349" s="30">
        <v>21.933333333333334</v>
      </c>
      <c r="C7349" s="140">
        <v>84423</v>
      </c>
      <c r="D7349" s="8">
        <v>0.23666666666666666</v>
      </c>
      <c r="E7349" s="9">
        <v>3138</v>
      </c>
    </row>
    <row r="7350" spans="1:5">
      <c r="A7350" s="187">
        <v>38455</v>
      </c>
      <c r="B7350" s="30">
        <v>21.8</v>
      </c>
      <c r="C7350" s="140">
        <v>360642</v>
      </c>
      <c r="D7350" s="8">
        <v>0.26666666666666666</v>
      </c>
      <c r="E7350" s="9">
        <v>1200</v>
      </c>
    </row>
    <row r="7351" spans="1:5">
      <c r="A7351" s="187">
        <v>38456</v>
      </c>
      <c r="B7351" s="30">
        <v>21.2</v>
      </c>
      <c r="C7351" s="140">
        <v>110331</v>
      </c>
      <c r="D7351" s="8">
        <v>0.24</v>
      </c>
      <c r="E7351" s="9">
        <v>852</v>
      </c>
    </row>
    <row r="7352" spans="1:5">
      <c r="A7352" s="187">
        <v>38457</v>
      </c>
      <c r="B7352" s="30">
        <v>21</v>
      </c>
      <c r="C7352" s="140">
        <v>342684</v>
      </c>
      <c r="D7352" s="8">
        <v>0.23666666666666666</v>
      </c>
      <c r="E7352" s="9">
        <v>300</v>
      </c>
    </row>
    <row r="7353" spans="1:5">
      <c r="A7353" s="187">
        <v>38460</v>
      </c>
      <c r="B7353" s="30">
        <v>20.033333333333335</v>
      </c>
      <c r="C7353" s="140">
        <v>253863</v>
      </c>
      <c r="D7353" s="8">
        <v>0.26333333333333336</v>
      </c>
      <c r="E7353" s="9">
        <v>2100</v>
      </c>
    </row>
    <row r="7354" spans="1:5">
      <c r="A7354" s="187">
        <v>38461</v>
      </c>
      <c r="B7354" s="30">
        <v>20.366666666666667</v>
      </c>
      <c r="C7354" s="140">
        <v>156597</v>
      </c>
      <c r="D7354" s="8">
        <v>0.24666666666666667</v>
      </c>
      <c r="E7354" s="9">
        <v>3090</v>
      </c>
    </row>
    <row r="7355" spans="1:5">
      <c r="A7355" s="187">
        <v>38462</v>
      </c>
      <c r="B7355" s="30">
        <v>20.566666666666666</v>
      </c>
      <c r="C7355" s="140">
        <v>84474</v>
      </c>
      <c r="D7355" s="8">
        <v>0.25</v>
      </c>
      <c r="E7355" s="9">
        <v>846</v>
      </c>
    </row>
    <row r="7356" spans="1:5">
      <c r="A7356" s="187">
        <v>38463</v>
      </c>
      <c r="B7356" s="30">
        <v>20.416666666666668</v>
      </c>
      <c r="C7356" s="140">
        <v>93573</v>
      </c>
      <c r="D7356" s="8">
        <v>0.26333333333333336</v>
      </c>
      <c r="E7356" s="9">
        <v>2100</v>
      </c>
    </row>
    <row r="7357" spans="1:5">
      <c r="A7357" s="187">
        <v>38464</v>
      </c>
      <c r="B7357" s="30">
        <v>20.350000000000001</v>
      </c>
      <c r="C7357" s="140">
        <v>56160</v>
      </c>
      <c r="D7357" s="8">
        <v>0.26666666666666666</v>
      </c>
      <c r="E7357" s="9">
        <v>8400</v>
      </c>
    </row>
    <row r="7358" spans="1:5">
      <c r="A7358" s="187">
        <v>38467</v>
      </c>
      <c r="B7358" s="30">
        <v>20.316666666666666</v>
      </c>
      <c r="C7358" s="140">
        <v>38097</v>
      </c>
      <c r="D7358" s="8">
        <v>0.26333333333333336</v>
      </c>
      <c r="E7358" s="9">
        <v>6624</v>
      </c>
    </row>
    <row r="7359" spans="1:5">
      <c r="A7359" s="187">
        <v>38468</v>
      </c>
      <c r="B7359" s="30">
        <v>20.233333333333334</v>
      </c>
      <c r="C7359" s="140">
        <v>56022</v>
      </c>
      <c r="D7359" s="8">
        <v>0.26333333333333336</v>
      </c>
      <c r="E7359" s="9">
        <v>900</v>
      </c>
    </row>
    <row r="7360" spans="1:5">
      <c r="A7360" s="187">
        <v>38469</v>
      </c>
      <c r="B7360" s="30">
        <v>20.149999999999999</v>
      </c>
      <c r="C7360" s="140">
        <v>215769</v>
      </c>
      <c r="D7360" s="8">
        <v>0.24666666666666667</v>
      </c>
      <c r="E7360" s="9">
        <v>2310</v>
      </c>
    </row>
    <row r="7361" spans="1:5">
      <c r="A7361" s="187">
        <v>38470</v>
      </c>
      <c r="B7361" s="30">
        <v>19.95</v>
      </c>
      <c r="C7361" s="140">
        <v>98886</v>
      </c>
      <c r="D7361" s="8">
        <v>0.26333333333333336</v>
      </c>
      <c r="E7361" s="9">
        <v>1620</v>
      </c>
    </row>
    <row r="7362" spans="1:5">
      <c r="A7362" s="195">
        <v>38471</v>
      </c>
      <c r="B7362" s="30">
        <v>19.95</v>
      </c>
      <c r="C7362" s="140">
        <v>76575</v>
      </c>
      <c r="D7362" s="10">
        <v>0.26333333333333336</v>
      </c>
      <c r="E7362" s="11">
        <v>975</v>
      </c>
    </row>
    <row r="7363" spans="1:5">
      <c r="A7363" s="187">
        <v>38474</v>
      </c>
      <c r="B7363" s="29">
        <v>20</v>
      </c>
      <c r="C7363" s="143">
        <v>125907</v>
      </c>
      <c r="D7363" s="8">
        <v>0.26333333333333336</v>
      </c>
      <c r="E7363" s="9">
        <v>120</v>
      </c>
    </row>
    <row r="7364" spans="1:5">
      <c r="A7364" s="187">
        <v>38475</v>
      </c>
      <c r="B7364" s="30">
        <v>20.333333333333332</v>
      </c>
      <c r="C7364" s="140">
        <v>94845</v>
      </c>
      <c r="D7364" s="8">
        <v>0.26666666666666666</v>
      </c>
      <c r="E7364" s="9">
        <v>3000</v>
      </c>
    </row>
    <row r="7365" spans="1:5">
      <c r="A7365" s="187">
        <v>38476</v>
      </c>
      <c r="B7365" s="30">
        <v>19.850000000000001</v>
      </c>
      <c r="C7365" s="140">
        <v>98370</v>
      </c>
      <c r="D7365" s="8">
        <v>0.24666666666666667</v>
      </c>
      <c r="E7365" s="9">
        <v>1350</v>
      </c>
    </row>
    <row r="7366" spans="1:5">
      <c r="A7366" s="187">
        <v>38477</v>
      </c>
      <c r="B7366" s="30">
        <v>19.850000000000001</v>
      </c>
      <c r="C7366" s="140">
        <v>84399</v>
      </c>
      <c r="D7366" s="8">
        <v>0.26666666666666666</v>
      </c>
      <c r="E7366" s="9">
        <v>2700</v>
      </c>
    </row>
    <row r="7367" spans="1:5">
      <c r="A7367" s="187">
        <v>38478</v>
      </c>
      <c r="B7367" s="30">
        <v>19.866666666666667</v>
      </c>
      <c r="C7367" s="140">
        <v>64827</v>
      </c>
      <c r="D7367" s="8">
        <v>0.24666666666666667</v>
      </c>
      <c r="E7367" s="9">
        <v>900</v>
      </c>
    </row>
    <row r="7368" spans="1:5">
      <c r="A7368" s="187">
        <v>38481</v>
      </c>
      <c r="B7368" s="30">
        <v>19.5</v>
      </c>
      <c r="C7368" s="140">
        <v>93471</v>
      </c>
      <c r="D7368" s="8">
        <v>0.26333333333333336</v>
      </c>
      <c r="E7368" s="9">
        <v>360</v>
      </c>
    </row>
    <row r="7369" spans="1:5">
      <c r="A7369" s="187">
        <v>38482</v>
      </c>
      <c r="B7369" s="30">
        <v>19.5</v>
      </c>
      <c r="C7369" s="140">
        <v>53595</v>
      </c>
      <c r="D7369" s="8">
        <v>0.26333333333333336</v>
      </c>
      <c r="E7369" s="9">
        <v>255</v>
      </c>
    </row>
    <row r="7370" spans="1:5">
      <c r="A7370" s="187">
        <v>38483</v>
      </c>
      <c r="B7370" s="30">
        <v>19.333333333333332</v>
      </c>
      <c r="C7370" s="140">
        <v>151677</v>
      </c>
      <c r="D7370" s="8">
        <v>0.26666666666666666</v>
      </c>
      <c r="E7370" s="9">
        <v>7020</v>
      </c>
    </row>
    <row r="7371" spans="1:5">
      <c r="A7371" s="187">
        <v>38484</v>
      </c>
      <c r="B7371" s="30">
        <v>19.333333333333332</v>
      </c>
      <c r="C7371" s="140">
        <v>189198</v>
      </c>
      <c r="D7371" s="8">
        <v>0.26666666666666666</v>
      </c>
      <c r="E7371" s="9">
        <v>2400</v>
      </c>
    </row>
    <row r="7372" spans="1:5">
      <c r="A7372" s="187">
        <v>38485</v>
      </c>
      <c r="B7372" s="30">
        <v>19.116666666666667</v>
      </c>
      <c r="C7372" s="140">
        <v>146352</v>
      </c>
      <c r="D7372" s="8">
        <v>0.26666666666666666</v>
      </c>
      <c r="E7372" s="9">
        <v>3030</v>
      </c>
    </row>
    <row r="7373" spans="1:5">
      <c r="A7373" s="187">
        <v>38488</v>
      </c>
      <c r="B7373" s="30">
        <v>19.033333333333335</v>
      </c>
      <c r="C7373" s="140">
        <v>37689</v>
      </c>
      <c r="D7373" s="8">
        <v>0.26666666666666666</v>
      </c>
      <c r="E7373" s="9">
        <v>3390</v>
      </c>
    </row>
    <row r="7374" spans="1:5">
      <c r="A7374" s="187">
        <v>38489</v>
      </c>
      <c r="B7374" s="30">
        <v>19.266666666666666</v>
      </c>
      <c r="C7374" s="140">
        <v>124665</v>
      </c>
      <c r="D7374" s="8">
        <v>0.26666666666666666</v>
      </c>
      <c r="E7374" s="9">
        <v>1560</v>
      </c>
    </row>
    <row r="7375" spans="1:5">
      <c r="A7375" s="187">
        <v>38490</v>
      </c>
      <c r="B7375" s="30">
        <v>18.683333333333334</v>
      </c>
      <c r="C7375" s="140">
        <v>270987</v>
      </c>
      <c r="D7375" s="8">
        <v>0.26666666666666666</v>
      </c>
      <c r="E7375" s="9">
        <v>0</v>
      </c>
    </row>
    <row r="7376" spans="1:5">
      <c r="A7376" s="187">
        <v>38491</v>
      </c>
      <c r="B7376" s="30">
        <v>18.466666666666665</v>
      </c>
      <c r="C7376" s="140">
        <v>241887</v>
      </c>
      <c r="D7376" s="8">
        <v>0.17</v>
      </c>
      <c r="E7376" s="9">
        <v>7440</v>
      </c>
    </row>
    <row r="7377" spans="1:5">
      <c r="A7377" s="187">
        <v>38492</v>
      </c>
      <c r="B7377" s="30">
        <v>18.8</v>
      </c>
      <c r="C7377" s="140">
        <v>136218</v>
      </c>
      <c r="D7377" s="8">
        <v>0.15333333333333335</v>
      </c>
      <c r="E7377" s="9">
        <v>5400</v>
      </c>
    </row>
    <row r="7378" spans="1:5">
      <c r="A7378" s="187">
        <v>38495</v>
      </c>
      <c r="B7378" s="30">
        <v>18.866666666666667</v>
      </c>
      <c r="C7378" s="140">
        <v>165369</v>
      </c>
      <c r="D7378" s="8">
        <v>0.16666666666666666</v>
      </c>
      <c r="E7378" s="9">
        <v>2175</v>
      </c>
    </row>
    <row r="7379" spans="1:5">
      <c r="A7379" s="187">
        <v>38496</v>
      </c>
      <c r="B7379" s="30">
        <v>19.2</v>
      </c>
      <c r="C7379" s="140">
        <v>105897</v>
      </c>
      <c r="D7379" s="8">
        <v>0.16666666666666666</v>
      </c>
      <c r="E7379" s="9">
        <v>120</v>
      </c>
    </row>
    <row r="7380" spans="1:5">
      <c r="A7380" s="187">
        <v>38497</v>
      </c>
      <c r="B7380" s="30">
        <v>19.266666666666666</v>
      </c>
      <c r="C7380" s="140">
        <v>156642</v>
      </c>
      <c r="D7380" s="8">
        <v>0.18333333333333335</v>
      </c>
      <c r="E7380" s="9">
        <v>4920</v>
      </c>
    </row>
    <row r="7381" spans="1:5">
      <c r="A7381" s="187">
        <v>38498</v>
      </c>
      <c r="B7381" s="30">
        <v>19.233333333333334</v>
      </c>
      <c r="C7381" s="140">
        <v>150498</v>
      </c>
      <c r="D7381" s="8">
        <v>0.18333333333333335</v>
      </c>
      <c r="E7381" s="9">
        <v>4515</v>
      </c>
    </row>
    <row r="7382" spans="1:5">
      <c r="A7382" s="187">
        <v>38499</v>
      </c>
      <c r="B7382" s="30">
        <v>19.533333333333335</v>
      </c>
      <c r="C7382" s="140">
        <v>113961</v>
      </c>
      <c r="D7382" s="8">
        <v>0.18333333333333335</v>
      </c>
      <c r="E7382" s="9">
        <v>8625</v>
      </c>
    </row>
    <row r="7383" spans="1:5">
      <c r="A7383" s="187">
        <v>38502</v>
      </c>
      <c r="B7383" s="30">
        <v>19.7</v>
      </c>
      <c r="C7383" s="140">
        <v>218211</v>
      </c>
      <c r="D7383" s="8">
        <v>0.16666666666666666</v>
      </c>
      <c r="E7383" s="9">
        <v>450</v>
      </c>
    </row>
    <row r="7384" spans="1:5">
      <c r="A7384" s="195">
        <v>38503</v>
      </c>
      <c r="B7384" s="31">
        <v>20.100000000000001</v>
      </c>
      <c r="C7384" s="141">
        <v>258693</v>
      </c>
      <c r="D7384" s="10">
        <v>0.16666666666666666</v>
      </c>
      <c r="E7384" s="11">
        <v>0</v>
      </c>
    </row>
    <row r="7385" spans="1:5">
      <c r="A7385" s="196">
        <v>38504</v>
      </c>
      <c r="B7385" s="29">
        <v>20.166666666666668</v>
      </c>
      <c r="C7385" s="143">
        <v>97383</v>
      </c>
      <c r="D7385" s="8">
        <v>0.19</v>
      </c>
      <c r="E7385" s="9">
        <v>3000</v>
      </c>
    </row>
    <row r="7386" spans="1:5">
      <c r="A7386" s="187">
        <v>38505</v>
      </c>
      <c r="B7386" s="30">
        <v>20.166666666666668</v>
      </c>
      <c r="C7386" s="140">
        <v>196179</v>
      </c>
      <c r="D7386" s="8">
        <v>0.18333333333333335</v>
      </c>
      <c r="E7386" s="9">
        <v>630</v>
      </c>
    </row>
    <row r="7387" spans="1:5">
      <c r="A7387" s="187">
        <v>38506</v>
      </c>
      <c r="B7387" s="30">
        <v>20.100000000000001</v>
      </c>
      <c r="C7387" s="140">
        <v>142923</v>
      </c>
      <c r="D7387" s="8">
        <v>0.18333333333333335</v>
      </c>
      <c r="E7387" s="9">
        <v>975</v>
      </c>
    </row>
    <row r="7388" spans="1:5">
      <c r="A7388" s="187">
        <v>38509</v>
      </c>
      <c r="B7388" s="30">
        <v>20.266666666666666</v>
      </c>
      <c r="C7388" s="140">
        <v>117783</v>
      </c>
      <c r="D7388" s="8">
        <v>0.18333333333333335</v>
      </c>
      <c r="E7388" s="9">
        <v>735</v>
      </c>
    </row>
    <row r="7389" spans="1:5">
      <c r="A7389" s="187">
        <v>38510</v>
      </c>
      <c r="B7389" s="30">
        <v>20.483333333333334</v>
      </c>
      <c r="C7389" s="140">
        <v>189006</v>
      </c>
      <c r="D7389" s="8">
        <v>0.18333333333333335</v>
      </c>
      <c r="E7389" s="9">
        <v>660</v>
      </c>
    </row>
    <row r="7390" spans="1:5">
      <c r="A7390" s="187">
        <v>38511</v>
      </c>
      <c r="B7390" s="30">
        <v>20.85</v>
      </c>
      <c r="C7390" s="140">
        <v>203292</v>
      </c>
      <c r="D7390" s="8">
        <v>0.18333333333333335</v>
      </c>
      <c r="E7390" s="9">
        <v>0</v>
      </c>
    </row>
    <row r="7391" spans="1:5">
      <c r="A7391" s="187">
        <v>38512</v>
      </c>
      <c r="B7391" s="30">
        <v>20.85</v>
      </c>
      <c r="C7391" s="140">
        <v>253593</v>
      </c>
      <c r="D7391" s="8">
        <v>0.17</v>
      </c>
      <c r="E7391" s="9">
        <v>300</v>
      </c>
    </row>
    <row r="7392" spans="1:5">
      <c r="A7392" s="187">
        <v>38513</v>
      </c>
      <c r="B7392" s="30">
        <v>20.733333333333334</v>
      </c>
      <c r="C7392" s="140">
        <v>151824</v>
      </c>
      <c r="D7392" s="8">
        <v>0.18333333333333335</v>
      </c>
      <c r="E7392" s="9">
        <v>450</v>
      </c>
    </row>
    <row r="7393" spans="1:5">
      <c r="A7393" s="187">
        <v>38516</v>
      </c>
      <c r="B7393" s="30">
        <v>20.833333333333332</v>
      </c>
      <c r="C7393" s="140">
        <v>101514</v>
      </c>
      <c r="D7393" s="8">
        <v>0.18333333333333335</v>
      </c>
      <c r="E7393" s="9">
        <v>480</v>
      </c>
    </row>
    <row r="7394" spans="1:5">
      <c r="A7394" s="187">
        <v>38517</v>
      </c>
      <c r="B7394" s="30">
        <v>20.933333333333334</v>
      </c>
      <c r="C7394" s="140">
        <v>133950</v>
      </c>
      <c r="D7394" s="8">
        <v>0.18333333333333335</v>
      </c>
      <c r="E7394" s="9">
        <v>990</v>
      </c>
    </row>
    <row r="7395" spans="1:5">
      <c r="A7395" s="187">
        <v>38518</v>
      </c>
      <c r="B7395" s="30">
        <v>20.933333333333334</v>
      </c>
      <c r="C7395" s="140">
        <v>118356</v>
      </c>
      <c r="D7395" s="8">
        <v>0.17</v>
      </c>
      <c r="E7395" s="9">
        <v>3000</v>
      </c>
    </row>
    <row r="7396" spans="1:5">
      <c r="A7396" s="187">
        <v>38519</v>
      </c>
      <c r="B7396" s="30">
        <v>20.783333333333335</v>
      </c>
      <c r="C7396" s="140">
        <v>76575</v>
      </c>
      <c r="D7396" s="8">
        <v>0.17</v>
      </c>
      <c r="E7396" s="9">
        <v>0</v>
      </c>
    </row>
    <row r="7397" spans="1:5">
      <c r="A7397" s="187">
        <v>38520</v>
      </c>
      <c r="B7397" s="30">
        <v>20.833333333333332</v>
      </c>
      <c r="C7397" s="140">
        <v>211812</v>
      </c>
      <c r="D7397" s="8">
        <v>0.17</v>
      </c>
      <c r="E7397" s="9">
        <v>1476</v>
      </c>
    </row>
    <row r="7398" spans="1:5">
      <c r="A7398" s="187">
        <v>38523</v>
      </c>
      <c r="B7398" s="30">
        <v>20.95</v>
      </c>
      <c r="C7398" s="140">
        <v>76788</v>
      </c>
      <c r="D7398" s="8">
        <v>0.18333333333333335</v>
      </c>
      <c r="E7398" s="9">
        <v>300</v>
      </c>
    </row>
    <row r="7399" spans="1:5">
      <c r="A7399" s="187">
        <v>38524</v>
      </c>
      <c r="B7399" s="30">
        <v>20.9</v>
      </c>
      <c r="C7399" s="140">
        <v>94116</v>
      </c>
      <c r="D7399" s="8">
        <v>0.18333333333333335</v>
      </c>
      <c r="E7399" s="9">
        <v>3180</v>
      </c>
    </row>
    <row r="7400" spans="1:5">
      <c r="A7400" s="187">
        <v>38525</v>
      </c>
      <c r="B7400" s="30">
        <v>21.016666666666666</v>
      </c>
      <c r="C7400" s="140">
        <v>97617</v>
      </c>
      <c r="D7400" s="8">
        <v>0.18333333333333335</v>
      </c>
      <c r="E7400" s="9">
        <v>1020</v>
      </c>
    </row>
    <row r="7401" spans="1:5">
      <c r="A7401" s="187">
        <v>38526</v>
      </c>
      <c r="B7401" s="30">
        <v>20.833333333333332</v>
      </c>
      <c r="C7401" s="140">
        <v>95019</v>
      </c>
      <c r="D7401" s="8">
        <v>0.16666666666666666</v>
      </c>
      <c r="E7401" s="9">
        <v>33366</v>
      </c>
    </row>
    <row r="7402" spans="1:5">
      <c r="A7402" s="187">
        <v>38527</v>
      </c>
      <c r="B7402" s="30">
        <v>20.966666666666665</v>
      </c>
      <c r="C7402" s="140">
        <v>95832</v>
      </c>
      <c r="D7402" s="8">
        <v>0.16666666666666666</v>
      </c>
      <c r="E7402" s="9">
        <v>4050</v>
      </c>
    </row>
    <row r="7403" spans="1:5">
      <c r="A7403" s="187">
        <v>38530</v>
      </c>
      <c r="B7403" s="30">
        <v>20.9</v>
      </c>
      <c r="C7403" s="140">
        <v>111588</v>
      </c>
      <c r="D7403" s="8">
        <v>0.16666666666666666</v>
      </c>
      <c r="E7403" s="9">
        <v>2250</v>
      </c>
    </row>
    <row r="7404" spans="1:5">
      <c r="A7404" s="187">
        <v>38531</v>
      </c>
      <c r="B7404" s="30">
        <v>21</v>
      </c>
      <c r="C7404" s="140">
        <v>64947</v>
      </c>
      <c r="D7404" s="8">
        <v>0.16666666666666666</v>
      </c>
      <c r="E7404" s="9">
        <v>4020</v>
      </c>
    </row>
    <row r="7405" spans="1:5">
      <c r="A7405" s="187">
        <v>38532</v>
      </c>
      <c r="B7405" s="30">
        <v>20.766666666666666</v>
      </c>
      <c r="C7405" s="140">
        <v>124701</v>
      </c>
      <c r="D7405" s="8">
        <v>0.16666666666666666</v>
      </c>
      <c r="E7405" s="9">
        <v>5250</v>
      </c>
    </row>
    <row r="7406" spans="1:5">
      <c r="A7406" s="195">
        <v>38533</v>
      </c>
      <c r="B7406" s="31">
        <v>20.7</v>
      </c>
      <c r="C7406" s="141">
        <v>123933</v>
      </c>
      <c r="D7406" s="10">
        <v>0.16666666666666666</v>
      </c>
      <c r="E7406" s="11">
        <v>6000</v>
      </c>
    </row>
    <row r="7407" spans="1:5">
      <c r="A7407" s="187">
        <v>38534</v>
      </c>
      <c r="B7407" s="30">
        <v>20.766666666666666</v>
      </c>
      <c r="C7407" s="140">
        <v>37863</v>
      </c>
      <c r="D7407" s="8">
        <v>0.16666666666666666</v>
      </c>
      <c r="E7407" s="9">
        <v>1350</v>
      </c>
    </row>
    <row r="7408" spans="1:5">
      <c r="A7408" s="187">
        <v>38537</v>
      </c>
      <c r="B7408" s="30">
        <v>20.933333333333334</v>
      </c>
      <c r="C7408" s="140">
        <v>42777</v>
      </c>
      <c r="D7408" s="8">
        <v>0.16666666666666666</v>
      </c>
      <c r="E7408" s="9">
        <v>249</v>
      </c>
    </row>
    <row r="7409" spans="1:5">
      <c r="A7409" s="187">
        <v>38538</v>
      </c>
      <c r="B7409" s="30">
        <v>20.666666666666668</v>
      </c>
      <c r="C7409" s="140">
        <v>31611</v>
      </c>
      <c r="D7409" s="8">
        <v>0.16</v>
      </c>
      <c r="E7409" s="9">
        <v>735</v>
      </c>
    </row>
    <row r="7410" spans="1:5">
      <c r="A7410" s="187">
        <v>38539</v>
      </c>
      <c r="B7410" s="30">
        <v>21.033333333333335</v>
      </c>
      <c r="C7410" s="140">
        <v>77025</v>
      </c>
      <c r="D7410" s="8">
        <v>0.16</v>
      </c>
      <c r="E7410" s="9">
        <v>1800</v>
      </c>
    </row>
    <row r="7411" spans="1:5">
      <c r="A7411" s="187">
        <v>38540</v>
      </c>
      <c r="B7411" s="30">
        <v>20.666666666666668</v>
      </c>
      <c r="C7411" s="140">
        <v>76530</v>
      </c>
      <c r="D7411" s="8">
        <v>0.16</v>
      </c>
      <c r="E7411" s="9">
        <v>6630</v>
      </c>
    </row>
    <row r="7412" spans="1:5">
      <c r="A7412" s="187">
        <v>38541</v>
      </c>
      <c r="B7412" s="30">
        <v>20.666666666666668</v>
      </c>
      <c r="C7412" s="140">
        <v>134544</v>
      </c>
      <c r="D7412" s="8">
        <v>0.16666666666666666</v>
      </c>
      <c r="E7412" s="9">
        <v>600</v>
      </c>
    </row>
    <row r="7413" spans="1:5">
      <c r="A7413" s="187">
        <v>38544</v>
      </c>
      <c r="B7413" s="30">
        <v>20.95</v>
      </c>
      <c r="C7413" s="140">
        <v>58317</v>
      </c>
      <c r="D7413" s="8">
        <v>0.16666666666666666</v>
      </c>
      <c r="E7413" s="9">
        <v>0</v>
      </c>
    </row>
    <row r="7414" spans="1:5">
      <c r="A7414" s="187">
        <v>38545</v>
      </c>
      <c r="B7414" s="30">
        <v>20.95</v>
      </c>
      <c r="C7414" s="140">
        <v>42849</v>
      </c>
      <c r="D7414" s="8">
        <v>0.16</v>
      </c>
      <c r="E7414" s="9">
        <v>948</v>
      </c>
    </row>
    <row r="7415" spans="1:5">
      <c r="A7415" s="187">
        <v>38546</v>
      </c>
      <c r="B7415" s="30">
        <v>21</v>
      </c>
      <c r="C7415" s="140">
        <v>44103</v>
      </c>
      <c r="D7415" s="8">
        <v>0.16</v>
      </c>
      <c r="E7415" s="9">
        <v>948</v>
      </c>
    </row>
    <row r="7416" spans="1:5">
      <c r="A7416" s="187">
        <v>38547</v>
      </c>
      <c r="B7416" s="30">
        <v>21.1</v>
      </c>
      <c r="C7416" s="140">
        <v>100902</v>
      </c>
      <c r="D7416" s="8">
        <v>0.16</v>
      </c>
      <c r="E7416" s="9">
        <v>2028</v>
      </c>
    </row>
    <row r="7417" spans="1:5">
      <c r="A7417" s="187">
        <v>38548</v>
      </c>
      <c r="B7417" s="30">
        <v>20.95</v>
      </c>
      <c r="C7417" s="140">
        <v>83013</v>
      </c>
      <c r="D7417" s="8">
        <v>0.16666666666666666</v>
      </c>
      <c r="E7417" s="9">
        <v>300</v>
      </c>
    </row>
    <row r="7418" spans="1:5">
      <c r="A7418" s="187">
        <v>38551</v>
      </c>
      <c r="B7418" s="30">
        <v>21.033333333333335</v>
      </c>
      <c r="C7418" s="140">
        <v>85377</v>
      </c>
      <c r="D7418" s="8">
        <v>0.16666666666666666</v>
      </c>
      <c r="E7418" s="9">
        <v>0</v>
      </c>
    </row>
    <row r="7419" spans="1:5">
      <c r="A7419" s="187">
        <v>38552</v>
      </c>
      <c r="B7419" s="30">
        <v>21.233333333333334</v>
      </c>
      <c r="C7419" s="140">
        <v>58806</v>
      </c>
      <c r="D7419" s="8">
        <v>0.16333333333333333</v>
      </c>
      <c r="E7419" s="9">
        <v>3348</v>
      </c>
    </row>
    <row r="7420" spans="1:5">
      <c r="A7420" s="187">
        <v>38553</v>
      </c>
      <c r="B7420" s="30">
        <v>21.233333333333334</v>
      </c>
      <c r="C7420" s="140">
        <v>59898</v>
      </c>
      <c r="D7420" s="8">
        <v>0.16333333333333333</v>
      </c>
      <c r="E7420" s="9">
        <v>3000</v>
      </c>
    </row>
    <row r="7421" spans="1:5">
      <c r="A7421" s="187">
        <v>38554</v>
      </c>
      <c r="B7421" s="30">
        <v>21.166666666666668</v>
      </c>
      <c r="C7421" s="140">
        <v>25737</v>
      </c>
      <c r="D7421" s="8">
        <v>0.16666666666666666</v>
      </c>
      <c r="E7421" s="9">
        <v>450</v>
      </c>
    </row>
    <row r="7422" spans="1:5">
      <c r="A7422" s="187">
        <v>38555</v>
      </c>
      <c r="B7422" s="30">
        <v>20.933333333333334</v>
      </c>
      <c r="C7422" s="140">
        <v>18462</v>
      </c>
      <c r="D7422" s="8">
        <v>0.16666666666666666</v>
      </c>
      <c r="E7422" s="9">
        <v>14793</v>
      </c>
    </row>
    <row r="7423" spans="1:5">
      <c r="A7423" s="187">
        <v>38558</v>
      </c>
      <c r="B7423" s="30">
        <v>21.283333333333335</v>
      </c>
      <c r="C7423" s="140">
        <v>68316</v>
      </c>
      <c r="D7423" s="8">
        <v>0.16666666666666666</v>
      </c>
      <c r="E7423" s="9">
        <v>0</v>
      </c>
    </row>
    <row r="7424" spans="1:5">
      <c r="A7424" s="187">
        <v>38559</v>
      </c>
      <c r="B7424" s="30">
        <v>21.3</v>
      </c>
      <c r="C7424" s="140">
        <v>142710</v>
      </c>
      <c r="D7424" s="8">
        <v>0.16666666666666666</v>
      </c>
      <c r="E7424" s="9">
        <v>510</v>
      </c>
    </row>
    <row r="7425" spans="1:5">
      <c r="A7425" s="187">
        <v>38560</v>
      </c>
      <c r="B7425" s="30">
        <v>21.5</v>
      </c>
      <c r="C7425" s="140">
        <v>173745</v>
      </c>
      <c r="D7425" s="8">
        <v>0.16666666666666666</v>
      </c>
      <c r="E7425" s="9">
        <v>1323</v>
      </c>
    </row>
    <row r="7426" spans="1:5">
      <c r="A7426" s="187">
        <v>38561</v>
      </c>
      <c r="B7426" s="30">
        <v>21.533333333333331</v>
      </c>
      <c r="C7426" s="140">
        <v>177999</v>
      </c>
      <c r="D7426" s="8">
        <v>0.18</v>
      </c>
      <c r="E7426" s="9">
        <v>300</v>
      </c>
    </row>
    <row r="7427" spans="1:5">
      <c r="A7427" s="195">
        <v>38562</v>
      </c>
      <c r="B7427" s="31">
        <v>21.616666666666664</v>
      </c>
      <c r="C7427" s="141">
        <v>171480</v>
      </c>
      <c r="D7427" s="10">
        <v>0.18</v>
      </c>
      <c r="E7427" s="11">
        <v>2610</v>
      </c>
    </row>
    <row r="7428" spans="1:5">
      <c r="A7428" s="196">
        <v>38565</v>
      </c>
      <c r="B7428" s="29">
        <v>22.416666666666668</v>
      </c>
      <c r="C7428" s="143">
        <v>254703</v>
      </c>
      <c r="D7428" s="8">
        <v>0.18</v>
      </c>
      <c r="E7428" s="9">
        <v>660</v>
      </c>
    </row>
    <row r="7429" spans="1:5">
      <c r="A7429" s="187">
        <v>38566</v>
      </c>
      <c r="B7429" s="30">
        <v>22.4</v>
      </c>
      <c r="C7429" s="140">
        <v>184701</v>
      </c>
      <c r="D7429" s="8">
        <v>0.21666666666666667</v>
      </c>
      <c r="E7429" s="9">
        <v>3150</v>
      </c>
    </row>
    <row r="7430" spans="1:5">
      <c r="A7430" s="187">
        <v>38567</v>
      </c>
      <c r="B7430" s="30">
        <v>22.333333333333332</v>
      </c>
      <c r="C7430" s="140">
        <v>127806</v>
      </c>
      <c r="D7430" s="8">
        <v>0.21333333333333335</v>
      </c>
      <c r="E7430" s="9">
        <v>6690</v>
      </c>
    </row>
    <row r="7431" spans="1:5">
      <c r="A7431" s="187">
        <v>38568</v>
      </c>
      <c r="B7431" s="30">
        <v>22.366666666666664</v>
      </c>
      <c r="C7431" s="140">
        <v>337518</v>
      </c>
      <c r="D7431" s="8">
        <v>0.18333333333333335</v>
      </c>
      <c r="E7431" s="9">
        <v>3318</v>
      </c>
    </row>
    <row r="7432" spans="1:5">
      <c r="A7432" s="187">
        <v>38569</v>
      </c>
      <c r="B7432" s="30">
        <v>22.45</v>
      </c>
      <c r="C7432" s="140">
        <v>179412</v>
      </c>
      <c r="D7432" s="8">
        <v>0.18333333333333335</v>
      </c>
      <c r="E7432" s="9">
        <v>4536</v>
      </c>
    </row>
    <row r="7433" spans="1:5">
      <c r="A7433" s="187">
        <v>38572</v>
      </c>
      <c r="B7433" s="30">
        <v>22.5</v>
      </c>
      <c r="C7433" s="140">
        <v>80235</v>
      </c>
      <c r="D7433" s="8">
        <v>0.18333333333333335</v>
      </c>
      <c r="E7433" s="9">
        <v>1530</v>
      </c>
    </row>
    <row r="7434" spans="1:5">
      <c r="A7434" s="187">
        <v>38573</v>
      </c>
      <c r="B7434" s="30">
        <v>23.033333333333331</v>
      </c>
      <c r="C7434" s="140">
        <v>237690</v>
      </c>
      <c r="D7434" s="8">
        <v>0.18333333333333335</v>
      </c>
      <c r="E7434" s="9">
        <v>1302</v>
      </c>
    </row>
    <row r="7435" spans="1:5">
      <c r="A7435" s="187">
        <v>38574</v>
      </c>
      <c r="B7435" s="30">
        <v>23.133333333333336</v>
      </c>
      <c r="C7435" s="140">
        <v>276402</v>
      </c>
      <c r="D7435" s="8">
        <v>0.18333333333333335</v>
      </c>
      <c r="E7435" s="9">
        <v>6846</v>
      </c>
    </row>
    <row r="7436" spans="1:5">
      <c r="A7436" s="187">
        <v>38575</v>
      </c>
      <c r="B7436" s="30">
        <v>22.85</v>
      </c>
      <c r="C7436" s="140">
        <v>73668</v>
      </c>
      <c r="D7436" s="8">
        <v>0.18333333333333335</v>
      </c>
      <c r="E7436" s="9">
        <v>12168</v>
      </c>
    </row>
    <row r="7437" spans="1:5">
      <c r="A7437" s="187">
        <v>38576</v>
      </c>
      <c r="B7437" s="30">
        <v>22.716666666666669</v>
      </c>
      <c r="C7437" s="140">
        <v>113034</v>
      </c>
      <c r="D7437" s="8">
        <v>0.16</v>
      </c>
      <c r="E7437" s="9">
        <v>62748</v>
      </c>
    </row>
    <row r="7438" spans="1:5">
      <c r="A7438" s="187">
        <v>38579</v>
      </c>
      <c r="B7438" s="30">
        <v>23</v>
      </c>
      <c r="C7438" s="140">
        <v>28116</v>
      </c>
      <c r="D7438" s="8">
        <v>0.18333333333333335</v>
      </c>
      <c r="E7438" s="9">
        <v>1200</v>
      </c>
    </row>
    <row r="7439" spans="1:5">
      <c r="A7439" s="187">
        <v>38580</v>
      </c>
      <c r="B7439" s="30">
        <v>22.783333333333331</v>
      </c>
      <c r="C7439" s="140">
        <v>138744</v>
      </c>
      <c r="D7439" s="8">
        <v>0.18333333333333335</v>
      </c>
      <c r="E7439" s="9">
        <v>375</v>
      </c>
    </row>
    <row r="7440" spans="1:5">
      <c r="A7440" s="187">
        <v>38581</v>
      </c>
      <c r="B7440" s="30">
        <v>22.75</v>
      </c>
      <c r="C7440" s="140">
        <v>72084</v>
      </c>
      <c r="D7440" s="8">
        <v>0.18</v>
      </c>
      <c r="E7440" s="9">
        <v>1590</v>
      </c>
    </row>
    <row r="7441" spans="1:5">
      <c r="A7441" s="187">
        <v>38582</v>
      </c>
      <c r="B7441" s="30">
        <v>22.633333333333336</v>
      </c>
      <c r="C7441" s="140">
        <v>51105</v>
      </c>
      <c r="D7441" s="8">
        <v>0.18333333333333335</v>
      </c>
      <c r="E7441" s="9">
        <v>10035</v>
      </c>
    </row>
    <row r="7442" spans="1:5">
      <c r="A7442" s="187">
        <v>38583</v>
      </c>
      <c r="B7442" s="30">
        <v>22.6</v>
      </c>
      <c r="C7442" s="140">
        <v>67539</v>
      </c>
      <c r="D7442" s="8">
        <v>0.20333333333333334</v>
      </c>
      <c r="E7442" s="9">
        <v>15177</v>
      </c>
    </row>
    <row r="7443" spans="1:5">
      <c r="A7443" s="187">
        <v>38586</v>
      </c>
      <c r="B7443" s="30">
        <v>22.5</v>
      </c>
      <c r="C7443" s="140">
        <v>120624</v>
      </c>
      <c r="D7443" s="8">
        <v>0.17</v>
      </c>
      <c r="E7443" s="9">
        <v>1800</v>
      </c>
    </row>
    <row r="7444" spans="1:5">
      <c r="A7444" s="187">
        <v>38587</v>
      </c>
      <c r="B7444" s="30">
        <v>22.283333333333331</v>
      </c>
      <c r="C7444" s="140">
        <v>90438</v>
      </c>
      <c r="D7444" s="8">
        <v>0.2</v>
      </c>
      <c r="E7444" s="9">
        <v>13200</v>
      </c>
    </row>
    <row r="7445" spans="1:5">
      <c r="A7445" s="187">
        <v>38588</v>
      </c>
      <c r="B7445" s="30">
        <v>22.45</v>
      </c>
      <c r="C7445" s="140">
        <v>93147</v>
      </c>
      <c r="D7445" s="8">
        <v>0.19333333333333333</v>
      </c>
      <c r="E7445" s="9">
        <v>750</v>
      </c>
    </row>
    <row r="7446" spans="1:5">
      <c r="A7446" s="187">
        <v>38589</v>
      </c>
      <c r="B7446" s="30">
        <v>22</v>
      </c>
      <c r="C7446" s="140">
        <v>120723</v>
      </c>
      <c r="D7446" s="8">
        <v>0.17333333333333334</v>
      </c>
      <c r="E7446" s="9">
        <v>1944</v>
      </c>
    </row>
    <row r="7447" spans="1:5">
      <c r="A7447" s="187">
        <v>38590</v>
      </c>
      <c r="B7447" s="30">
        <v>22.133333333333336</v>
      </c>
      <c r="C7447" s="140">
        <v>58728</v>
      </c>
      <c r="D7447" s="8">
        <v>0.19</v>
      </c>
      <c r="E7447" s="9">
        <v>402</v>
      </c>
    </row>
    <row r="7448" spans="1:5">
      <c r="A7448" s="187">
        <v>38593</v>
      </c>
      <c r="B7448" s="30">
        <v>22.133333333333336</v>
      </c>
      <c r="C7448" s="140">
        <v>48078</v>
      </c>
      <c r="D7448" s="8">
        <v>0.17333333333333334</v>
      </c>
      <c r="E7448" s="9">
        <v>6867</v>
      </c>
    </row>
    <row r="7449" spans="1:5">
      <c r="A7449" s="187">
        <v>38594</v>
      </c>
      <c r="B7449" s="30">
        <v>22.566666666666666</v>
      </c>
      <c r="C7449" s="140">
        <v>150894</v>
      </c>
      <c r="D7449" s="8">
        <v>0.17333333333333334</v>
      </c>
      <c r="E7449" s="9">
        <v>300</v>
      </c>
    </row>
    <row r="7450" spans="1:5">
      <c r="A7450" s="195">
        <v>38595</v>
      </c>
      <c r="B7450" s="31">
        <v>22.4</v>
      </c>
      <c r="C7450" s="141">
        <v>131199</v>
      </c>
      <c r="D7450" s="10">
        <v>0.19</v>
      </c>
      <c r="E7450" s="11">
        <v>2835</v>
      </c>
    </row>
    <row r="7451" spans="1:5">
      <c r="A7451" s="187">
        <v>38596</v>
      </c>
      <c r="B7451" s="30">
        <v>22.566666666666666</v>
      </c>
      <c r="C7451" s="140">
        <v>118677</v>
      </c>
      <c r="D7451" s="8">
        <v>0.17</v>
      </c>
      <c r="E7451" s="9">
        <v>32430</v>
      </c>
    </row>
    <row r="7452" spans="1:5">
      <c r="A7452" s="187">
        <v>38597</v>
      </c>
      <c r="B7452" s="30">
        <v>22.533333333333331</v>
      </c>
      <c r="C7452" s="140">
        <v>113901</v>
      </c>
      <c r="D7452" s="8">
        <v>0.19</v>
      </c>
      <c r="E7452" s="9">
        <v>450</v>
      </c>
    </row>
    <row r="7453" spans="1:5">
      <c r="A7453" s="187">
        <v>38600</v>
      </c>
      <c r="B7453" s="30">
        <v>22.666666666666668</v>
      </c>
      <c r="C7453" s="140">
        <v>109248</v>
      </c>
      <c r="D7453" s="8">
        <v>0.19</v>
      </c>
      <c r="E7453" s="9">
        <v>4200</v>
      </c>
    </row>
    <row r="7454" spans="1:5">
      <c r="A7454" s="187">
        <v>38601</v>
      </c>
      <c r="B7454" s="30">
        <v>22.716666666666669</v>
      </c>
      <c r="C7454" s="140">
        <v>93546</v>
      </c>
      <c r="D7454" s="8">
        <v>0.19</v>
      </c>
      <c r="E7454" s="9">
        <v>1221</v>
      </c>
    </row>
    <row r="7455" spans="1:5">
      <c r="A7455" s="187">
        <v>38602</v>
      </c>
      <c r="B7455" s="30">
        <v>22.533333333333331</v>
      </c>
      <c r="C7455" s="140">
        <v>69651</v>
      </c>
      <c r="D7455" s="8">
        <v>0.18666666666666668</v>
      </c>
      <c r="E7455" s="9">
        <v>1410</v>
      </c>
    </row>
    <row r="7456" spans="1:5">
      <c r="A7456" s="187">
        <v>38603</v>
      </c>
      <c r="B7456" s="30">
        <v>22.383333333333336</v>
      </c>
      <c r="C7456" s="140">
        <v>85314</v>
      </c>
      <c r="D7456" s="8">
        <v>0.17333333333333334</v>
      </c>
      <c r="E7456" s="9">
        <v>2148</v>
      </c>
    </row>
    <row r="7457" spans="1:5">
      <c r="A7457" s="187">
        <v>38604</v>
      </c>
      <c r="B7457" s="30">
        <v>22.5</v>
      </c>
      <c r="C7457" s="140">
        <v>159462</v>
      </c>
      <c r="D7457" s="8">
        <v>0.17333333333333334</v>
      </c>
      <c r="E7457" s="9">
        <v>600</v>
      </c>
    </row>
    <row r="7458" spans="1:5">
      <c r="A7458" s="187">
        <v>38607</v>
      </c>
      <c r="B7458" s="30">
        <v>22.716666666666669</v>
      </c>
      <c r="C7458" s="140">
        <v>37677</v>
      </c>
      <c r="D7458" s="8">
        <v>0.17</v>
      </c>
      <c r="E7458" s="9">
        <v>900</v>
      </c>
    </row>
    <row r="7459" spans="1:5">
      <c r="A7459" s="187">
        <v>38608</v>
      </c>
      <c r="B7459" s="30">
        <v>22.616666666666664</v>
      </c>
      <c r="C7459" s="140">
        <v>54906</v>
      </c>
      <c r="D7459" s="8">
        <v>0.18666666666666668</v>
      </c>
      <c r="E7459" s="9">
        <v>2940</v>
      </c>
    </row>
    <row r="7460" spans="1:5">
      <c r="A7460" s="187">
        <v>38609</v>
      </c>
      <c r="B7460" s="30">
        <v>22.633333333333336</v>
      </c>
      <c r="C7460" s="140">
        <v>66210</v>
      </c>
      <c r="D7460" s="8">
        <v>0.18666666666666668</v>
      </c>
      <c r="E7460" s="9">
        <v>3000</v>
      </c>
    </row>
    <row r="7461" spans="1:5">
      <c r="A7461" s="187">
        <v>38610</v>
      </c>
      <c r="B7461" s="30">
        <v>22.416666666666668</v>
      </c>
      <c r="C7461" s="140">
        <v>57729</v>
      </c>
      <c r="D7461" s="8">
        <v>0.18333333333333335</v>
      </c>
      <c r="E7461" s="9">
        <v>6600</v>
      </c>
    </row>
    <row r="7462" spans="1:5">
      <c r="A7462" s="187">
        <v>38611</v>
      </c>
      <c r="B7462" s="30">
        <v>22.65</v>
      </c>
      <c r="C7462" s="140">
        <v>142824</v>
      </c>
      <c r="D7462" s="8">
        <v>0.18</v>
      </c>
      <c r="E7462" s="9">
        <v>4500</v>
      </c>
    </row>
    <row r="7463" spans="1:5">
      <c r="A7463" s="187">
        <v>38614</v>
      </c>
      <c r="B7463" s="30">
        <v>22.616666666666664</v>
      </c>
      <c r="C7463" s="140">
        <v>118905</v>
      </c>
      <c r="D7463" s="8">
        <v>0.18</v>
      </c>
      <c r="E7463" s="9">
        <v>270</v>
      </c>
    </row>
    <row r="7464" spans="1:5">
      <c r="A7464" s="187">
        <v>38615</v>
      </c>
      <c r="B7464" s="30">
        <v>22.55</v>
      </c>
      <c r="C7464" s="140">
        <v>46167</v>
      </c>
      <c r="D7464" s="8">
        <v>0.17</v>
      </c>
      <c r="E7464" s="9">
        <v>1920</v>
      </c>
    </row>
    <row r="7465" spans="1:5">
      <c r="A7465" s="187">
        <v>38616</v>
      </c>
      <c r="B7465" s="30">
        <v>22.6</v>
      </c>
      <c r="C7465" s="140">
        <v>57918</v>
      </c>
      <c r="D7465" s="8">
        <v>0.18</v>
      </c>
      <c r="E7465" s="9">
        <v>180</v>
      </c>
    </row>
    <row r="7466" spans="1:5">
      <c r="A7466" s="187">
        <v>38617</v>
      </c>
      <c r="B7466" s="30">
        <v>22.183333333333334</v>
      </c>
      <c r="C7466" s="140">
        <v>42639</v>
      </c>
      <c r="D7466" s="8">
        <v>0.17</v>
      </c>
      <c r="E7466" s="9">
        <v>720</v>
      </c>
    </row>
    <row r="7467" spans="1:5">
      <c r="A7467" s="187">
        <v>38618</v>
      </c>
      <c r="B7467" s="30">
        <v>22.25</v>
      </c>
      <c r="C7467" s="140">
        <v>60639</v>
      </c>
      <c r="D7467" s="8">
        <v>0.17</v>
      </c>
      <c r="E7467" s="9">
        <v>1800</v>
      </c>
    </row>
    <row r="7468" spans="1:5">
      <c r="A7468" s="187">
        <v>38621</v>
      </c>
      <c r="B7468" s="30">
        <v>22.4</v>
      </c>
      <c r="C7468" s="140">
        <v>94368</v>
      </c>
      <c r="D7468" s="8">
        <v>0.17</v>
      </c>
      <c r="E7468" s="9">
        <v>1860</v>
      </c>
    </row>
    <row r="7469" spans="1:5">
      <c r="A7469" s="187">
        <v>38622</v>
      </c>
      <c r="B7469" s="30">
        <v>22.283333333333331</v>
      </c>
      <c r="C7469" s="140">
        <v>90003</v>
      </c>
      <c r="D7469" s="8">
        <v>0.17</v>
      </c>
      <c r="E7469" s="9">
        <v>2880</v>
      </c>
    </row>
    <row r="7470" spans="1:5">
      <c r="A7470" s="187">
        <v>38623</v>
      </c>
      <c r="B7470" s="30">
        <v>22.566666666666666</v>
      </c>
      <c r="C7470" s="140">
        <v>78600</v>
      </c>
      <c r="D7470" s="8">
        <v>0.17333333333333334</v>
      </c>
      <c r="E7470" s="9">
        <v>3000</v>
      </c>
    </row>
    <row r="7471" spans="1:5">
      <c r="A7471" s="187">
        <v>38624</v>
      </c>
      <c r="B7471" s="30">
        <v>22.566666666666666</v>
      </c>
      <c r="C7471" s="140">
        <v>50604</v>
      </c>
      <c r="D7471" s="8">
        <v>0.17333333333333334</v>
      </c>
      <c r="E7471" s="9">
        <v>12225</v>
      </c>
    </row>
    <row r="7472" spans="1:5">
      <c r="A7472" s="195">
        <v>38625</v>
      </c>
      <c r="B7472" s="31">
        <v>22.683333333333334</v>
      </c>
      <c r="C7472" s="141">
        <v>155058</v>
      </c>
      <c r="D7472" s="10">
        <v>0.17333333333333334</v>
      </c>
      <c r="E7472" s="11">
        <v>750</v>
      </c>
    </row>
    <row r="7473" spans="1:5">
      <c r="A7473" s="187">
        <v>38628</v>
      </c>
      <c r="B7473" s="30">
        <v>23.166666666666668</v>
      </c>
      <c r="C7473" s="140">
        <v>157026</v>
      </c>
      <c r="D7473" s="8">
        <v>0.17333333333333334</v>
      </c>
      <c r="E7473" s="9">
        <v>918</v>
      </c>
    </row>
    <row r="7474" spans="1:5">
      <c r="A7474" s="187">
        <v>38629</v>
      </c>
      <c r="B7474" s="30">
        <v>23.666666666666668</v>
      </c>
      <c r="C7474" s="140">
        <v>211821</v>
      </c>
      <c r="D7474" s="8">
        <v>0.17333333333333334</v>
      </c>
      <c r="E7474" s="9">
        <v>0</v>
      </c>
    </row>
    <row r="7475" spans="1:5">
      <c r="A7475" s="187">
        <v>38630</v>
      </c>
      <c r="B7475" s="30">
        <v>23.75</v>
      </c>
      <c r="C7475" s="140">
        <v>163011</v>
      </c>
      <c r="D7475" s="8">
        <v>0.21</v>
      </c>
      <c r="E7475" s="9">
        <v>89220</v>
      </c>
    </row>
    <row r="7476" spans="1:5">
      <c r="A7476" s="187">
        <v>38631</v>
      </c>
      <c r="B7476" s="30">
        <v>23.316666666666666</v>
      </c>
      <c r="C7476" s="140">
        <v>154290</v>
      </c>
      <c r="D7476" s="8">
        <v>0.18</v>
      </c>
      <c r="E7476" s="9">
        <v>2898</v>
      </c>
    </row>
    <row r="7477" spans="1:5">
      <c r="A7477" s="187">
        <v>38632</v>
      </c>
      <c r="B7477" s="30">
        <v>23.183333333333334</v>
      </c>
      <c r="C7477" s="140">
        <v>56574</v>
      </c>
      <c r="D7477" s="8">
        <v>0.18</v>
      </c>
      <c r="E7477" s="9">
        <v>600</v>
      </c>
    </row>
    <row r="7478" spans="1:5">
      <c r="A7478" s="187">
        <v>38635</v>
      </c>
      <c r="B7478" s="30">
        <v>23.2</v>
      </c>
      <c r="C7478" s="140">
        <v>64416</v>
      </c>
      <c r="D7478" s="8">
        <v>0.18</v>
      </c>
      <c r="E7478" s="9">
        <v>2580</v>
      </c>
    </row>
    <row r="7479" spans="1:5">
      <c r="A7479" s="187">
        <v>38636</v>
      </c>
      <c r="B7479" s="30">
        <v>23.183333333333334</v>
      </c>
      <c r="C7479" s="140">
        <v>79128</v>
      </c>
      <c r="D7479" s="8">
        <v>0.18</v>
      </c>
      <c r="E7479" s="9">
        <v>210</v>
      </c>
    </row>
    <row r="7480" spans="1:5">
      <c r="A7480" s="187">
        <v>38637</v>
      </c>
      <c r="B7480" s="30">
        <v>23</v>
      </c>
      <c r="C7480" s="140">
        <v>32454</v>
      </c>
      <c r="D7480" s="8">
        <v>0.18</v>
      </c>
      <c r="E7480" s="9">
        <v>1050</v>
      </c>
    </row>
    <row r="7481" spans="1:5">
      <c r="A7481" s="187">
        <v>38638</v>
      </c>
      <c r="B7481" s="30">
        <v>22.666666666666668</v>
      </c>
      <c r="C7481" s="140">
        <v>50169</v>
      </c>
      <c r="D7481" s="8">
        <v>0.20666666666666667</v>
      </c>
      <c r="E7481" s="9">
        <v>675</v>
      </c>
    </row>
    <row r="7482" spans="1:5">
      <c r="A7482" s="187">
        <v>38639</v>
      </c>
      <c r="B7482" s="30">
        <v>22.966666666666669</v>
      </c>
      <c r="C7482" s="140">
        <v>135603</v>
      </c>
      <c r="D7482" s="8">
        <v>0.20666666666666667</v>
      </c>
      <c r="E7482" s="9">
        <v>495</v>
      </c>
    </row>
    <row r="7483" spans="1:5">
      <c r="A7483" s="187">
        <v>38642</v>
      </c>
      <c r="B7483" s="30">
        <v>22.833333333333332</v>
      </c>
      <c r="C7483" s="140">
        <v>47295</v>
      </c>
      <c r="D7483" s="8">
        <v>0.17</v>
      </c>
      <c r="E7483" s="9">
        <v>83400</v>
      </c>
    </row>
    <row r="7484" spans="1:5">
      <c r="A7484" s="187">
        <v>38643</v>
      </c>
      <c r="B7484" s="30">
        <v>22.65</v>
      </c>
      <c r="C7484" s="140">
        <v>42465</v>
      </c>
      <c r="D7484" s="8">
        <v>0.18666666666666668</v>
      </c>
      <c r="E7484" s="9">
        <v>1203</v>
      </c>
    </row>
    <row r="7485" spans="1:5">
      <c r="A7485" s="187">
        <v>38644</v>
      </c>
      <c r="B7485" s="30">
        <v>22.8</v>
      </c>
      <c r="C7485" s="140">
        <v>128739</v>
      </c>
      <c r="D7485" s="8">
        <v>0.18666666666666668</v>
      </c>
      <c r="E7485" s="9">
        <v>21450</v>
      </c>
    </row>
    <row r="7486" spans="1:5">
      <c r="A7486" s="187">
        <v>38645</v>
      </c>
      <c r="B7486" s="30">
        <v>22.833333333333332</v>
      </c>
      <c r="C7486" s="140">
        <v>60231</v>
      </c>
      <c r="D7486" s="8">
        <v>0.17333333333333334</v>
      </c>
      <c r="E7486" s="9">
        <v>90</v>
      </c>
    </row>
    <row r="7487" spans="1:5">
      <c r="A7487" s="187">
        <v>38646</v>
      </c>
      <c r="B7487" s="30">
        <v>22.6</v>
      </c>
      <c r="C7487" s="140">
        <v>87342</v>
      </c>
      <c r="D7487" s="8">
        <v>0.18333333333333335</v>
      </c>
      <c r="E7487" s="9">
        <v>10614</v>
      </c>
    </row>
    <row r="7488" spans="1:5">
      <c r="A7488" s="187">
        <v>38649</v>
      </c>
      <c r="B7488" s="30">
        <v>22.833333333333332</v>
      </c>
      <c r="C7488" s="140">
        <v>67311</v>
      </c>
      <c r="D7488" s="8">
        <v>0.18666666666666668</v>
      </c>
      <c r="E7488" s="9">
        <v>8097</v>
      </c>
    </row>
    <row r="7489" spans="1:5">
      <c r="A7489" s="187">
        <v>38650</v>
      </c>
      <c r="B7489" s="30">
        <v>22.983333333333334</v>
      </c>
      <c r="C7489" s="140">
        <v>55338</v>
      </c>
      <c r="D7489" s="8">
        <v>0.19333333333333333</v>
      </c>
      <c r="E7489" s="9">
        <v>6423</v>
      </c>
    </row>
    <row r="7490" spans="1:5">
      <c r="A7490" s="187">
        <v>38651</v>
      </c>
      <c r="B7490" s="30">
        <v>22.95</v>
      </c>
      <c r="C7490" s="140">
        <v>55995</v>
      </c>
      <c r="D7490" s="8">
        <v>0.18666666666666668</v>
      </c>
      <c r="E7490" s="9">
        <v>2358</v>
      </c>
    </row>
    <row r="7491" spans="1:5">
      <c r="A7491" s="187">
        <v>38652</v>
      </c>
      <c r="B7491" s="30">
        <v>22.683333333333334</v>
      </c>
      <c r="C7491" s="140">
        <v>90900</v>
      </c>
      <c r="D7491" s="8">
        <v>0.17666666666666667</v>
      </c>
      <c r="E7491" s="9">
        <v>4305</v>
      </c>
    </row>
    <row r="7492" spans="1:5">
      <c r="A7492" s="187">
        <v>38653</v>
      </c>
      <c r="B7492" s="30">
        <v>23.066666666666666</v>
      </c>
      <c r="C7492" s="140">
        <v>123120</v>
      </c>
      <c r="D7492" s="8">
        <v>0.19666666666666666</v>
      </c>
      <c r="E7492" s="9">
        <v>6354</v>
      </c>
    </row>
    <row r="7493" spans="1:5">
      <c r="A7493" s="195">
        <v>38656</v>
      </c>
      <c r="B7493" s="31">
        <v>23.15</v>
      </c>
      <c r="C7493" s="141">
        <v>56742</v>
      </c>
      <c r="D7493" s="10">
        <v>0.17666666666666667</v>
      </c>
      <c r="E7493" s="11">
        <v>2136</v>
      </c>
    </row>
    <row r="7494" spans="1:5">
      <c r="A7494" s="187">
        <v>38657</v>
      </c>
      <c r="B7494" s="30">
        <v>23.25</v>
      </c>
      <c r="C7494" s="140">
        <v>35100</v>
      </c>
      <c r="D7494" s="8">
        <v>0.17666666666666667</v>
      </c>
      <c r="E7494" s="9">
        <v>0</v>
      </c>
    </row>
    <row r="7495" spans="1:5">
      <c r="A7495" s="187">
        <v>38658</v>
      </c>
      <c r="B7495" s="30">
        <v>22.933333333333334</v>
      </c>
      <c r="C7495" s="140">
        <v>45807</v>
      </c>
      <c r="D7495" s="8">
        <v>0.19666666666666666</v>
      </c>
      <c r="E7495" s="9">
        <v>4260</v>
      </c>
    </row>
    <row r="7496" spans="1:5">
      <c r="A7496" s="187">
        <v>38659</v>
      </c>
      <c r="B7496" s="30">
        <v>22.983333333333334</v>
      </c>
      <c r="C7496" s="140">
        <v>66444</v>
      </c>
      <c r="D7496" s="8">
        <v>0.19666666666666666</v>
      </c>
      <c r="E7496" s="9">
        <v>1461</v>
      </c>
    </row>
    <row r="7497" spans="1:5">
      <c r="A7497" s="187">
        <v>38660</v>
      </c>
      <c r="B7497" s="30">
        <v>22.916666666666668</v>
      </c>
      <c r="C7497" s="140">
        <v>34920</v>
      </c>
      <c r="D7497" s="8">
        <v>0.21333333333333335</v>
      </c>
      <c r="E7497" s="9">
        <v>22800</v>
      </c>
    </row>
    <row r="7498" spans="1:5">
      <c r="A7498" s="187">
        <v>38663</v>
      </c>
      <c r="B7498" s="30">
        <v>23</v>
      </c>
      <c r="C7498" s="140">
        <v>65127</v>
      </c>
      <c r="D7498" s="8">
        <v>0.18</v>
      </c>
      <c r="E7498" s="9">
        <v>1500</v>
      </c>
    </row>
    <row r="7499" spans="1:5">
      <c r="A7499" s="187">
        <v>38664</v>
      </c>
      <c r="B7499" s="30">
        <v>23.283333333333331</v>
      </c>
      <c r="C7499" s="140">
        <v>220017</v>
      </c>
      <c r="D7499" s="8">
        <v>0.21</v>
      </c>
      <c r="E7499" s="9">
        <v>675</v>
      </c>
    </row>
    <row r="7500" spans="1:5">
      <c r="A7500" s="187">
        <v>38665</v>
      </c>
      <c r="B7500" s="30">
        <v>23.166666666666668</v>
      </c>
      <c r="C7500" s="140">
        <v>60402</v>
      </c>
      <c r="D7500" s="8">
        <v>0.18666666666666668</v>
      </c>
      <c r="E7500" s="9">
        <v>510</v>
      </c>
    </row>
    <row r="7501" spans="1:5">
      <c r="A7501" s="187">
        <v>38666</v>
      </c>
      <c r="B7501" s="30">
        <v>23.133333333333336</v>
      </c>
      <c r="C7501" s="140">
        <v>64569</v>
      </c>
      <c r="D7501" s="8">
        <v>0.18666666666666668</v>
      </c>
      <c r="E7501" s="9">
        <v>948</v>
      </c>
    </row>
    <row r="7502" spans="1:5">
      <c r="A7502" s="187">
        <v>38667</v>
      </c>
      <c r="B7502" s="30">
        <v>23.2</v>
      </c>
      <c r="C7502" s="140">
        <v>25854</v>
      </c>
      <c r="D7502" s="8">
        <v>0.18666666666666668</v>
      </c>
      <c r="E7502" s="9">
        <v>0</v>
      </c>
    </row>
    <row r="7503" spans="1:5">
      <c r="A7503" s="187">
        <v>38670</v>
      </c>
      <c r="B7503" s="30">
        <v>23.116666666666664</v>
      </c>
      <c r="C7503" s="140">
        <v>56370</v>
      </c>
      <c r="D7503" s="8">
        <v>0.18666666666666668</v>
      </c>
      <c r="E7503" s="9">
        <v>0</v>
      </c>
    </row>
    <row r="7504" spans="1:5">
      <c r="A7504" s="187">
        <v>38671</v>
      </c>
      <c r="B7504" s="30">
        <v>22.95</v>
      </c>
      <c r="C7504" s="140">
        <v>48552</v>
      </c>
      <c r="D7504" s="8">
        <v>0.18666666666666668</v>
      </c>
      <c r="E7504" s="9">
        <v>1350</v>
      </c>
    </row>
    <row r="7505" spans="1:5">
      <c r="A7505" s="187">
        <v>38672</v>
      </c>
      <c r="B7505" s="30">
        <v>22.8</v>
      </c>
      <c r="C7505" s="140">
        <v>78489</v>
      </c>
      <c r="D7505" s="8">
        <v>0.19</v>
      </c>
      <c r="E7505" s="9">
        <v>1350</v>
      </c>
    </row>
    <row r="7506" spans="1:5">
      <c r="A7506" s="187">
        <v>38673</v>
      </c>
      <c r="B7506" s="30">
        <v>22.4</v>
      </c>
      <c r="C7506" s="140">
        <v>105933</v>
      </c>
      <c r="D7506" s="8">
        <v>0.21</v>
      </c>
      <c r="E7506" s="9">
        <v>2976</v>
      </c>
    </row>
    <row r="7507" spans="1:5">
      <c r="A7507" s="187">
        <v>38674</v>
      </c>
      <c r="B7507" s="30">
        <v>22.583333333333332</v>
      </c>
      <c r="C7507" s="140">
        <v>126216</v>
      </c>
      <c r="D7507" s="8">
        <v>0.21</v>
      </c>
      <c r="E7507" s="9">
        <v>150</v>
      </c>
    </row>
    <row r="7508" spans="1:5">
      <c r="A7508" s="187">
        <v>38677</v>
      </c>
      <c r="B7508" s="30">
        <v>22.6</v>
      </c>
      <c r="C7508" s="140">
        <v>106368</v>
      </c>
      <c r="D7508" s="8">
        <v>0.19666666666666666</v>
      </c>
      <c r="E7508" s="9">
        <v>300</v>
      </c>
    </row>
    <row r="7509" spans="1:5">
      <c r="A7509" s="187">
        <v>38678</v>
      </c>
      <c r="B7509" s="30">
        <v>22.85</v>
      </c>
      <c r="C7509" s="140">
        <v>101793</v>
      </c>
      <c r="D7509" s="8">
        <v>0.21</v>
      </c>
      <c r="E7509" s="9">
        <v>900</v>
      </c>
    </row>
    <row r="7510" spans="1:5">
      <c r="A7510" s="187">
        <v>38679</v>
      </c>
      <c r="B7510" s="30">
        <v>22.766666666666666</v>
      </c>
      <c r="C7510" s="140">
        <v>111852</v>
      </c>
      <c r="D7510" s="8">
        <v>0.19666666666666666</v>
      </c>
      <c r="E7510" s="9">
        <v>1299</v>
      </c>
    </row>
    <row r="7511" spans="1:5">
      <c r="A7511" s="187">
        <v>38680</v>
      </c>
      <c r="B7511" s="30">
        <v>22.516666666666666</v>
      </c>
      <c r="C7511" s="140">
        <v>136689</v>
      </c>
      <c r="D7511" s="8">
        <v>0.19666666666666666</v>
      </c>
      <c r="E7511" s="9">
        <v>1134</v>
      </c>
    </row>
    <row r="7512" spans="1:5">
      <c r="A7512" s="187">
        <v>38681</v>
      </c>
      <c r="B7512" s="30">
        <v>22.666666666666668</v>
      </c>
      <c r="C7512" s="140">
        <v>229617</v>
      </c>
      <c r="D7512" s="8">
        <v>0.21333333333333335</v>
      </c>
      <c r="E7512" s="9">
        <v>2100</v>
      </c>
    </row>
    <row r="7513" spans="1:5">
      <c r="A7513" s="187">
        <v>38684</v>
      </c>
      <c r="B7513" s="30">
        <v>22.583333333333332</v>
      </c>
      <c r="C7513" s="140">
        <v>78966</v>
      </c>
      <c r="D7513" s="8">
        <v>0.21333333333333335</v>
      </c>
      <c r="E7513" s="9">
        <v>4242</v>
      </c>
    </row>
    <row r="7514" spans="1:5">
      <c r="A7514" s="187">
        <v>38685</v>
      </c>
      <c r="B7514" s="30">
        <v>22.45</v>
      </c>
      <c r="C7514" s="140">
        <v>133200</v>
      </c>
      <c r="D7514" s="8">
        <v>0.21333333333333335</v>
      </c>
      <c r="E7514" s="9">
        <v>6000</v>
      </c>
    </row>
    <row r="7515" spans="1:5">
      <c r="A7515" s="195">
        <v>38686</v>
      </c>
      <c r="B7515" s="31">
        <v>22.3</v>
      </c>
      <c r="C7515" s="141">
        <v>299634</v>
      </c>
      <c r="D7515" s="10">
        <v>0.21666666666666667</v>
      </c>
      <c r="E7515" s="11">
        <v>8820</v>
      </c>
    </row>
    <row r="7516" spans="1:5">
      <c r="A7516" s="187">
        <v>38687</v>
      </c>
      <c r="B7516" s="30">
        <v>22.85</v>
      </c>
      <c r="C7516" s="140">
        <v>93789</v>
      </c>
      <c r="D7516" s="8">
        <v>0.21333333333333335</v>
      </c>
      <c r="E7516" s="9">
        <v>4164</v>
      </c>
    </row>
    <row r="7517" spans="1:5">
      <c r="A7517" s="187">
        <v>38688</v>
      </c>
      <c r="B7517" s="30">
        <v>23</v>
      </c>
      <c r="C7517" s="140">
        <v>89340</v>
      </c>
      <c r="D7517" s="8">
        <v>0.21333333333333335</v>
      </c>
      <c r="E7517" s="9">
        <v>750</v>
      </c>
    </row>
    <row r="7518" spans="1:5">
      <c r="A7518" s="187">
        <v>38691</v>
      </c>
      <c r="B7518" s="30">
        <v>23.15</v>
      </c>
      <c r="C7518" s="140">
        <v>129096</v>
      </c>
      <c r="D7518" s="8">
        <v>0.18666666666666668</v>
      </c>
      <c r="E7518" s="9">
        <v>17496</v>
      </c>
    </row>
    <row r="7519" spans="1:5">
      <c r="A7519" s="187">
        <v>38692</v>
      </c>
      <c r="B7519" s="30">
        <v>23.233333333333334</v>
      </c>
      <c r="C7519" s="140">
        <v>130644</v>
      </c>
      <c r="D7519" s="8">
        <v>0.22333333333333336</v>
      </c>
      <c r="E7519" s="9">
        <v>6534</v>
      </c>
    </row>
    <row r="7520" spans="1:5">
      <c r="A7520" s="187">
        <v>38693</v>
      </c>
      <c r="B7520" s="30">
        <v>23.983333333333334</v>
      </c>
      <c r="C7520" s="140">
        <v>295218</v>
      </c>
      <c r="D7520" s="8">
        <v>0.23</v>
      </c>
      <c r="E7520" s="9">
        <v>14220</v>
      </c>
    </row>
    <row r="7521" spans="1:5">
      <c r="A7521" s="187">
        <v>38694</v>
      </c>
      <c r="B7521" s="30">
        <v>24.25</v>
      </c>
      <c r="C7521" s="140">
        <v>239289</v>
      </c>
      <c r="D7521" s="8">
        <v>0.24</v>
      </c>
      <c r="E7521" s="9">
        <v>6978</v>
      </c>
    </row>
    <row r="7522" spans="1:5">
      <c r="A7522" s="187">
        <v>38695</v>
      </c>
      <c r="B7522" s="30">
        <v>23.966666666666669</v>
      </c>
      <c r="C7522" s="140">
        <v>428070</v>
      </c>
      <c r="D7522" s="8">
        <v>0.24666666666666667</v>
      </c>
      <c r="E7522" s="9">
        <v>3702</v>
      </c>
    </row>
    <row r="7523" spans="1:5">
      <c r="A7523" s="187">
        <v>38698</v>
      </c>
      <c r="B7523" s="30">
        <v>24.05</v>
      </c>
      <c r="C7523" s="140">
        <v>298488</v>
      </c>
      <c r="D7523" s="8">
        <v>0.25333333333333335</v>
      </c>
      <c r="E7523" s="9">
        <v>12900</v>
      </c>
    </row>
    <row r="7524" spans="1:5">
      <c r="A7524" s="187">
        <v>38699</v>
      </c>
      <c r="B7524" s="30">
        <v>24.5</v>
      </c>
      <c r="C7524" s="140">
        <v>253656</v>
      </c>
      <c r="D7524" s="8">
        <v>0.25</v>
      </c>
      <c r="E7524" s="9">
        <v>4446</v>
      </c>
    </row>
    <row r="7525" spans="1:5">
      <c r="A7525" s="187">
        <v>38700</v>
      </c>
      <c r="B7525" s="30">
        <v>24.916666666666668</v>
      </c>
      <c r="C7525" s="140">
        <v>176502</v>
      </c>
      <c r="D7525" s="8">
        <v>0.24666666666666667</v>
      </c>
      <c r="E7525" s="9">
        <v>1599</v>
      </c>
    </row>
    <row r="7526" spans="1:5">
      <c r="A7526" s="187">
        <v>38701</v>
      </c>
      <c r="B7526" s="30">
        <v>25.066666666666666</v>
      </c>
      <c r="C7526" s="140">
        <v>369249</v>
      </c>
      <c r="D7526" s="8">
        <v>0.25</v>
      </c>
      <c r="E7526" s="9">
        <v>1305</v>
      </c>
    </row>
    <row r="7527" spans="1:5">
      <c r="A7527" s="187">
        <v>38702</v>
      </c>
      <c r="B7527" s="30">
        <v>25.366666666666664</v>
      </c>
      <c r="C7527" s="140">
        <v>250443</v>
      </c>
      <c r="D7527" s="8">
        <v>0.23333333333333331</v>
      </c>
      <c r="E7527" s="9">
        <v>426</v>
      </c>
    </row>
    <row r="7528" spans="1:5">
      <c r="A7528" s="187">
        <v>38705</v>
      </c>
      <c r="B7528" s="30">
        <v>25.483333333333334</v>
      </c>
      <c r="C7528" s="140">
        <v>137994</v>
      </c>
      <c r="D7528" s="8">
        <v>0.19333333333333333</v>
      </c>
      <c r="E7528" s="9">
        <v>12.245999999999999</v>
      </c>
    </row>
    <row r="7529" spans="1:5">
      <c r="A7529" s="187">
        <v>38706</v>
      </c>
      <c r="B7529" s="30">
        <v>25.65</v>
      </c>
      <c r="C7529" s="140">
        <v>124524</v>
      </c>
      <c r="D7529" s="8">
        <v>0.19666666666666666</v>
      </c>
      <c r="E7529" s="9">
        <v>2580</v>
      </c>
    </row>
    <row r="7530" spans="1:5">
      <c r="A7530" s="187">
        <v>38707</v>
      </c>
      <c r="B7530" s="30">
        <v>25.933333333333334</v>
      </c>
      <c r="C7530" s="140">
        <v>100209</v>
      </c>
      <c r="D7530" s="8">
        <v>0.24</v>
      </c>
      <c r="E7530" s="9">
        <v>7020</v>
      </c>
    </row>
    <row r="7531" spans="1:5">
      <c r="A7531" s="187">
        <v>38708</v>
      </c>
      <c r="B7531" s="30">
        <v>25.566666666666666</v>
      </c>
      <c r="C7531" s="140">
        <v>133773</v>
      </c>
      <c r="D7531" s="8">
        <v>0.20333333333333334</v>
      </c>
      <c r="E7531" s="9">
        <v>6150</v>
      </c>
    </row>
    <row r="7532" spans="1:5">
      <c r="A7532" s="187">
        <v>38709</v>
      </c>
      <c r="B7532" s="30">
        <v>26.066666666666666</v>
      </c>
      <c r="C7532" s="140">
        <v>140421</v>
      </c>
      <c r="D7532" s="8">
        <v>0.23</v>
      </c>
      <c r="E7532" s="9">
        <v>1500</v>
      </c>
    </row>
    <row r="7533" spans="1:5">
      <c r="A7533" s="187">
        <v>38713</v>
      </c>
      <c r="B7533" s="30">
        <v>25.933333333333334</v>
      </c>
      <c r="C7533" s="140">
        <v>26766</v>
      </c>
      <c r="D7533" s="8">
        <v>0.23333333333333331</v>
      </c>
      <c r="E7533" s="9">
        <v>2880</v>
      </c>
    </row>
    <row r="7534" spans="1:5">
      <c r="A7534" s="187">
        <v>38714</v>
      </c>
      <c r="B7534" s="30">
        <v>25.983333333333334</v>
      </c>
      <c r="C7534" s="140">
        <v>71274</v>
      </c>
      <c r="D7534" s="8">
        <v>0.23666666666666666</v>
      </c>
      <c r="E7534" s="9">
        <v>11400</v>
      </c>
    </row>
    <row r="7535" spans="1:5">
      <c r="A7535" s="187">
        <v>38715</v>
      </c>
      <c r="B7535" s="30">
        <v>26.133333333333336</v>
      </c>
      <c r="C7535" s="140">
        <v>81273</v>
      </c>
      <c r="D7535" s="8">
        <v>0.23333333333333331</v>
      </c>
      <c r="E7535" s="9">
        <v>4995</v>
      </c>
    </row>
    <row r="7536" spans="1:5" ht="13.5" thickBot="1">
      <c r="A7536" s="188">
        <v>38716</v>
      </c>
      <c r="B7536" s="38">
        <v>26.316666666666666</v>
      </c>
      <c r="C7536" s="142">
        <v>37671</v>
      </c>
      <c r="D7536" s="12">
        <v>0.20666666666666667</v>
      </c>
      <c r="E7536" s="13">
        <v>1950</v>
      </c>
    </row>
    <row r="7537" spans="1:5">
      <c r="A7537" s="187">
        <v>38719</v>
      </c>
      <c r="B7537" s="30">
        <v>26.1</v>
      </c>
      <c r="C7537" s="140">
        <v>40545</v>
      </c>
      <c r="D7537" s="8">
        <v>0.23666666666666666</v>
      </c>
      <c r="E7537" s="9">
        <v>3375</v>
      </c>
    </row>
    <row r="7538" spans="1:5">
      <c r="A7538" s="187">
        <v>38720</v>
      </c>
      <c r="B7538" s="30">
        <v>26.25</v>
      </c>
      <c r="C7538" s="140">
        <v>157569</v>
      </c>
      <c r="D7538" s="8">
        <v>0.23666666666666666</v>
      </c>
      <c r="E7538" s="9">
        <v>1620</v>
      </c>
    </row>
    <row r="7539" spans="1:5">
      <c r="A7539" s="187">
        <v>38721</v>
      </c>
      <c r="B7539" s="30">
        <v>26.566666666666666</v>
      </c>
      <c r="C7539" s="140">
        <v>96615</v>
      </c>
      <c r="D7539" s="8">
        <v>0.20666666666666667</v>
      </c>
      <c r="E7539" s="9">
        <v>3150</v>
      </c>
    </row>
    <row r="7540" spans="1:5">
      <c r="A7540" s="187">
        <v>38722</v>
      </c>
      <c r="B7540" s="30">
        <v>26.166666666666668</v>
      </c>
      <c r="C7540" s="140">
        <v>67893</v>
      </c>
      <c r="D7540" s="8">
        <v>0.21</v>
      </c>
      <c r="E7540" s="9">
        <v>1140</v>
      </c>
    </row>
    <row r="7541" spans="1:5">
      <c r="A7541" s="187">
        <v>38723</v>
      </c>
      <c r="B7541" s="30">
        <v>26.133333333333336</v>
      </c>
      <c r="C7541" s="140">
        <v>111108</v>
      </c>
      <c r="D7541" s="8">
        <v>0.21</v>
      </c>
      <c r="E7541" s="9">
        <v>2250</v>
      </c>
    </row>
    <row r="7542" spans="1:5">
      <c r="A7542" s="187">
        <v>38726</v>
      </c>
      <c r="B7542" s="30">
        <v>26.05</v>
      </c>
      <c r="C7542" s="140">
        <v>71343</v>
      </c>
      <c r="D7542" s="8">
        <v>0.2</v>
      </c>
      <c r="E7542" s="9">
        <v>8115</v>
      </c>
    </row>
    <row r="7543" spans="1:5">
      <c r="A7543" s="187">
        <v>38727</v>
      </c>
      <c r="B7543" s="30">
        <v>25.85</v>
      </c>
      <c r="C7543" s="140">
        <v>59160</v>
      </c>
      <c r="D7543" s="8">
        <v>0.22333333333333336</v>
      </c>
      <c r="E7543" s="9">
        <v>4818</v>
      </c>
    </row>
    <row r="7544" spans="1:5">
      <c r="A7544" s="187">
        <v>38728</v>
      </c>
      <c r="B7544" s="30">
        <v>25.916666666666668</v>
      </c>
      <c r="C7544" s="140">
        <v>161520</v>
      </c>
      <c r="D7544" s="8">
        <v>0.21333333333333335</v>
      </c>
      <c r="E7544" s="9">
        <v>750</v>
      </c>
    </row>
    <row r="7545" spans="1:5">
      <c r="A7545" s="187">
        <v>38729</v>
      </c>
      <c r="B7545" s="30">
        <v>25.65</v>
      </c>
      <c r="C7545" s="140">
        <v>145461</v>
      </c>
      <c r="D7545" s="8">
        <v>0.2</v>
      </c>
      <c r="E7545" s="9">
        <v>1800</v>
      </c>
    </row>
    <row r="7546" spans="1:5">
      <c r="A7546" s="187">
        <v>38730</v>
      </c>
      <c r="B7546" s="30">
        <v>25.5</v>
      </c>
      <c r="C7546" s="140">
        <v>197433</v>
      </c>
      <c r="D7546" s="8">
        <v>0.2</v>
      </c>
      <c r="E7546" s="9">
        <v>65439</v>
      </c>
    </row>
    <row r="7547" spans="1:5">
      <c r="A7547" s="187">
        <v>38733</v>
      </c>
      <c r="B7547" s="30">
        <v>25.483333333333334</v>
      </c>
      <c r="C7547" s="140">
        <v>45639</v>
      </c>
      <c r="D7547" s="8">
        <v>0.2</v>
      </c>
      <c r="E7547" s="9">
        <v>3933</v>
      </c>
    </row>
    <row r="7548" spans="1:5">
      <c r="A7548" s="187">
        <v>38734</v>
      </c>
      <c r="B7548" s="30">
        <v>24.883333333333336</v>
      </c>
      <c r="C7548" s="140">
        <v>101433</v>
      </c>
      <c r="D7548" s="8">
        <v>0.2</v>
      </c>
      <c r="E7548" s="9">
        <v>3648</v>
      </c>
    </row>
    <row r="7549" spans="1:5">
      <c r="A7549" s="187">
        <v>38735</v>
      </c>
      <c r="B7549" s="30">
        <v>25.383333333333336</v>
      </c>
      <c r="C7549" s="140">
        <v>127302</v>
      </c>
      <c r="D7549" s="8">
        <v>0.2</v>
      </c>
      <c r="E7549" s="9">
        <v>12264</v>
      </c>
    </row>
    <row r="7550" spans="1:5">
      <c r="A7550" s="187">
        <v>38736</v>
      </c>
      <c r="B7550" s="30">
        <v>25.683333333333334</v>
      </c>
      <c r="C7550" s="140">
        <v>154296</v>
      </c>
      <c r="D7550" s="8">
        <v>0.2</v>
      </c>
      <c r="E7550" s="9">
        <v>3528</v>
      </c>
    </row>
    <row r="7551" spans="1:5">
      <c r="A7551" s="187">
        <v>38737</v>
      </c>
      <c r="B7551" s="30">
        <v>25.65</v>
      </c>
      <c r="C7551" s="140">
        <v>104118</v>
      </c>
      <c r="D7551" s="8">
        <v>0.21666666666666667</v>
      </c>
      <c r="E7551" s="9">
        <v>6750</v>
      </c>
    </row>
    <row r="7552" spans="1:5">
      <c r="A7552" s="187">
        <v>38740</v>
      </c>
      <c r="B7552" s="30">
        <v>25.566666666666666</v>
      </c>
      <c r="C7552" s="140">
        <v>78774</v>
      </c>
      <c r="D7552" s="8">
        <v>0.2</v>
      </c>
      <c r="E7552" s="9">
        <v>309</v>
      </c>
    </row>
    <row r="7553" spans="1:5">
      <c r="A7553" s="187">
        <v>38741</v>
      </c>
      <c r="B7553" s="30">
        <v>25.5</v>
      </c>
      <c r="C7553" s="140">
        <v>53421</v>
      </c>
      <c r="D7553" s="8">
        <v>0.21666666666666667</v>
      </c>
      <c r="E7553" s="9">
        <v>5925</v>
      </c>
    </row>
    <row r="7554" spans="1:5">
      <c r="A7554" s="187">
        <v>38742</v>
      </c>
      <c r="B7554" s="30">
        <v>25.583333333333332</v>
      </c>
      <c r="C7554" s="140">
        <v>187746</v>
      </c>
      <c r="D7554" s="8">
        <v>0.18666666666666668</v>
      </c>
      <c r="E7554" s="9">
        <v>12351</v>
      </c>
    </row>
    <row r="7555" spans="1:5">
      <c r="A7555" s="187">
        <v>38743</v>
      </c>
      <c r="B7555" s="30">
        <v>25.766666666666666</v>
      </c>
      <c r="C7555" s="140">
        <v>75063</v>
      </c>
      <c r="D7555" s="8">
        <v>0.21333333333333335</v>
      </c>
      <c r="E7555" s="9">
        <v>6900</v>
      </c>
    </row>
    <row r="7556" spans="1:5">
      <c r="A7556" s="187">
        <v>38744</v>
      </c>
      <c r="B7556" s="30">
        <v>27.233333333333334</v>
      </c>
      <c r="C7556" s="140">
        <v>242778</v>
      </c>
      <c r="D7556" s="8">
        <v>0.21666666666666667</v>
      </c>
      <c r="E7556" s="9">
        <v>2613</v>
      </c>
    </row>
    <row r="7557" spans="1:5">
      <c r="A7557" s="187">
        <v>38747</v>
      </c>
      <c r="B7557" s="30">
        <v>27.416666666666668</v>
      </c>
      <c r="C7557" s="140">
        <v>93261</v>
      </c>
      <c r="D7557" s="8">
        <v>0.19333333333333333</v>
      </c>
      <c r="E7557" s="9">
        <v>7341</v>
      </c>
    </row>
    <row r="7558" spans="1:5">
      <c r="A7558" s="195">
        <v>38748</v>
      </c>
      <c r="B7558" s="31">
        <v>27.133333333333336</v>
      </c>
      <c r="C7558" s="141">
        <v>111789</v>
      </c>
      <c r="D7558" s="10">
        <v>0.19333333333333333</v>
      </c>
      <c r="E7558" s="11">
        <v>4698</v>
      </c>
    </row>
    <row r="7559" spans="1:5">
      <c r="A7559" s="187">
        <v>38749</v>
      </c>
      <c r="B7559" s="30">
        <v>28.2</v>
      </c>
      <c r="C7559" s="140">
        <v>98625</v>
      </c>
      <c r="D7559" s="8">
        <v>0.19333333333333333</v>
      </c>
      <c r="E7559" s="9">
        <v>4698</v>
      </c>
    </row>
    <row r="7560" spans="1:5">
      <c r="A7560" s="187">
        <v>38750</v>
      </c>
      <c r="B7560" s="30">
        <v>28.183333333333334</v>
      </c>
      <c r="C7560" s="140">
        <v>181098</v>
      </c>
      <c r="D7560" s="8">
        <v>0.19333333333333333</v>
      </c>
      <c r="E7560" s="9">
        <v>11091</v>
      </c>
    </row>
    <row r="7561" spans="1:5">
      <c r="A7561" s="187">
        <v>38751</v>
      </c>
      <c r="B7561" s="30">
        <v>28.65</v>
      </c>
      <c r="C7561" s="140">
        <v>440040</v>
      </c>
      <c r="D7561" s="8">
        <v>0.19333333333333333</v>
      </c>
      <c r="E7561" s="9">
        <v>6990</v>
      </c>
    </row>
    <row r="7562" spans="1:5">
      <c r="A7562" s="187">
        <v>38754</v>
      </c>
      <c r="B7562" s="30">
        <v>28.716666666666669</v>
      </c>
      <c r="C7562" s="140">
        <v>141294</v>
      </c>
      <c r="D7562" s="8">
        <v>0.2</v>
      </c>
      <c r="E7562" s="9">
        <v>2898</v>
      </c>
    </row>
    <row r="7563" spans="1:5">
      <c r="A7563" s="187">
        <v>38755</v>
      </c>
      <c r="B7563" s="30">
        <v>28.05</v>
      </c>
      <c r="C7563" s="140">
        <v>162834</v>
      </c>
      <c r="D7563" s="8">
        <v>0.19</v>
      </c>
      <c r="E7563" s="9">
        <v>6156</v>
      </c>
    </row>
    <row r="7564" spans="1:5">
      <c r="A7564" s="187">
        <v>38756</v>
      </c>
      <c r="B7564" s="30">
        <v>27.316666666666666</v>
      </c>
      <c r="C7564" s="140">
        <v>294696</v>
      </c>
      <c r="D7564" s="8">
        <v>0.19333333333333333</v>
      </c>
      <c r="E7564" s="9">
        <v>5955</v>
      </c>
    </row>
    <row r="7565" spans="1:5">
      <c r="A7565" s="187">
        <v>38757</v>
      </c>
      <c r="B7565" s="30">
        <v>27.75</v>
      </c>
      <c r="C7565" s="140">
        <v>198417</v>
      </c>
      <c r="D7565" s="8">
        <v>0.21</v>
      </c>
      <c r="E7565" s="9">
        <v>300</v>
      </c>
    </row>
    <row r="7566" spans="1:5">
      <c r="A7566" s="187">
        <v>38758</v>
      </c>
      <c r="B7566" s="30">
        <v>27.666666666666668</v>
      </c>
      <c r="C7566" s="140">
        <v>140148</v>
      </c>
      <c r="D7566" s="8">
        <v>0.19</v>
      </c>
      <c r="E7566" s="9">
        <v>3420</v>
      </c>
    </row>
    <row r="7567" spans="1:5">
      <c r="A7567" s="187">
        <v>38761</v>
      </c>
      <c r="B7567" s="30">
        <v>27.75</v>
      </c>
      <c r="C7567" s="140">
        <v>122853</v>
      </c>
      <c r="D7567" s="8">
        <v>0.21</v>
      </c>
      <c r="E7567" s="9">
        <v>3840</v>
      </c>
    </row>
    <row r="7568" spans="1:5">
      <c r="A7568" s="187">
        <v>38762</v>
      </c>
      <c r="B7568" s="30">
        <v>27.9</v>
      </c>
      <c r="C7568" s="140">
        <v>45705</v>
      </c>
      <c r="D7568" s="8">
        <v>0.18666666666666668</v>
      </c>
      <c r="E7568" s="9">
        <v>19740</v>
      </c>
    </row>
    <row r="7569" spans="1:5">
      <c r="A7569" s="187">
        <v>38763</v>
      </c>
      <c r="B7569" s="30">
        <v>28.833333333333332</v>
      </c>
      <c r="C7569" s="140">
        <v>240885</v>
      </c>
      <c r="D7569" s="8">
        <v>0.18666666666666668</v>
      </c>
      <c r="E7569" s="9">
        <v>2850</v>
      </c>
    </row>
    <row r="7570" spans="1:5">
      <c r="A7570" s="187">
        <v>38764</v>
      </c>
      <c r="B7570" s="30">
        <v>28.016666666666666</v>
      </c>
      <c r="C7570" s="140">
        <v>106170</v>
      </c>
      <c r="D7570" s="8">
        <v>0.18666666666666668</v>
      </c>
      <c r="E7570" s="9">
        <v>2808</v>
      </c>
    </row>
    <row r="7571" spans="1:5">
      <c r="A7571" s="187">
        <v>38765</v>
      </c>
      <c r="B7571" s="30">
        <v>28.35</v>
      </c>
      <c r="C7571" s="140">
        <v>149937</v>
      </c>
      <c r="D7571" s="8">
        <v>0.18333333333333335</v>
      </c>
      <c r="E7571" s="9">
        <v>10125</v>
      </c>
    </row>
    <row r="7572" spans="1:5">
      <c r="A7572" s="187">
        <v>38768</v>
      </c>
      <c r="B7572" s="30">
        <v>28.366666666666664</v>
      </c>
      <c r="C7572" s="140">
        <v>89688</v>
      </c>
      <c r="D7572" s="8">
        <v>0.18333333333333335</v>
      </c>
      <c r="E7572" s="9">
        <v>5838</v>
      </c>
    </row>
    <row r="7573" spans="1:5">
      <c r="A7573" s="187">
        <v>38769</v>
      </c>
      <c r="B7573" s="30">
        <v>28.633333333333336</v>
      </c>
      <c r="C7573" s="140">
        <v>205209</v>
      </c>
      <c r="D7573" s="8">
        <v>0.20666666666666667</v>
      </c>
      <c r="E7573" s="9">
        <v>6900</v>
      </c>
    </row>
    <row r="7574" spans="1:5">
      <c r="A7574" s="187">
        <v>38770</v>
      </c>
      <c r="B7574" s="30">
        <v>28.5</v>
      </c>
      <c r="C7574" s="140">
        <v>49053</v>
      </c>
      <c r="D7574" s="8">
        <v>0.20666666666666667</v>
      </c>
      <c r="E7574" s="9">
        <v>660</v>
      </c>
    </row>
    <row r="7575" spans="1:5">
      <c r="A7575" s="187">
        <v>38771</v>
      </c>
      <c r="B7575" s="30">
        <v>28.55</v>
      </c>
      <c r="C7575" s="140">
        <v>168519</v>
      </c>
      <c r="D7575" s="8">
        <v>0.17333333333333334</v>
      </c>
      <c r="E7575" s="9">
        <v>157854</v>
      </c>
    </row>
    <row r="7576" spans="1:5">
      <c r="A7576" s="187">
        <v>38772</v>
      </c>
      <c r="B7576" s="30">
        <v>28.9</v>
      </c>
      <c r="C7576" s="140">
        <v>110568</v>
      </c>
      <c r="D7576" s="8">
        <v>0.17666666666666667</v>
      </c>
      <c r="E7576" s="9">
        <v>6600</v>
      </c>
    </row>
    <row r="7577" spans="1:5">
      <c r="A7577" s="187">
        <v>38775</v>
      </c>
      <c r="B7577" s="30">
        <v>28.933333333333334</v>
      </c>
      <c r="C7577" s="140">
        <v>65502</v>
      </c>
      <c r="D7577" s="8">
        <v>0.17666666666666667</v>
      </c>
      <c r="E7577" s="9">
        <v>1290</v>
      </c>
    </row>
    <row r="7578" spans="1:5">
      <c r="A7578" s="195">
        <v>38776</v>
      </c>
      <c r="B7578" s="31">
        <v>28.716666666666669</v>
      </c>
      <c r="C7578" s="141">
        <v>150672</v>
      </c>
      <c r="D7578" s="10">
        <v>0.2</v>
      </c>
      <c r="E7578" s="11">
        <v>180</v>
      </c>
    </row>
    <row r="7579" spans="1:5">
      <c r="A7579" s="187">
        <v>38777</v>
      </c>
      <c r="B7579" s="30">
        <v>29.133333333333336</v>
      </c>
      <c r="C7579" s="140">
        <v>80922</v>
      </c>
      <c r="D7579" s="8">
        <v>0.17333333333333334</v>
      </c>
      <c r="E7579" s="9">
        <v>15300</v>
      </c>
    </row>
    <row r="7580" spans="1:5">
      <c r="A7580" s="187">
        <v>38778</v>
      </c>
      <c r="B7580" s="30">
        <v>29.266666666666666</v>
      </c>
      <c r="C7580" s="140">
        <v>83613</v>
      </c>
      <c r="D7580" s="8">
        <v>0.17666666666666667</v>
      </c>
      <c r="E7580" s="9">
        <v>15090</v>
      </c>
    </row>
    <row r="7581" spans="1:5">
      <c r="A7581" s="187">
        <v>38779</v>
      </c>
      <c r="B7581" s="30">
        <v>29.133333333333336</v>
      </c>
      <c r="C7581" s="140">
        <v>43257</v>
      </c>
      <c r="D7581" s="8">
        <v>0.16666666666666666</v>
      </c>
      <c r="E7581" s="9">
        <v>15714</v>
      </c>
    </row>
    <row r="7582" spans="1:5">
      <c r="A7582" s="187">
        <v>38782</v>
      </c>
      <c r="B7582" s="30">
        <v>29.1</v>
      </c>
      <c r="C7582" s="140">
        <v>157767</v>
      </c>
      <c r="D7582" s="8">
        <v>0.16333333333333333</v>
      </c>
      <c r="E7582" s="9">
        <v>30240</v>
      </c>
    </row>
    <row r="7583" spans="1:5">
      <c r="A7583" s="187">
        <v>38783</v>
      </c>
      <c r="B7583" s="30">
        <v>28.566666666666666</v>
      </c>
      <c r="C7583" s="140">
        <v>170955</v>
      </c>
      <c r="D7583" s="8">
        <v>0.16333333333333333</v>
      </c>
      <c r="E7583" s="9">
        <v>16800</v>
      </c>
    </row>
    <row r="7584" spans="1:5">
      <c r="A7584" s="187">
        <v>38784</v>
      </c>
      <c r="B7584" s="30">
        <v>28.383333333333336</v>
      </c>
      <c r="C7584" s="140">
        <v>73221</v>
      </c>
      <c r="D7584" s="8">
        <v>0.16666666666666666</v>
      </c>
      <c r="E7584" s="9">
        <v>6231</v>
      </c>
    </row>
    <row r="7585" spans="1:5">
      <c r="A7585" s="187">
        <v>38785</v>
      </c>
      <c r="B7585" s="30">
        <v>28.616666666666664</v>
      </c>
      <c r="C7585" s="140">
        <v>158118</v>
      </c>
      <c r="D7585" s="8">
        <v>0.16666666666666666</v>
      </c>
      <c r="E7585" s="9">
        <v>900</v>
      </c>
    </row>
    <row r="7586" spans="1:5">
      <c r="A7586" s="187">
        <v>38786</v>
      </c>
      <c r="B7586" s="30">
        <v>28.666666666666668</v>
      </c>
      <c r="C7586" s="140">
        <v>48552</v>
      </c>
      <c r="D7586" s="8">
        <v>0.16666666666666666</v>
      </c>
      <c r="E7586" s="9">
        <v>240</v>
      </c>
    </row>
    <row r="7587" spans="1:5">
      <c r="A7587" s="187">
        <v>38789</v>
      </c>
      <c r="B7587" s="30">
        <v>28.6</v>
      </c>
      <c r="C7587" s="140">
        <v>66729</v>
      </c>
      <c r="D7587" s="8">
        <v>0.19333333333333333</v>
      </c>
      <c r="E7587" s="9">
        <v>924</v>
      </c>
    </row>
    <row r="7588" spans="1:5">
      <c r="A7588" s="187">
        <v>38790</v>
      </c>
      <c r="B7588" s="30">
        <v>28.616666666666664</v>
      </c>
      <c r="C7588" s="140">
        <v>94926</v>
      </c>
      <c r="D7588" s="8">
        <v>0.18666666666666668</v>
      </c>
      <c r="E7588" s="9">
        <v>2790</v>
      </c>
    </row>
    <row r="7589" spans="1:5">
      <c r="A7589" s="187">
        <v>38791</v>
      </c>
      <c r="B7589" s="30">
        <v>28.95</v>
      </c>
      <c r="C7589" s="140">
        <v>68370</v>
      </c>
      <c r="D7589" s="8">
        <v>0.17</v>
      </c>
      <c r="E7589" s="9">
        <v>6705</v>
      </c>
    </row>
    <row r="7590" spans="1:5">
      <c r="A7590" s="187">
        <v>38792</v>
      </c>
      <c r="B7590" s="30">
        <v>28.05</v>
      </c>
      <c r="C7590" s="140">
        <v>153585</v>
      </c>
      <c r="D7590" s="8">
        <v>0.17333333333333334</v>
      </c>
      <c r="E7590" s="9">
        <v>4695</v>
      </c>
    </row>
    <row r="7591" spans="1:5">
      <c r="A7591" s="187">
        <v>38793</v>
      </c>
      <c r="B7591" s="30">
        <v>28.083333333333332</v>
      </c>
      <c r="C7591" s="140">
        <v>170130</v>
      </c>
      <c r="D7591" s="8">
        <v>0.19333333333333333</v>
      </c>
      <c r="E7591" s="9">
        <v>16686</v>
      </c>
    </row>
    <row r="7592" spans="1:5">
      <c r="A7592" s="187">
        <v>38796</v>
      </c>
      <c r="B7592" s="30">
        <v>27.883333333333336</v>
      </c>
      <c r="C7592" s="140">
        <v>67641</v>
      </c>
      <c r="D7592" s="8">
        <v>0.19666666666666666</v>
      </c>
      <c r="E7592" s="9">
        <v>19053</v>
      </c>
    </row>
    <row r="7593" spans="1:5">
      <c r="A7593" s="187">
        <v>38797</v>
      </c>
      <c r="B7593" s="30">
        <v>27.716666666666669</v>
      </c>
      <c r="C7593" s="140">
        <v>182133</v>
      </c>
      <c r="D7593" s="8">
        <v>0.19666666666666666</v>
      </c>
      <c r="E7593" s="9">
        <v>7800</v>
      </c>
    </row>
    <row r="7594" spans="1:5">
      <c r="A7594" s="187">
        <v>38798</v>
      </c>
      <c r="B7594" s="30">
        <v>28.183333333333334</v>
      </c>
      <c r="C7594" s="140">
        <v>161757</v>
      </c>
      <c r="D7594" s="8">
        <v>0.2</v>
      </c>
      <c r="E7594" s="9">
        <v>5700</v>
      </c>
    </row>
    <row r="7595" spans="1:5">
      <c r="A7595" s="187">
        <v>38799</v>
      </c>
      <c r="B7595" s="30">
        <v>28.016666666666666</v>
      </c>
      <c r="C7595" s="140">
        <v>151914</v>
      </c>
      <c r="D7595" s="8">
        <v>0.2</v>
      </c>
      <c r="E7595" s="9">
        <v>2286</v>
      </c>
    </row>
    <row r="7596" spans="1:5">
      <c r="A7596" s="187">
        <v>38800</v>
      </c>
      <c r="B7596" s="30">
        <v>29.216666666666669</v>
      </c>
      <c r="C7596" s="140">
        <v>306939</v>
      </c>
      <c r="D7596" s="8">
        <v>0.20333333333333334</v>
      </c>
      <c r="E7596" s="9">
        <v>90</v>
      </c>
    </row>
    <row r="7597" spans="1:5">
      <c r="A7597" s="187">
        <v>38803</v>
      </c>
      <c r="B7597" s="30">
        <v>29.066666666666666</v>
      </c>
      <c r="C7597" s="140">
        <v>82476</v>
      </c>
      <c r="D7597" s="8">
        <v>0.20666666666666667</v>
      </c>
      <c r="E7597" s="9">
        <v>1725</v>
      </c>
    </row>
    <row r="7598" spans="1:5">
      <c r="A7598" s="187">
        <v>38804</v>
      </c>
      <c r="B7598" s="30">
        <v>29.45</v>
      </c>
      <c r="C7598" s="140">
        <v>147543</v>
      </c>
      <c r="D7598" s="8">
        <v>0.2</v>
      </c>
      <c r="E7598" s="9">
        <v>2850</v>
      </c>
    </row>
    <row r="7599" spans="1:5">
      <c r="A7599" s="187">
        <v>38805</v>
      </c>
      <c r="B7599" s="30">
        <v>28.833333333333332</v>
      </c>
      <c r="C7599" s="140">
        <v>74433</v>
      </c>
      <c r="D7599" s="8">
        <v>0.2</v>
      </c>
      <c r="E7599" s="9">
        <v>1320</v>
      </c>
    </row>
    <row r="7600" spans="1:5">
      <c r="A7600" s="187">
        <v>38806</v>
      </c>
      <c r="B7600" s="30">
        <v>29.1</v>
      </c>
      <c r="C7600" s="140">
        <v>64038</v>
      </c>
      <c r="D7600" s="8">
        <v>0.2</v>
      </c>
      <c r="E7600" s="9">
        <v>99954</v>
      </c>
    </row>
    <row r="7601" spans="1:5">
      <c r="A7601" s="195">
        <v>38807</v>
      </c>
      <c r="B7601" s="31">
        <v>28.333333333333332</v>
      </c>
      <c r="C7601" s="141">
        <v>170148</v>
      </c>
      <c r="D7601" s="10">
        <v>0.19666666666666666</v>
      </c>
      <c r="E7601" s="11">
        <v>4689</v>
      </c>
    </row>
    <row r="7602" spans="1:5">
      <c r="A7602" s="187">
        <v>38810</v>
      </c>
      <c r="B7602" s="30">
        <v>28.9</v>
      </c>
      <c r="C7602" s="140">
        <v>253587</v>
      </c>
      <c r="D7602" s="8">
        <v>0.20666666666666667</v>
      </c>
      <c r="E7602" s="9">
        <v>6150</v>
      </c>
    </row>
    <row r="7603" spans="1:5">
      <c r="A7603" s="187">
        <v>38811</v>
      </c>
      <c r="B7603" s="30">
        <v>30.083333333333332</v>
      </c>
      <c r="C7603" s="140">
        <v>304380</v>
      </c>
      <c r="D7603" s="8">
        <v>0.20666666666666667</v>
      </c>
      <c r="E7603" s="9">
        <v>3600</v>
      </c>
    </row>
    <row r="7604" spans="1:5">
      <c r="A7604" s="187">
        <v>38812</v>
      </c>
      <c r="B7604" s="30">
        <v>30.666666666666668</v>
      </c>
      <c r="C7604" s="140">
        <v>167820</v>
      </c>
      <c r="D7604" s="8">
        <v>0.20666666666666667</v>
      </c>
      <c r="E7604" s="9">
        <v>2205</v>
      </c>
    </row>
    <row r="7605" spans="1:5">
      <c r="A7605" s="187">
        <v>38813</v>
      </c>
      <c r="B7605" s="30">
        <v>31.016666666666666</v>
      </c>
      <c r="C7605" s="140">
        <v>175341</v>
      </c>
      <c r="D7605" s="8">
        <v>0.20666666666666667</v>
      </c>
      <c r="E7605" s="9">
        <v>180</v>
      </c>
    </row>
    <row r="7606" spans="1:5">
      <c r="A7606" s="187">
        <v>38814</v>
      </c>
      <c r="B7606" s="30">
        <v>31.333333333333332</v>
      </c>
      <c r="C7606" s="140">
        <v>151743</v>
      </c>
      <c r="D7606" s="8">
        <v>0.20666666666666667</v>
      </c>
      <c r="E7606" s="9">
        <v>480</v>
      </c>
    </row>
    <row r="7607" spans="1:5">
      <c r="A7607" s="187">
        <v>38815</v>
      </c>
      <c r="B7607" s="30">
        <v>30.266666666666666</v>
      </c>
      <c r="C7607" s="140">
        <v>169920</v>
      </c>
      <c r="D7607" s="8">
        <v>0.2</v>
      </c>
      <c r="E7607" s="9">
        <v>300</v>
      </c>
    </row>
    <row r="7608" spans="1:5">
      <c r="A7608" s="187">
        <v>38818</v>
      </c>
      <c r="B7608" s="30">
        <v>30.633333333333336</v>
      </c>
      <c r="C7608" s="140">
        <v>135693</v>
      </c>
      <c r="D7608" s="8">
        <v>0.20666666666666667</v>
      </c>
      <c r="E7608" s="9">
        <v>3090</v>
      </c>
    </row>
    <row r="7609" spans="1:5">
      <c r="A7609" s="187">
        <v>38819</v>
      </c>
      <c r="B7609" s="30">
        <v>30.083333333333332</v>
      </c>
      <c r="C7609" s="140">
        <v>94272</v>
      </c>
      <c r="D7609" s="8">
        <v>0.20666666666666667</v>
      </c>
      <c r="E7609" s="9">
        <v>555</v>
      </c>
    </row>
    <row r="7610" spans="1:5">
      <c r="A7610" s="187">
        <v>38820</v>
      </c>
      <c r="B7610" s="30">
        <v>29.966666666666669</v>
      </c>
      <c r="C7610" s="140">
        <v>79932</v>
      </c>
      <c r="D7610" s="8">
        <v>0.19333333333333333</v>
      </c>
      <c r="E7610" s="9">
        <v>2250</v>
      </c>
    </row>
    <row r="7611" spans="1:5">
      <c r="A7611" s="187">
        <v>38825</v>
      </c>
      <c r="B7611" s="30">
        <v>29.7</v>
      </c>
      <c r="C7611" s="140">
        <v>99963</v>
      </c>
      <c r="D7611" s="8">
        <v>0.20666666666666667</v>
      </c>
      <c r="E7611" s="9">
        <v>1110</v>
      </c>
    </row>
    <row r="7612" spans="1:5">
      <c r="A7612" s="187">
        <v>38826</v>
      </c>
      <c r="B7612" s="30">
        <v>29.916666666666668</v>
      </c>
      <c r="C7612" s="140">
        <v>89100</v>
      </c>
      <c r="D7612" s="8">
        <v>0.19333333333333333</v>
      </c>
      <c r="E7612" s="9">
        <v>1320</v>
      </c>
    </row>
    <row r="7613" spans="1:5">
      <c r="A7613" s="187">
        <v>38827</v>
      </c>
      <c r="B7613" s="30">
        <v>29.983333333333334</v>
      </c>
      <c r="C7613" s="140">
        <v>119148</v>
      </c>
      <c r="D7613" s="8">
        <v>0.21</v>
      </c>
      <c r="E7613" s="9">
        <v>2271</v>
      </c>
    </row>
    <row r="7614" spans="1:5">
      <c r="A7614" s="187">
        <v>38828</v>
      </c>
      <c r="B7614" s="30">
        <v>30.533333333333331</v>
      </c>
      <c r="C7614" s="140">
        <v>158073</v>
      </c>
      <c r="D7614" s="8">
        <v>0.21</v>
      </c>
      <c r="E7614" s="9">
        <v>1575</v>
      </c>
    </row>
    <row r="7615" spans="1:5">
      <c r="A7615" s="187">
        <v>38831</v>
      </c>
      <c r="B7615" s="30">
        <v>30.466666666666669</v>
      </c>
      <c r="C7615" s="140">
        <v>36477</v>
      </c>
      <c r="D7615" s="8">
        <v>0.21</v>
      </c>
      <c r="E7615" s="9">
        <v>19320</v>
      </c>
    </row>
    <row r="7616" spans="1:5">
      <c r="A7616" s="187">
        <v>38832</v>
      </c>
      <c r="B7616" s="30">
        <v>30.5</v>
      </c>
      <c r="C7616" s="140">
        <v>67401</v>
      </c>
      <c r="D7616" s="8">
        <v>0.19333333333333333</v>
      </c>
      <c r="E7616" s="9">
        <v>3600</v>
      </c>
    </row>
    <row r="7617" spans="1:5">
      <c r="A7617" s="187">
        <v>38833</v>
      </c>
      <c r="B7617" s="30">
        <v>30.35</v>
      </c>
      <c r="C7617" s="140">
        <v>93495</v>
      </c>
      <c r="D7617" s="8">
        <v>0.20666666666666667</v>
      </c>
      <c r="E7617" s="9">
        <v>3135</v>
      </c>
    </row>
    <row r="7618" spans="1:5">
      <c r="A7618" s="187">
        <v>38834</v>
      </c>
      <c r="B7618" s="30">
        <v>30.333333333333332</v>
      </c>
      <c r="C7618" s="140">
        <v>76977</v>
      </c>
      <c r="D7618" s="8">
        <v>0.20333333333333334</v>
      </c>
      <c r="E7618" s="9">
        <v>7200</v>
      </c>
    </row>
    <row r="7619" spans="1:5">
      <c r="A7619" s="195">
        <v>38835</v>
      </c>
      <c r="B7619" s="31">
        <v>30.35</v>
      </c>
      <c r="C7619" s="141">
        <v>148512</v>
      </c>
      <c r="D7619" s="10">
        <v>0.20333333333333334</v>
      </c>
      <c r="E7619" s="11">
        <v>600</v>
      </c>
    </row>
    <row r="7620" spans="1:5">
      <c r="A7620" s="187">
        <v>38839</v>
      </c>
      <c r="B7620" s="30">
        <v>30.416666666666668</v>
      </c>
      <c r="C7620" s="140">
        <v>127947</v>
      </c>
      <c r="D7620" s="8">
        <v>0.2</v>
      </c>
      <c r="E7620" s="9">
        <v>13980</v>
      </c>
    </row>
    <row r="7621" spans="1:5">
      <c r="A7621" s="187">
        <v>38840</v>
      </c>
      <c r="B7621" s="30">
        <v>31.083333333333332</v>
      </c>
      <c r="C7621" s="140">
        <v>202944</v>
      </c>
      <c r="D7621" s="8">
        <v>0.2</v>
      </c>
      <c r="E7621" s="9">
        <v>5328</v>
      </c>
    </row>
    <row r="7622" spans="1:5">
      <c r="A7622" s="187">
        <v>38841</v>
      </c>
      <c r="B7622" s="30">
        <v>31.85</v>
      </c>
      <c r="C7622" s="140">
        <v>141588</v>
      </c>
      <c r="D7622" s="8">
        <v>0.20333333333333334</v>
      </c>
      <c r="E7622" s="9">
        <v>1500</v>
      </c>
    </row>
    <row r="7623" spans="1:5">
      <c r="A7623" s="187">
        <v>38842</v>
      </c>
      <c r="B7623" s="30">
        <v>32.133333333333333</v>
      </c>
      <c r="C7623" s="140">
        <v>106395</v>
      </c>
      <c r="D7623" s="8">
        <v>0.19333333333333333</v>
      </c>
      <c r="E7623" s="9">
        <v>1290</v>
      </c>
    </row>
    <row r="7624" spans="1:5">
      <c r="A7624" s="187">
        <v>38845</v>
      </c>
      <c r="B7624" s="30">
        <v>32.716666666666669</v>
      </c>
      <c r="C7624" s="140">
        <v>106380</v>
      </c>
      <c r="D7624" s="8">
        <v>0.19333333333333333</v>
      </c>
      <c r="E7624" s="9">
        <v>2448</v>
      </c>
    </row>
    <row r="7625" spans="1:5">
      <c r="A7625" s="187">
        <v>38846</v>
      </c>
      <c r="B7625" s="30">
        <v>33.200000000000003</v>
      </c>
      <c r="C7625" s="140">
        <v>1126791</v>
      </c>
      <c r="D7625" s="8">
        <v>0.19333333333333333</v>
      </c>
      <c r="E7625" s="9">
        <v>0</v>
      </c>
    </row>
    <row r="7626" spans="1:5">
      <c r="A7626" s="187">
        <v>38847</v>
      </c>
      <c r="B7626" s="30">
        <v>31.583333333333332</v>
      </c>
      <c r="C7626" s="140">
        <v>446097</v>
      </c>
      <c r="D7626" s="8">
        <v>0.20666666666666667</v>
      </c>
      <c r="E7626" s="9">
        <v>7710</v>
      </c>
    </row>
    <row r="7627" spans="1:5">
      <c r="A7627" s="187">
        <v>38848</v>
      </c>
      <c r="B7627" s="30">
        <v>31.133333333333336</v>
      </c>
      <c r="C7627" s="140">
        <v>475632</v>
      </c>
      <c r="D7627" s="8">
        <v>0.2</v>
      </c>
      <c r="E7627" s="9">
        <v>9357</v>
      </c>
    </row>
    <row r="7628" spans="1:5">
      <c r="A7628" s="187">
        <v>38849</v>
      </c>
      <c r="B7628" s="30">
        <v>29.4</v>
      </c>
      <c r="C7628" s="140">
        <v>267315</v>
      </c>
      <c r="D7628" s="8">
        <v>0.2</v>
      </c>
      <c r="E7628" s="9">
        <v>9162</v>
      </c>
    </row>
    <row r="7629" spans="1:5">
      <c r="A7629" s="187">
        <v>38852</v>
      </c>
      <c r="B7629" s="30">
        <v>29.5</v>
      </c>
      <c r="C7629" s="140">
        <v>343722</v>
      </c>
      <c r="D7629" s="8">
        <v>0.2</v>
      </c>
      <c r="E7629" s="9">
        <v>7860</v>
      </c>
    </row>
    <row r="7630" spans="1:5">
      <c r="A7630" s="187">
        <v>38853</v>
      </c>
      <c r="B7630" s="30">
        <v>29.083333333333332</v>
      </c>
      <c r="C7630" s="140">
        <v>273318</v>
      </c>
      <c r="D7630" s="8">
        <v>0.19</v>
      </c>
      <c r="E7630" s="9">
        <v>7494</v>
      </c>
    </row>
    <row r="7631" spans="1:5">
      <c r="A7631" s="187">
        <v>38854</v>
      </c>
      <c r="B7631" s="30">
        <v>28.083333333333332</v>
      </c>
      <c r="C7631" s="140">
        <v>188847</v>
      </c>
      <c r="D7631" s="8">
        <v>0.19</v>
      </c>
      <c r="E7631" s="9">
        <v>0</v>
      </c>
    </row>
    <row r="7632" spans="1:5">
      <c r="A7632" s="187">
        <v>38855</v>
      </c>
      <c r="B7632" s="30">
        <v>27.083333333333332</v>
      </c>
      <c r="C7632" s="140">
        <v>349968</v>
      </c>
      <c r="D7632" s="8">
        <v>0.19</v>
      </c>
      <c r="E7632" s="9">
        <v>0</v>
      </c>
    </row>
    <row r="7633" spans="1:5">
      <c r="A7633" s="187">
        <v>38856</v>
      </c>
      <c r="B7633" s="30">
        <v>27.3</v>
      </c>
      <c r="C7633" s="140">
        <v>287037</v>
      </c>
      <c r="D7633" s="8">
        <v>0.16666666666666666</v>
      </c>
      <c r="E7633" s="9">
        <v>5421</v>
      </c>
    </row>
    <row r="7634" spans="1:5">
      <c r="A7634" s="187">
        <v>38859</v>
      </c>
      <c r="B7634" s="30">
        <v>25.783333333333331</v>
      </c>
      <c r="C7634" s="140">
        <v>1124646</v>
      </c>
      <c r="D7634" s="8">
        <v>0.16666666666666666</v>
      </c>
      <c r="E7634" s="9">
        <v>3972</v>
      </c>
    </row>
    <row r="7635" spans="1:5">
      <c r="A7635" s="187">
        <v>38860</v>
      </c>
      <c r="B7635" s="30">
        <v>26.433333333333334</v>
      </c>
      <c r="C7635" s="140">
        <v>282258</v>
      </c>
      <c r="D7635" s="8">
        <v>0.19</v>
      </c>
      <c r="E7635" s="9">
        <v>1755</v>
      </c>
    </row>
    <row r="7636" spans="1:5">
      <c r="A7636" s="187">
        <v>38861</v>
      </c>
      <c r="B7636" s="30">
        <v>26.133333333333336</v>
      </c>
      <c r="C7636" s="140">
        <v>228378</v>
      </c>
      <c r="D7636" s="8">
        <v>0.16666666666666666</v>
      </c>
      <c r="E7636" s="9">
        <v>2232</v>
      </c>
    </row>
    <row r="7637" spans="1:5">
      <c r="A7637" s="187">
        <v>38862</v>
      </c>
      <c r="B7637" s="30">
        <v>26.683333333333334</v>
      </c>
      <c r="C7637" s="140">
        <v>93369</v>
      </c>
      <c r="D7637" s="8">
        <v>0.16666666666666666</v>
      </c>
      <c r="E7637" s="9">
        <v>0</v>
      </c>
    </row>
    <row r="7638" spans="1:5">
      <c r="A7638" s="187">
        <v>38863</v>
      </c>
      <c r="B7638" s="30">
        <v>26.716666666666669</v>
      </c>
      <c r="C7638" s="140">
        <v>392808</v>
      </c>
      <c r="D7638" s="8">
        <v>0.16666666666666666</v>
      </c>
      <c r="E7638" s="9">
        <v>2808</v>
      </c>
    </row>
    <row r="7639" spans="1:5">
      <c r="A7639" s="187">
        <v>38866</v>
      </c>
      <c r="B7639" s="30">
        <v>27.25</v>
      </c>
      <c r="C7639" s="140">
        <v>85887</v>
      </c>
      <c r="D7639" s="8">
        <v>0.19</v>
      </c>
      <c r="E7639" s="9">
        <v>1980</v>
      </c>
    </row>
    <row r="7640" spans="1:5">
      <c r="A7640" s="187">
        <v>38867</v>
      </c>
      <c r="B7640" s="30">
        <v>26.183333333333334</v>
      </c>
      <c r="C7640" s="140">
        <v>140961</v>
      </c>
      <c r="D7640" s="8">
        <v>0.19</v>
      </c>
      <c r="E7640" s="9">
        <v>2190</v>
      </c>
    </row>
    <row r="7641" spans="1:5">
      <c r="A7641" s="195">
        <v>38868</v>
      </c>
      <c r="B7641" s="31">
        <v>26.766666666666666</v>
      </c>
      <c r="C7641" s="141">
        <v>280578</v>
      </c>
      <c r="D7641" s="10">
        <v>0.19</v>
      </c>
      <c r="E7641" s="11">
        <v>9195</v>
      </c>
    </row>
    <row r="7642" spans="1:5">
      <c r="A7642" s="187">
        <v>38869</v>
      </c>
      <c r="B7642" s="30">
        <v>26.65</v>
      </c>
      <c r="C7642" s="140">
        <v>155613</v>
      </c>
      <c r="D7642" s="8">
        <v>0.19</v>
      </c>
      <c r="E7642" s="9">
        <v>225</v>
      </c>
    </row>
    <row r="7643" spans="1:5">
      <c r="A7643" s="187">
        <v>38870</v>
      </c>
      <c r="B7643" s="30">
        <v>27.05</v>
      </c>
      <c r="C7643" s="140">
        <v>95127</v>
      </c>
      <c r="D7643" s="8">
        <v>0.17333333333333334</v>
      </c>
      <c r="E7643" s="9">
        <v>750</v>
      </c>
    </row>
    <row r="7644" spans="1:5">
      <c r="A7644" s="187">
        <v>38873</v>
      </c>
      <c r="B7644" s="30">
        <v>26.566666666666666</v>
      </c>
      <c r="C7644" s="140">
        <v>43299</v>
      </c>
      <c r="D7644" s="8">
        <v>0.16666666666666666</v>
      </c>
      <c r="E7644" s="9">
        <v>7800</v>
      </c>
    </row>
    <row r="7645" spans="1:5">
      <c r="A7645" s="187">
        <v>38874</v>
      </c>
      <c r="B7645" s="30">
        <v>26.05</v>
      </c>
      <c r="C7645" s="140">
        <v>154977</v>
      </c>
      <c r="D7645" s="8">
        <v>0.18666666666666668</v>
      </c>
      <c r="E7645" s="9">
        <v>600</v>
      </c>
    </row>
    <row r="7646" spans="1:5">
      <c r="A7646" s="187">
        <v>38875</v>
      </c>
      <c r="B7646" s="30">
        <v>25.433333333333334</v>
      </c>
      <c r="C7646" s="140">
        <v>155619</v>
      </c>
      <c r="D7646" s="8">
        <v>0.18666666666666668</v>
      </c>
      <c r="E7646" s="9">
        <v>2010</v>
      </c>
    </row>
    <row r="7647" spans="1:5">
      <c r="A7647" s="187">
        <v>38876</v>
      </c>
      <c r="B7647" s="30">
        <v>24.516666666666666</v>
      </c>
      <c r="C7647" s="140">
        <v>205068</v>
      </c>
      <c r="D7647" s="8">
        <v>0.18666666666666668</v>
      </c>
      <c r="E7647" s="9">
        <v>1650</v>
      </c>
    </row>
    <row r="7648" spans="1:5">
      <c r="A7648" s="187">
        <v>38877</v>
      </c>
      <c r="B7648" s="30">
        <v>24.766666666666666</v>
      </c>
      <c r="C7648" s="140">
        <v>171708</v>
      </c>
      <c r="D7648" s="8">
        <v>0.17</v>
      </c>
      <c r="E7648" s="9">
        <v>1749</v>
      </c>
    </row>
    <row r="7649" spans="1:5">
      <c r="A7649" s="187">
        <v>38880</v>
      </c>
      <c r="B7649" s="30">
        <v>24.416666666666668</v>
      </c>
      <c r="C7649" s="140">
        <v>74817</v>
      </c>
      <c r="D7649" s="8">
        <v>0.18666666666666668</v>
      </c>
      <c r="E7649" s="9">
        <v>1155</v>
      </c>
    </row>
    <row r="7650" spans="1:5">
      <c r="A7650" s="187">
        <v>38881</v>
      </c>
      <c r="B7650" s="30">
        <v>23.766666666666666</v>
      </c>
      <c r="C7650" s="140">
        <v>229422</v>
      </c>
      <c r="D7650" s="8">
        <v>0.16666666666666666</v>
      </c>
      <c r="E7650" s="9">
        <v>2160</v>
      </c>
    </row>
    <row r="7651" spans="1:5">
      <c r="A7651" s="187">
        <v>38882</v>
      </c>
      <c r="B7651" s="30">
        <v>23.65</v>
      </c>
      <c r="C7651" s="140">
        <v>144996</v>
      </c>
      <c r="D7651" s="8">
        <v>0.19</v>
      </c>
      <c r="E7651" s="9">
        <v>1740</v>
      </c>
    </row>
    <row r="7652" spans="1:5">
      <c r="A7652" s="187">
        <v>38883</v>
      </c>
      <c r="B7652" s="30">
        <v>24.366666666666664</v>
      </c>
      <c r="C7652" s="140">
        <v>235464</v>
      </c>
      <c r="D7652" s="8">
        <v>0.18666666666666668</v>
      </c>
      <c r="E7652" s="9">
        <v>5055</v>
      </c>
    </row>
    <row r="7653" spans="1:5">
      <c r="A7653" s="187">
        <v>38884</v>
      </c>
      <c r="B7653" s="30">
        <v>24.65</v>
      </c>
      <c r="C7653" s="140">
        <v>161994</v>
      </c>
      <c r="D7653" s="8">
        <v>0.18666666666666668</v>
      </c>
      <c r="E7653" s="9">
        <v>213</v>
      </c>
    </row>
    <row r="7654" spans="1:5">
      <c r="A7654" s="187">
        <v>38887</v>
      </c>
      <c r="B7654" s="30">
        <v>25.166666666666668</v>
      </c>
      <c r="C7654" s="140">
        <v>220605</v>
      </c>
      <c r="D7654" s="8">
        <v>0.18666666666666668</v>
      </c>
      <c r="E7654" s="9">
        <v>3000</v>
      </c>
    </row>
    <row r="7655" spans="1:5">
      <c r="A7655" s="187">
        <v>38888</v>
      </c>
      <c r="B7655" s="30">
        <v>25.2</v>
      </c>
      <c r="C7655" s="140">
        <v>178026</v>
      </c>
      <c r="D7655" s="8">
        <v>0.16666666666666666</v>
      </c>
      <c r="E7655" s="9">
        <v>300</v>
      </c>
    </row>
    <row r="7656" spans="1:5">
      <c r="A7656" s="187">
        <v>38889</v>
      </c>
      <c r="B7656" s="30">
        <v>25.25</v>
      </c>
      <c r="C7656" s="140">
        <v>100371</v>
      </c>
      <c r="D7656" s="8">
        <v>0.18666666666666668</v>
      </c>
      <c r="E7656" s="9">
        <v>1050</v>
      </c>
    </row>
    <row r="7657" spans="1:5">
      <c r="A7657" s="187">
        <v>38890</v>
      </c>
      <c r="B7657" s="30">
        <v>25.333333333333332</v>
      </c>
      <c r="C7657" s="140">
        <v>141525</v>
      </c>
      <c r="D7657" s="8">
        <v>0.18333333333333335</v>
      </c>
      <c r="E7657" s="9">
        <v>300</v>
      </c>
    </row>
    <row r="7658" spans="1:5">
      <c r="A7658" s="187">
        <v>38891</v>
      </c>
      <c r="B7658" s="30">
        <v>25.1</v>
      </c>
      <c r="C7658" s="140">
        <v>181815</v>
      </c>
      <c r="D7658" s="8">
        <v>0.18666666666666668</v>
      </c>
      <c r="E7658" s="9">
        <v>1005</v>
      </c>
    </row>
    <row r="7659" spans="1:5">
      <c r="A7659" s="187">
        <v>38894</v>
      </c>
      <c r="B7659" s="30">
        <v>25.8</v>
      </c>
      <c r="C7659" s="140">
        <v>60162</v>
      </c>
      <c r="D7659" s="8">
        <v>0.19</v>
      </c>
      <c r="E7659" s="9">
        <v>8622</v>
      </c>
    </row>
    <row r="7660" spans="1:5">
      <c r="A7660" s="187">
        <v>38895</v>
      </c>
      <c r="B7660" s="30">
        <v>25.066666666666666</v>
      </c>
      <c r="C7660" s="140">
        <v>95544</v>
      </c>
      <c r="D7660" s="8">
        <v>0.19333333333333333</v>
      </c>
      <c r="E7660" s="9">
        <v>9396</v>
      </c>
    </row>
    <row r="7661" spans="1:5">
      <c r="A7661" s="187">
        <v>38896</v>
      </c>
      <c r="B7661" s="30">
        <v>24.85</v>
      </c>
      <c r="C7661" s="140">
        <v>82443</v>
      </c>
      <c r="D7661" s="8">
        <v>0.2</v>
      </c>
      <c r="E7661" s="9">
        <v>6060</v>
      </c>
    </row>
    <row r="7662" spans="1:5">
      <c r="A7662" s="187">
        <v>38897</v>
      </c>
      <c r="B7662" s="30">
        <v>25.1</v>
      </c>
      <c r="C7662" s="140">
        <v>183054</v>
      </c>
      <c r="D7662" s="8">
        <v>0.2</v>
      </c>
      <c r="E7662" s="9">
        <v>9552</v>
      </c>
    </row>
    <row r="7663" spans="1:5">
      <c r="A7663" s="195">
        <v>38898</v>
      </c>
      <c r="B7663" s="31">
        <v>25.033333333333331</v>
      </c>
      <c r="C7663" s="141">
        <v>218919</v>
      </c>
      <c r="D7663" s="10">
        <v>0.17</v>
      </c>
      <c r="E7663" s="11">
        <v>2448</v>
      </c>
    </row>
    <row r="7664" spans="1:5">
      <c r="A7664" s="187">
        <v>38901</v>
      </c>
      <c r="B7664" s="30">
        <v>25.783333333333331</v>
      </c>
      <c r="C7664" s="140">
        <v>178038</v>
      </c>
      <c r="D7664" s="8">
        <v>0.19666666666666666</v>
      </c>
      <c r="E7664" s="9">
        <v>540</v>
      </c>
    </row>
    <row r="7665" spans="1:5">
      <c r="A7665" s="187">
        <v>38902</v>
      </c>
      <c r="B7665" s="30">
        <v>25.75</v>
      </c>
      <c r="C7665" s="140">
        <v>108234</v>
      </c>
      <c r="D7665" s="8">
        <v>0.19666666666666666</v>
      </c>
      <c r="E7665" s="9">
        <v>525</v>
      </c>
    </row>
    <row r="7666" spans="1:5">
      <c r="A7666" s="187">
        <v>38903</v>
      </c>
      <c r="B7666" s="30">
        <v>25.566666666666666</v>
      </c>
      <c r="C7666" s="140">
        <v>50280</v>
      </c>
      <c r="D7666" s="8">
        <v>0.17333333333333334</v>
      </c>
      <c r="E7666" s="9">
        <v>900</v>
      </c>
    </row>
    <row r="7667" spans="1:5">
      <c r="A7667" s="187">
        <v>38904</v>
      </c>
      <c r="B7667" s="30">
        <v>26.35</v>
      </c>
      <c r="C7667" s="140">
        <v>232839</v>
      </c>
      <c r="D7667" s="8">
        <v>0.17333333333333334</v>
      </c>
      <c r="E7667" s="9">
        <v>2238</v>
      </c>
    </row>
    <row r="7668" spans="1:5">
      <c r="A7668" s="187">
        <v>38905</v>
      </c>
      <c r="B7668" s="30">
        <v>26.133333333333336</v>
      </c>
      <c r="C7668" s="140">
        <v>93936</v>
      </c>
      <c r="D7668" s="8">
        <v>0.16666666666666666</v>
      </c>
      <c r="E7668" s="9">
        <v>8988</v>
      </c>
    </row>
    <row r="7669" spans="1:5">
      <c r="A7669" s="187">
        <v>38908</v>
      </c>
      <c r="B7669" s="30">
        <v>26.333333333333332</v>
      </c>
      <c r="C7669" s="140">
        <v>87612</v>
      </c>
      <c r="D7669" s="8">
        <v>0.17</v>
      </c>
      <c r="E7669" s="9">
        <v>1230</v>
      </c>
    </row>
    <row r="7670" spans="1:5">
      <c r="A7670" s="187">
        <v>38909</v>
      </c>
      <c r="B7670" s="30">
        <v>26.066666666666666</v>
      </c>
      <c r="C7670" s="140">
        <v>159435</v>
      </c>
      <c r="D7670" s="8">
        <v>0.17</v>
      </c>
      <c r="E7670" s="9">
        <v>1950</v>
      </c>
    </row>
    <row r="7671" spans="1:5">
      <c r="A7671" s="187">
        <v>38910</v>
      </c>
      <c r="B7671" s="30">
        <v>25.883333333333336</v>
      </c>
      <c r="C7671" s="140">
        <v>83742</v>
      </c>
      <c r="D7671" s="8">
        <v>0.19</v>
      </c>
      <c r="E7671" s="9">
        <v>600</v>
      </c>
    </row>
    <row r="7672" spans="1:5">
      <c r="A7672" s="187">
        <v>38911</v>
      </c>
      <c r="B7672" s="30">
        <v>25.033333333333331</v>
      </c>
      <c r="C7672" s="140">
        <v>216636</v>
      </c>
      <c r="D7672" s="8">
        <v>0.19</v>
      </c>
      <c r="E7672" s="9">
        <v>0</v>
      </c>
    </row>
    <row r="7673" spans="1:5">
      <c r="A7673" s="187">
        <v>38912</v>
      </c>
      <c r="B7673" s="30">
        <v>25.016666666666666</v>
      </c>
      <c r="C7673" s="140">
        <v>154602</v>
      </c>
      <c r="D7673" s="8">
        <v>0.19</v>
      </c>
      <c r="E7673" s="9">
        <v>600</v>
      </c>
    </row>
    <row r="7674" spans="1:5">
      <c r="A7674" s="187">
        <v>38915</v>
      </c>
      <c r="B7674" s="30">
        <v>24.45</v>
      </c>
      <c r="C7674" s="140">
        <v>120270</v>
      </c>
      <c r="D7674" s="8">
        <v>0.17</v>
      </c>
      <c r="E7674" s="9">
        <v>600</v>
      </c>
    </row>
    <row r="7675" spans="1:5">
      <c r="A7675" s="187">
        <v>38916</v>
      </c>
      <c r="B7675" s="30">
        <v>23.116666666666664</v>
      </c>
      <c r="C7675" s="140">
        <v>416760</v>
      </c>
      <c r="D7675" s="8">
        <v>0.19</v>
      </c>
      <c r="E7675" s="9">
        <v>450</v>
      </c>
    </row>
    <row r="7676" spans="1:5">
      <c r="A7676" s="187">
        <v>38917</v>
      </c>
      <c r="B7676" s="30">
        <v>24.2</v>
      </c>
      <c r="C7676" s="140">
        <v>204732</v>
      </c>
      <c r="D7676" s="8">
        <v>0.19</v>
      </c>
      <c r="E7676" s="9">
        <v>2160</v>
      </c>
    </row>
    <row r="7677" spans="1:5">
      <c r="A7677" s="187">
        <v>38918</v>
      </c>
      <c r="B7677" s="30">
        <v>23.816666666666666</v>
      </c>
      <c r="C7677" s="140">
        <v>95364</v>
      </c>
      <c r="D7677" s="8">
        <v>0.19</v>
      </c>
      <c r="E7677" s="9">
        <v>1509</v>
      </c>
    </row>
    <row r="7678" spans="1:5">
      <c r="A7678" s="187">
        <v>38919</v>
      </c>
      <c r="B7678" s="30">
        <v>23.683333333333334</v>
      </c>
      <c r="C7678" s="140">
        <v>55977</v>
      </c>
      <c r="D7678" s="8">
        <v>0.19</v>
      </c>
      <c r="E7678" s="9">
        <v>0</v>
      </c>
    </row>
    <row r="7679" spans="1:5">
      <c r="A7679" s="187">
        <v>38922</v>
      </c>
      <c r="B7679" s="30">
        <v>23.8</v>
      </c>
      <c r="C7679" s="140">
        <v>78618</v>
      </c>
      <c r="D7679" s="8">
        <v>0.17333333333333334</v>
      </c>
      <c r="E7679" s="9">
        <v>1200</v>
      </c>
    </row>
    <row r="7680" spans="1:5">
      <c r="A7680" s="187">
        <v>38923</v>
      </c>
      <c r="B7680" s="30">
        <v>23.683333333333334</v>
      </c>
      <c r="C7680" s="140">
        <v>171540</v>
      </c>
      <c r="D7680" s="8">
        <v>0.17333333333333334</v>
      </c>
      <c r="E7680" s="9">
        <v>810</v>
      </c>
    </row>
    <row r="7681" spans="1:5">
      <c r="A7681" s="187">
        <v>38924</v>
      </c>
      <c r="B7681" s="30">
        <v>23.7</v>
      </c>
      <c r="C7681" s="140">
        <v>323655</v>
      </c>
      <c r="D7681" s="8">
        <v>0.18666666666666668</v>
      </c>
      <c r="E7681" s="9">
        <v>210</v>
      </c>
    </row>
    <row r="7682" spans="1:5">
      <c r="A7682" s="187">
        <v>38925</v>
      </c>
      <c r="B7682" s="30">
        <v>23.816666666666666</v>
      </c>
      <c r="C7682" s="140">
        <v>120852</v>
      </c>
      <c r="D7682" s="8">
        <v>0.18666666666666668</v>
      </c>
      <c r="E7682" s="9">
        <v>0</v>
      </c>
    </row>
    <row r="7683" spans="1:5">
      <c r="A7683" s="187">
        <v>38926</v>
      </c>
      <c r="B7683" s="30">
        <v>23.866666666666664</v>
      </c>
      <c r="C7683" s="140">
        <v>219825</v>
      </c>
      <c r="D7683" s="8">
        <v>0.18666666666666668</v>
      </c>
      <c r="E7683" s="9">
        <v>588</v>
      </c>
    </row>
    <row r="7684" spans="1:5">
      <c r="A7684" s="195">
        <v>38929</v>
      </c>
      <c r="B7684" s="31">
        <v>23.95</v>
      </c>
      <c r="C7684" s="141">
        <v>129501</v>
      </c>
      <c r="D7684" s="10">
        <v>0.18666666666666668</v>
      </c>
      <c r="E7684" s="11">
        <v>1080</v>
      </c>
    </row>
    <row r="7685" spans="1:5">
      <c r="A7685" s="187">
        <v>38930</v>
      </c>
      <c r="B7685" s="30">
        <v>24.816666666666666</v>
      </c>
      <c r="C7685" s="140">
        <v>243894</v>
      </c>
      <c r="D7685" s="19">
        <v>0.19333333333333333</v>
      </c>
      <c r="E7685" s="20">
        <v>1200</v>
      </c>
    </row>
    <row r="7686" spans="1:5">
      <c r="A7686" s="187">
        <v>38931</v>
      </c>
      <c r="B7686" s="30">
        <v>24.75</v>
      </c>
      <c r="C7686" s="140">
        <v>126522</v>
      </c>
      <c r="D7686" s="19">
        <v>0.19333333333333333</v>
      </c>
      <c r="E7686" s="20">
        <v>1155</v>
      </c>
    </row>
    <row r="7687" spans="1:5">
      <c r="A7687" s="187">
        <v>38932</v>
      </c>
      <c r="B7687" s="30">
        <v>24.9</v>
      </c>
      <c r="C7687" s="140">
        <v>157449</v>
      </c>
      <c r="D7687" s="19">
        <v>0.17</v>
      </c>
      <c r="E7687" s="20">
        <v>2340</v>
      </c>
    </row>
    <row r="7688" spans="1:5">
      <c r="A7688" s="187">
        <v>38933</v>
      </c>
      <c r="B7688" s="30">
        <v>25</v>
      </c>
      <c r="C7688" s="140">
        <v>102672</v>
      </c>
      <c r="D7688" s="19">
        <v>0.17</v>
      </c>
      <c r="E7688" s="20">
        <v>759</v>
      </c>
    </row>
    <row r="7689" spans="1:5">
      <c r="A7689" s="187">
        <v>38936</v>
      </c>
      <c r="B7689" s="30">
        <v>24.766666666666666</v>
      </c>
      <c r="C7689" s="140">
        <v>107196</v>
      </c>
      <c r="D7689" s="19">
        <v>0.17</v>
      </c>
      <c r="E7689" s="20">
        <v>330</v>
      </c>
    </row>
    <row r="7690" spans="1:5">
      <c r="A7690" s="187">
        <v>38937</v>
      </c>
      <c r="B7690" s="30">
        <v>24.566666666666666</v>
      </c>
      <c r="C7690" s="140">
        <v>99303</v>
      </c>
      <c r="D7690" s="19">
        <v>0.19</v>
      </c>
      <c r="E7690" s="20">
        <v>3.45</v>
      </c>
    </row>
    <row r="7691" spans="1:5">
      <c r="A7691" s="187">
        <v>38938</v>
      </c>
      <c r="B7691" s="30">
        <v>24.366666666666664</v>
      </c>
      <c r="C7691" s="140">
        <v>107286</v>
      </c>
      <c r="D7691" s="19">
        <v>0.19</v>
      </c>
      <c r="E7691" s="20">
        <v>5.5620000000000003</v>
      </c>
    </row>
    <row r="7692" spans="1:5">
      <c r="A7692" s="187">
        <v>38939</v>
      </c>
      <c r="B7692" s="30">
        <v>23.85</v>
      </c>
      <c r="C7692" s="140">
        <v>86811</v>
      </c>
      <c r="D7692" s="19">
        <v>0.17333333333333334</v>
      </c>
      <c r="E7692" s="20">
        <v>408</v>
      </c>
    </row>
    <row r="7693" spans="1:5">
      <c r="A7693" s="187">
        <v>38940</v>
      </c>
      <c r="B7693" s="30">
        <v>23.916666666666668</v>
      </c>
      <c r="C7693" s="140">
        <v>65451</v>
      </c>
      <c r="D7693" s="19">
        <v>0.17666666666666667</v>
      </c>
      <c r="E7693" s="20">
        <v>1470</v>
      </c>
    </row>
    <row r="7694" spans="1:5">
      <c r="A7694" s="187">
        <v>38943</v>
      </c>
      <c r="B7694" s="30">
        <v>24.1</v>
      </c>
      <c r="C7694" s="140">
        <v>61563</v>
      </c>
      <c r="D7694" s="19">
        <v>0.18666666666666668</v>
      </c>
      <c r="E7694" s="20">
        <v>1650</v>
      </c>
    </row>
    <row r="7695" spans="1:5">
      <c r="A7695" s="187">
        <v>38944</v>
      </c>
      <c r="B7695" s="30">
        <v>23.85</v>
      </c>
      <c r="C7695" s="140">
        <v>126369</v>
      </c>
      <c r="D7695" s="19">
        <v>0.18666666666666668</v>
      </c>
      <c r="E7695" s="20">
        <v>0</v>
      </c>
    </row>
    <row r="7696" spans="1:5">
      <c r="A7696" s="187">
        <v>38945</v>
      </c>
      <c r="B7696" s="30">
        <v>24.166666666666668</v>
      </c>
      <c r="C7696" s="140">
        <v>134379</v>
      </c>
      <c r="D7696" s="8">
        <v>0.19666666666666666</v>
      </c>
      <c r="E7696" s="9">
        <v>3525</v>
      </c>
    </row>
    <row r="7697" spans="1:5">
      <c r="A7697" s="187">
        <v>38946</v>
      </c>
      <c r="B7697" s="30">
        <v>24.816666666666666</v>
      </c>
      <c r="C7697" s="140">
        <v>212913</v>
      </c>
      <c r="D7697" s="8">
        <v>0.19666666666666666</v>
      </c>
      <c r="E7697" s="9">
        <v>1065</v>
      </c>
    </row>
    <row r="7698" spans="1:5">
      <c r="A7698" s="187">
        <v>38947</v>
      </c>
      <c r="B7698" s="30">
        <v>24.866666666666664</v>
      </c>
      <c r="C7698" s="140">
        <v>92703</v>
      </c>
      <c r="D7698" s="8">
        <v>0.19333333333333333</v>
      </c>
      <c r="E7698" s="9">
        <v>390</v>
      </c>
    </row>
    <row r="7699" spans="1:5">
      <c r="A7699" s="187">
        <v>38950</v>
      </c>
      <c r="B7699" s="30">
        <v>24.716666666666669</v>
      </c>
      <c r="C7699" s="140">
        <v>74262</v>
      </c>
      <c r="D7699" s="8">
        <v>0.17</v>
      </c>
      <c r="E7699" s="9">
        <v>2538</v>
      </c>
    </row>
    <row r="7700" spans="1:5">
      <c r="A7700" s="187">
        <v>38951</v>
      </c>
      <c r="B7700" s="30">
        <v>24.783333333333331</v>
      </c>
      <c r="C7700" s="140">
        <v>113757</v>
      </c>
      <c r="D7700" s="8">
        <v>0.19666666666666666</v>
      </c>
      <c r="E7700" s="9">
        <v>360</v>
      </c>
    </row>
    <row r="7701" spans="1:5">
      <c r="A7701" s="187">
        <v>38952</v>
      </c>
      <c r="B7701" s="30">
        <v>24.616666666666664</v>
      </c>
      <c r="C7701" s="140">
        <v>157752</v>
      </c>
      <c r="D7701" s="8">
        <v>0.19333333333333333</v>
      </c>
      <c r="E7701" s="9">
        <v>2463</v>
      </c>
    </row>
    <row r="7702" spans="1:5">
      <c r="A7702" s="187">
        <v>38953</v>
      </c>
      <c r="B7702" s="30">
        <v>24.9</v>
      </c>
      <c r="C7702" s="140">
        <v>172536</v>
      </c>
      <c r="D7702" s="8">
        <v>0.17333333333333334</v>
      </c>
      <c r="E7702" s="9">
        <v>1200</v>
      </c>
    </row>
    <row r="7703" spans="1:5">
      <c r="A7703" s="187">
        <v>38954</v>
      </c>
      <c r="B7703" s="30">
        <v>24.683333333333334</v>
      </c>
      <c r="C7703" s="140">
        <v>100551</v>
      </c>
      <c r="D7703" s="8">
        <v>0.12333333333333334</v>
      </c>
      <c r="E7703" s="9">
        <v>34950</v>
      </c>
    </row>
    <row r="7704" spans="1:5">
      <c r="A7704" s="187">
        <v>38957</v>
      </c>
      <c r="B7704" s="30">
        <v>25.183333333333334</v>
      </c>
      <c r="C7704" s="140">
        <v>111999</v>
      </c>
      <c r="D7704" s="8">
        <v>0.15</v>
      </c>
      <c r="E7704" s="9">
        <v>3249</v>
      </c>
    </row>
    <row r="7705" spans="1:5">
      <c r="A7705" s="187">
        <v>38958</v>
      </c>
      <c r="B7705" s="30">
        <v>26.033333333333331</v>
      </c>
      <c r="C7705" s="140">
        <v>531423</v>
      </c>
      <c r="D7705" s="8">
        <v>0.15333333333333335</v>
      </c>
      <c r="E7705" s="9">
        <v>564</v>
      </c>
    </row>
    <row r="7706" spans="1:5">
      <c r="A7706" s="187">
        <v>38959</v>
      </c>
      <c r="B7706" s="30">
        <v>25.9</v>
      </c>
      <c r="C7706" s="140">
        <v>139614</v>
      </c>
      <c r="D7706" s="8">
        <v>0.15666666666666665</v>
      </c>
      <c r="E7706" s="9">
        <v>300</v>
      </c>
    </row>
    <row r="7707" spans="1:5">
      <c r="A7707" s="195">
        <v>38960</v>
      </c>
      <c r="B7707" s="31">
        <v>25.533333333333331</v>
      </c>
      <c r="C7707" s="141">
        <v>172953</v>
      </c>
      <c r="D7707" s="10">
        <v>0.16</v>
      </c>
      <c r="E7707" s="11">
        <v>11418</v>
      </c>
    </row>
    <row r="7708" spans="1:5">
      <c r="A7708" s="187">
        <v>38961</v>
      </c>
      <c r="B7708" s="30">
        <v>25.5</v>
      </c>
      <c r="C7708" s="140">
        <v>166911</v>
      </c>
      <c r="D7708" s="8">
        <v>0.16</v>
      </c>
      <c r="E7708" s="9">
        <v>900</v>
      </c>
    </row>
    <row r="7709" spans="1:5">
      <c r="A7709" s="187">
        <v>38964</v>
      </c>
      <c r="B7709" s="30">
        <v>25.566666666666666</v>
      </c>
      <c r="C7709" s="140">
        <v>70056</v>
      </c>
      <c r="D7709" s="8">
        <v>0.18333333333333335</v>
      </c>
      <c r="E7709" s="9">
        <v>873</v>
      </c>
    </row>
    <row r="7710" spans="1:5">
      <c r="A7710" s="187">
        <v>38965</v>
      </c>
      <c r="B7710" s="30">
        <v>25.8</v>
      </c>
      <c r="C7710" s="140">
        <v>53169</v>
      </c>
      <c r="D7710" s="8">
        <v>0.18333333333333335</v>
      </c>
      <c r="E7710" s="9">
        <v>546</v>
      </c>
    </row>
    <row r="7711" spans="1:5">
      <c r="A7711" s="187">
        <v>38966</v>
      </c>
      <c r="B7711" s="30">
        <v>25.55</v>
      </c>
      <c r="C7711" s="140">
        <v>122610</v>
      </c>
      <c r="D7711" s="8">
        <v>0.18</v>
      </c>
      <c r="E7711" s="9">
        <v>1485</v>
      </c>
    </row>
    <row r="7712" spans="1:5">
      <c r="A7712" s="187">
        <v>38967</v>
      </c>
      <c r="B7712" s="30">
        <v>25.016666666666666</v>
      </c>
      <c r="C7712" s="140">
        <v>150966</v>
      </c>
      <c r="D7712" s="8">
        <v>0.17666666666666667</v>
      </c>
      <c r="E7712" s="9">
        <v>1500</v>
      </c>
    </row>
    <row r="7713" spans="1:5">
      <c r="A7713" s="187">
        <v>38968</v>
      </c>
      <c r="B7713" s="30">
        <v>24.85</v>
      </c>
      <c r="C7713" s="140">
        <v>149226</v>
      </c>
      <c r="D7713" s="8">
        <v>0.17666666666666667</v>
      </c>
      <c r="E7713" s="9">
        <v>675</v>
      </c>
    </row>
    <row r="7714" spans="1:5">
      <c r="A7714" s="187">
        <v>38971</v>
      </c>
      <c r="B7714" s="30">
        <v>24.883333333333336</v>
      </c>
      <c r="C7714" s="140">
        <v>214488</v>
      </c>
      <c r="D7714" s="8">
        <v>0.18</v>
      </c>
      <c r="E7714" s="9">
        <v>3186</v>
      </c>
    </row>
    <row r="7715" spans="1:5">
      <c r="A7715" s="187">
        <v>38972</v>
      </c>
      <c r="B7715" s="30">
        <v>24.9</v>
      </c>
      <c r="C7715" s="140">
        <v>136317</v>
      </c>
      <c r="D7715" s="8">
        <v>0.19333333333333333</v>
      </c>
      <c r="E7715" s="9">
        <v>2850</v>
      </c>
    </row>
    <row r="7716" spans="1:5">
      <c r="A7716" s="187">
        <v>38973</v>
      </c>
      <c r="B7716" s="30">
        <v>24.833333333333332</v>
      </c>
      <c r="C7716" s="140">
        <v>151626</v>
      </c>
      <c r="D7716" s="8">
        <v>0.19333333333333333</v>
      </c>
      <c r="E7716" s="9">
        <v>909</v>
      </c>
    </row>
    <row r="7717" spans="1:5">
      <c r="A7717" s="187">
        <v>38974</v>
      </c>
      <c r="B7717" s="30">
        <v>24.7</v>
      </c>
      <c r="C7717" s="140">
        <v>179955</v>
      </c>
      <c r="D7717" s="8">
        <v>0.16666666666666666</v>
      </c>
      <c r="E7717" s="9">
        <v>3630</v>
      </c>
    </row>
    <row r="7718" spans="1:5">
      <c r="A7718" s="187">
        <v>38975</v>
      </c>
      <c r="B7718" s="30">
        <v>24.333333333333332</v>
      </c>
      <c r="C7718" s="140">
        <v>251925</v>
      </c>
      <c r="D7718" s="8">
        <v>0.18666666666666668</v>
      </c>
      <c r="E7718" s="9">
        <v>1140</v>
      </c>
    </row>
    <row r="7719" spans="1:5">
      <c r="A7719" s="187">
        <v>38978</v>
      </c>
      <c r="B7719" s="30">
        <v>24.35</v>
      </c>
      <c r="C7719" s="140">
        <v>75126</v>
      </c>
      <c r="D7719" s="8">
        <v>0.19333333333333333</v>
      </c>
      <c r="E7719" s="9">
        <v>2931</v>
      </c>
    </row>
    <row r="7720" spans="1:5">
      <c r="A7720" s="187">
        <v>38979</v>
      </c>
      <c r="B7720" s="30">
        <v>24.35</v>
      </c>
      <c r="C7720" s="140">
        <v>171570</v>
      </c>
      <c r="D7720" s="8">
        <v>0.17</v>
      </c>
      <c r="E7720" s="9">
        <v>3888</v>
      </c>
    </row>
    <row r="7721" spans="1:5">
      <c r="A7721" s="187">
        <v>38980</v>
      </c>
      <c r="B7721" s="30">
        <v>24.466666666666669</v>
      </c>
      <c r="C7721" s="140">
        <v>182790</v>
      </c>
      <c r="D7721" s="8">
        <v>0.17</v>
      </c>
      <c r="E7721" s="9">
        <v>780</v>
      </c>
    </row>
    <row r="7722" spans="1:5">
      <c r="A7722" s="187">
        <v>38981</v>
      </c>
      <c r="B7722" s="30">
        <v>24.6</v>
      </c>
      <c r="C7722" s="140">
        <v>209856</v>
      </c>
      <c r="D7722" s="8">
        <v>0.19</v>
      </c>
      <c r="E7722" s="9">
        <v>2961</v>
      </c>
    </row>
    <row r="7723" spans="1:5">
      <c r="A7723" s="187">
        <v>38982</v>
      </c>
      <c r="B7723" s="30">
        <v>24.566666666666666</v>
      </c>
      <c r="C7723" s="140">
        <v>137127</v>
      </c>
      <c r="D7723" s="8">
        <v>0.19</v>
      </c>
      <c r="E7723" s="9">
        <v>0</v>
      </c>
    </row>
    <row r="7724" spans="1:5">
      <c r="A7724" s="187">
        <v>38985</v>
      </c>
      <c r="B7724" s="30">
        <v>24.416666666666668</v>
      </c>
      <c r="C7724" s="140">
        <v>148626</v>
      </c>
      <c r="D7724" s="8">
        <v>0.18333333333333335</v>
      </c>
      <c r="E7724" s="9">
        <v>480</v>
      </c>
    </row>
    <row r="7725" spans="1:5">
      <c r="A7725" s="187">
        <v>38986</v>
      </c>
      <c r="B7725" s="30">
        <v>24.683333333333334</v>
      </c>
      <c r="C7725" s="140">
        <v>567654</v>
      </c>
      <c r="D7725" s="8">
        <v>0.19</v>
      </c>
      <c r="E7725" s="9">
        <v>5121</v>
      </c>
    </row>
    <row r="7726" spans="1:5">
      <c r="A7726" s="187">
        <v>38987</v>
      </c>
      <c r="B7726" s="30">
        <v>24.933333333333334</v>
      </c>
      <c r="C7726" s="140">
        <v>617583</v>
      </c>
      <c r="D7726" s="8">
        <v>0.18666666666666668</v>
      </c>
      <c r="E7726" s="9">
        <v>900</v>
      </c>
    </row>
    <row r="7727" spans="1:5">
      <c r="A7727" s="187">
        <v>38988</v>
      </c>
      <c r="B7727" s="30">
        <v>25.533333333333331</v>
      </c>
      <c r="C7727" s="140">
        <v>530676</v>
      </c>
      <c r="D7727" s="8">
        <v>0.19</v>
      </c>
      <c r="E7727" s="9">
        <v>2607</v>
      </c>
    </row>
    <row r="7728" spans="1:5">
      <c r="A7728" s="195">
        <v>38989</v>
      </c>
      <c r="B7728" s="31">
        <v>25.883333333333336</v>
      </c>
      <c r="C7728" s="141">
        <v>283980</v>
      </c>
      <c r="D7728" s="10">
        <v>0.18666666666666668</v>
      </c>
      <c r="E7728" s="11">
        <v>5325</v>
      </c>
    </row>
    <row r="7729" spans="1:5">
      <c r="A7729" s="187">
        <v>38992</v>
      </c>
      <c r="B7729" s="30">
        <v>25.866666666666664</v>
      </c>
      <c r="C7729" s="140">
        <v>232341</v>
      </c>
      <c r="D7729" s="8">
        <v>0.2</v>
      </c>
      <c r="E7729" s="9">
        <v>2400</v>
      </c>
    </row>
    <row r="7730" spans="1:5">
      <c r="A7730" s="187">
        <v>38993</v>
      </c>
      <c r="B7730" s="30">
        <v>25.5</v>
      </c>
      <c r="C7730" s="140">
        <v>140631</v>
      </c>
      <c r="D7730" s="8">
        <v>0.18666666666666668</v>
      </c>
      <c r="E7730" s="9">
        <v>900</v>
      </c>
    </row>
    <row r="7731" spans="1:5">
      <c r="A7731" s="187">
        <v>38994</v>
      </c>
      <c r="B7731" s="30">
        <v>25.783333333333331</v>
      </c>
      <c r="C7731" s="140">
        <v>160221</v>
      </c>
      <c r="D7731" s="8">
        <v>0.2</v>
      </c>
      <c r="E7731" s="9">
        <v>600</v>
      </c>
    </row>
    <row r="7732" spans="1:5">
      <c r="A7732" s="187">
        <v>38995</v>
      </c>
      <c r="B7732" s="30">
        <v>26.683333333333334</v>
      </c>
      <c r="C7732" s="140">
        <v>461130</v>
      </c>
      <c r="D7732" s="8">
        <v>0.2</v>
      </c>
      <c r="E7732" s="9">
        <v>714</v>
      </c>
    </row>
    <row r="7733" spans="1:5">
      <c r="A7733" s="187">
        <v>38996</v>
      </c>
      <c r="B7733" s="30">
        <v>27.666666666666668</v>
      </c>
      <c r="C7733" s="140">
        <v>509832</v>
      </c>
      <c r="D7733" s="8">
        <v>0.2</v>
      </c>
      <c r="E7733" s="9">
        <v>0</v>
      </c>
    </row>
    <row r="7734" spans="1:5">
      <c r="A7734" s="187">
        <v>38999</v>
      </c>
      <c r="B7734" s="30">
        <v>27.616666666666664</v>
      </c>
      <c r="C7734" s="140">
        <v>290232</v>
      </c>
      <c r="D7734" s="8">
        <v>0.2</v>
      </c>
      <c r="E7734" s="9">
        <v>10440</v>
      </c>
    </row>
    <row r="7735" spans="1:5">
      <c r="A7735" s="187">
        <v>39000</v>
      </c>
      <c r="B7735" s="30">
        <v>27.716666666666669</v>
      </c>
      <c r="C7735" s="140">
        <v>236292</v>
      </c>
      <c r="D7735" s="8">
        <v>0.2</v>
      </c>
      <c r="E7735" s="9">
        <v>6639</v>
      </c>
    </row>
    <row r="7736" spans="1:5">
      <c r="A7736" s="187">
        <v>39001</v>
      </c>
      <c r="B7736" s="30">
        <v>28.3</v>
      </c>
      <c r="C7736" s="140">
        <v>429645</v>
      </c>
      <c r="D7736" s="8">
        <v>0.18666666666666668</v>
      </c>
      <c r="E7736" s="9">
        <v>5310</v>
      </c>
    </row>
    <row r="7737" spans="1:5">
      <c r="A7737" s="187">
        <v>39002</v>
      </c>
      <c r="B7737" s="30">
        <v>28.316666666666666</v>
      </c>
      <c r="C7737" s="140">
        <v>157341</v>
      </c>
      <c r="D7737" s="8">
        <v>0.20333333333333334</v>
      </c>
      <c r="E7737" s="9">
        <v>1140</v>
      </c>
    </row>
    <row r="7738" spans="1:5">
      <c r="A7738" s="187">
        <v>39003</v>
      </c>
      <c r="B7738" s="30">
        <v>28.15</v>
      </c>
      <c r="C7738" s="140">
        <v>209937</v>
      </c>
      <c r="D7738" s="8">
        <v>0.18666666666666668</v>
      </c>
      <c r="E7738" s="9">
        <v>4245</v>
      </c>
    </row>
    <row r="7739" spans="1:5">
      <c r="A7739" s="187">
        <v>39006</v>
      </c>
      <c r="B7739" s="30">
        <v>28.266666666666666</v>
      </c>
      <c r="C7739" s="140">
        <v>108189</v>
      </c>
      <c r="D7739" s="8">
        <v>0.2</v>
      </c>
      <c r="E7739" s="9">
        <v>1935</v>
      </c>
    </row>
    <row r="7740" spans="1:5">
      <c r="A7740" s="187">
        <v>39007</v>
      </c>
      <c r="B7740" s="30">
        <v>28</v>
      </c>
      <c r="C7740" s="140">
        <v>123894</v>
      </c>
      <c r="D7740" s="8">
        <v>0.20333333333333334</v>
      </c>
      <c r="E7740" s="9">
        <v>150</v>
      </c>
    </row>
    <row r="7741" spans="1:5">
      <c r="A7741" s="187">
        <v>39008</v>
      </c>
      <c r="B7741" s="30">
        <v>27.866666666666664</v>
      </c>
      <c r="C7741" s="140">
        <v>176340</v>
      </c>
      <c r="D7741" s="8">
        <v>0.20333333333333334</v>
      </c>
      <c r="E7741" s="9">
        <v>1395</v>
      </c>
    </row>
    <row r="7742" spans="1:5">
      <c r="A7742" s="187">
        <v>39009</v>
      </c>
      <c r="B7742" s="30">
        <v>27.733333333333334</v>
      </c>
      <c r="C7742" s="140">
        <v>224529</v>
      </c>
      <c r="D7742" s="8">
        <v>0.2</v>
      </c>
      <c r="E7742" s="9">
        <v>3669</v>
      </c>
    </row>
    <row r="7743" spans="1:5">
      <c r="A7743" s="187">
        <v>39010</v>
      </c>
      <c r="B7743" s="30">
        <v>28.016666666666666</v>
      </c>
      <c r="C7743" s="140">
        <v>134886</v>
      </c>
      <c r="D7743" s="8">
        <v>0.20666666666666667</v>
      </c>
      <c r="E7743" s="9">
        <v>360</v>
      </c>
    </row>
    <row r="7744" spans="1:5">
      <c r="A7744" s="187">
        <v>39013</v>
      </c>
      <c r="B7744" s="30">
        <v>27.566666666666666</v>
      </c>
      <c r="C7744" s="140">
        <v>200238</v>
      </c>
      <c r="D7744" s="8">
        <v>0.20666666666666667</v>
      </c>
      <c r="E7744" s="9">
        <v>135</v>
      </c>
    </row>
    <row r="7745" spans="1:5">
      <c r="A7745" s="187">
        <v>39014</v>
      </c>
      <c r="B7745" s="30">
        <v>27.766666666666666</v>
      </c>
      <c r="C7745" s="140">
        <v>199491</v>
      </c>
      <c r="D7745" s="8">
        <v>0.20666666666666667</v>
      </c>
      <c r="E7745" s="9">
        <v>300</v>
      </c>
    </row>
    <row r="7746" spans="1:5">
      <c r="A7746" s="187">
        <v>39015</v>
      </c>
      <c r="B7746" s="30">
        <v>28.3</v>
      </c>
      <c r="C7746" s="140">
        <v>294321</v>
      </c>
      <c r="D7746" s="8">
        <v>0.20666666666666667</v>
      </c>
      <c r="E7746" s="9">
        <v>1650</v>
      </c>
    </row>
    <row r="7747" spans="1:5">
      <c r="A7747" s="187">
        <v>39016</v>
      </c>
      <c r="B7747" s="30">
        <v>28.783333333333331</v>
      </c>
      <c r="C7747" s="140">
        <v>396234</v>
      </c>
      <c r="D7747" s="8">
        <v>0.21</v>
      </c>
      <c r="E7747" s="9">
        <v>6054</v>
      </c>
    </row>
    <row r="7748" spans="1:5">
      <c r="A7748" s="187">
        <v>39017</v>
      </c>
      <c r="B7748" s="30">
        <v>28.366666666666664</v>
      </c>
      <c r="C7748" s="140">
        <v>211737</v>
      </c>
      <c r="D7748" s="8">
        <v>0.21</v>
      </c>
      <c r="E7748" s="9">
        <v>0</v>
      </c>
    </row>
    <row r="7749" spans="1:5">
      <c r="A7749" s="187">
        <v>39020</v>
      </c>
      <c r="B7749" s="30">
        <v>27.65</v>
      </c>
      <c r="C7749" s="140">
        <v>272562</v>
      </c>
      <c r="D7749" s="8">
        <v>0.20333333333333334</v>
      </c>
      <c r="E7749" s="9">
        <v>150</v>
      </c>
    </row>
    <row r="7750" spans="1:5">
      <c r="A7750" s="195">
        <v>39021</v>
      </c>
      <c r="B7750" s="31">
        <v>27.85</v>
      </c>
      <c r="C7750" s="141">
        <v>159096</v>
      </c>
      <c r="D7750" s="10">
        <v>0.21</v>
      </c>
      <c r="E7750" s="11">
        <v>600</v>
      </c>
    </row>
    <row r="7751" spans="1:5">
      <c r="A7751" s="187">
        <v>39022</v>
      </c>
      <c r="B7751" s="30">
        <v>27.75</v>
      </c>
      <c r="C7751" s="140">
        <v>83052</v>
      </c>
      <c r="D7751" s="8">
        <v>0.21</v>
      </c>
      <c r="E7751" s="9">
        <v>0</v>
      </c>
    </row>
    <row r="7752" spans="1:5">
      <c r="A7752" s="187">
        <v>39023</v>
      </c>
      <c r="B7752" s="30">
        <v>27.5</v>
      </c>
      <c r="C7752" s="140">
        <v>103398</v>
      </c>
      <c r="D7752" s="8">
        <v>0.21666666666666667</v>
      </c>
      <c r="E7752" s="9">
        <v>1998</v>
      </c>
    </row>
    <row r="7753" spans="1:5">
      <c r="A7753" s="187">
        <v>39024</v>
      </c>
      <c r="B7753" s="30">
        <v>27.9</v>
      </c>
      <c r="C7753" s="140">
        <v>124737</v>
      </c>
      <c r="D7753" s="8">
        <v>0.20333333333333334</v>
      </c>
      <c r="E7753" s="9">
        <v>7470</v>
      </c>
    </row>
    <row r="7754" spans="1:5">
      <c r="A7754" s="187">
        <v>39027</v>
      </c>
      <c r="B7754" s="30">
        <v>27.933333333333334</v>
      </c>
      <c r="C7754" s="140">
        <v>87678</v>
      </c>
      <c r="D7754" s="8">
        <v>0.21666666666666667</v>
      </c>
      <c r="E7754" s="9">
        <v>2310</v>
      </c>
    </row>
    <row r="7755" spans="1:5">
      <c r="A7755" s="187">
        <v>39028</v>
      </c>
      <c r="B7755" s="30">
        <v>27.783333333333331</v>
      </c>
      <c r="C7755" s="140">
        <v>89526</v>
      </c>
      <c r="D7755" s="8">
        <v>0.20333333333333334</v>
      </c>
      <c r="E7755" s="9">
        <v>1650</v>
      </c>
    </row>
    <row r="7756" spans="1:5">
      <c r="A7756" s="187">
        <v>39029</v>
      </c>
      <c r="B7756" s="30">
        <v>27.8</v>
      </c>
      <c r="C7756" s="140">
        <v>91818</v>
      </c>
      <c r="D7756" s="8">
        <v>0.21333333333333335</v>
      </c>
      <c r="E7756" s="9">
        <v>6450</v>
      </c>
    </row>
    <row r="7757" spans="1:5">
      <c r="A7757" s="187">
        <v>39030</v>
      </c>
      <c r="B7757" s="30">
        <v>27.9</v>
      </c>
      <c r="C7757" s="140">
        <v>60360</v>
      </c>
      <c r="D7757" s="8">
        <v>0.21666666666666667</v>
      </c>
      <c r="E7757" s="9">
        <v>45300</v>
      </c>
    </row>
    <row r="7758" spans="1:5">
      <c r="A7758" s="187">
        <v>39031</v>
      </c>
      <c r="B7758" s="30">
        <v>28.216666666666669</v>
      </c>
      <c r="C7758" s="140">
        <v>162750</v>
      </c>
      <c r="D7758" s="8">
        <v>0.23333333333333331</v>
      </c>
      <c r="E7758" s="9">
        <v>49155</v>
      </c>
    </row>
    <row r="7759" spans="1:5">
      <c r="A7759" s="187">
        <v>39034</v>
      </c>
      <c r="B7759" s="30">
        <v>27.916666666666668</v>
      </c>
      <c r="C7759" s="140">
        <v>132117</v>
      </c>
      <c r="D7759" s="8">
        <v>0.20333333333333334</v>
      </c>
      <c r="E7759" s="9">
        <v>690</v>
      </c>
    </row>
    <row r="7760" spans="1:5">
      <c r="A7760" s="187">
        <v>39035</v>
      </c>
      <c r="B7760" s="30">
        <v>28.25</v>
      </c>
      <c r="C7760" s="140">
        <v>116373</v>
      </c>
      <c r="D7760" s="8">
        <v>0.24</v>
      </c>
      <c r="E7760" s="9">
        <v>1350</v>
      </c>
    </row>
    <row r="7761" spans="1:5">
      <c r="A7761" s="187">
        <v>39036</v>
      </c>
      <c r="B7761" s="30">
        <v>28.833333333333332</v>
      </c>
      <c r="C7761" s="140">
        <v>192948</v>
      </c>
      <c r="D7761" s="8">
        <v>0.25</v>
      </c>
      <c r="E7761" s="9">
        <v>900</v>
      </c>
    </row>
    <row r="7762" spans="1:5">
      <c r="A7762" s="187">
        <v>39037</v>
      </c>
      <c r="B7762" s="30">
        <v>29.2</v>
      </c>
      <c r="C7762" s="140">
        <v>213192</v>
      </c>
      <c r="D7762" s="8">
        <v>0.21</v>
      </c>
      <c r="E7762" s="9">
        <v>1818</v>
      </c>
    </row>
    <row r="7763" spans="1:5">
      <c r="A7763" s="187">
        <v>39038</v>
      </c>
      <c r="B7763" s="30">
        <v>28.633333333333336</v>
      </c>
      <c r="C7763" s="140">
        <v>197094</v>
      </c>
      <c r="D7763" s="8">
        <v>0.20333333333333334</v>
      </c>
      <c r="E7763" s="9">
        <v>3150</v>
      </c>
    </row>
    <row r="7764" spans="1:5">
      <c r="A7764" s="187">
        <v>39041</v>
      </c>
      <c r="B7764" s="30">
        <v>29.016666666666666</v>
      </c>
      <c r="C7764" s="140">
        <v>176454</v>
      </c>
      <c r="D7764" s="8">
        <v>0.24666666666666667</v>
      </c>
      <c r="E7764" s="9">
        <v>960</v>
      </c>
    </row>
    <row r="7765" spans="1:5">
      <c r="A7765" s="187">
        <v>39042</v>
      </c>
      <c r="B7765" s="30">
        <v>29.316666666666666</v>
      </c>
      <c r="C7765" s="140">
        <v>169047</v>
      </c>
      <c r="D7765" s="8">
        <v>0.20333333333333334</v>
      </c>
      <c r="E7765" s="9">
        <v>900</v>
      </c>
    </row>
    <row r="7766" spans="1:5">
      <c r="A7766" s="187">
        <v>39043</v>
      </c>
      <c r="B7766" s="30">
        <v>29.583333333333332</v>
      </c>
      <c r="C7766" s="140">
        <v>162087</v>
      </c>
      <c r="D7766" s="8">
        <v>0.20333333333333334</v>
      </c>
      <c r="E7766" s="9">
        <v>0</v>
      </c>
    </row>
    <row r="7767" spans="1:5">
      <c r="A7767" s="187">
        <v>39044</v>
      </c>
      <c r="B7767" s="30">
        <v>29.566666666666666</v>
      </c>
      <c r="C7767" s="140">
        <v>123087</v>
      </c>
      <c r="D7767" s="8">
        <v>0.20333333333333334</v>
      </c>
      <c r="E7767" s="9">
        <v>2232</v>
      </c>
    </row>
    <row r="7768" spans="1:5">
      <c r="A7768" s="187">
        <v>39045</v>
      </c>
      <c r="B7768" s="30">
        <v>29.633333333333336</v>
      </c>
      <c r="C7768" s="140">
        <v>179379</v>
      </c>
      <c r="D7768" s="8">
        <v>0.20333333333333334</v>
      </c>
      <c r="E7768" s="9">
        <v>360</v>
      </c>
    </row>
    <row r="7769" spans="1:5">
      <c r="A7769" s="187">
        <v>39048</v>
      </c>
      <c r="B7769" s="30">
        <v>28.8</v>
      </c>
      <c r="C7769" s="140">
        <v>223557</v>
      </c>
      <c r="D7769" s="8">
        <v>0.20333333333333334</v>
      </c>
      <c r="E7769" s="9">
        <v>4860</v>
      </c>
    </row>
    <row r="7770" spans="1:5">
      <c r="A7770" s="187">
        <v>39049</v>
      </c>
      <c r="B7770" s="30">
        <v>28.1</v>
      </c>
      <c r="C7770" s="140">
        <v>166380</v>
      </c>
      <c r="D7770" s="8">
        <v>0.2</v>
      </c>
      <c r="E7770" s="9">
        <v>660</v>
      </c>
    </row>
    <row r="7771" spans="1:5">
      <c r="A7771" s="187">
        <v>39050</v>
      </c>
      <c r="B7771" s="30">
        <v>29.516666666666666</v>
      </c>
      <c r="C7771" s="140">
        <v>194109</v>
      </c>
      <c r="D7771" s="8">
        <v>0.23333333333333331</v>
      </c>
      <c r="E7771" s="9">
        <v>690</v>
      </c>
    </row>
    <row r="7772" spans="1:5">
      <c r="A7772" s="195">
        <v>39051</v>
      </c>
      <c r="B7772" s="31">
        <v>29.15</v>
      </c>
      <c r="C7772" s="141">
        <v>213252</v>
      </c>
      <c r="D7772" s="10">
        <v>0.2</v>
      </c>
      <c r="E7772" s="11">
        <v>6309</v>
      </c>
    </row>
    <row r="7773" spans="1:5">
      <c r="A7773" s="187">
        <v>39052</v>
      </c>
      <c r="B7773" s="30">
        <v>29.4</v>
      </c>
      <c r="C7773" s="140">
        <v>244989</v>
      </c>
      <c r="D7773" s="8">
        <v>0.21666666666666667</v>
      </c>
      <c r="E7773" s="9">
        <v>4563</v>
      </c>
    </row>
    <row r="7774" spans="1:5">
      <c r="A7774" s="187">
        <v>39055</v>
      </c>
      <c r="B7774" s="30">
        <v>29.45</v>
      </c>
      <c r="C7774" s="140">
        <v>267780</v>
      </c>
      <c r="D7774" s="8">
        <v>0.21666666666666667</v>
      </c>
      <c r="E7774" s="9">
        <v>180</v>
      </c>
    </row>
    <row r="7775" spans="1:5">
      <c r="A7775" s="187">
        <v>39056</v>
      </c>
      <c r="B7775" s="30">
        <v>29.85</v>
      </c>
      <c r="C7775" s="140">
        <v>186351</v>
      </c>
      <c r="D7775" s="8">
        <v>0.21666666666666667</v>
      </c>
      <c r="E7775" s="9">
        <v>300</v>
      </c>
    </row>
    <row r="7776" spans="1:5">
      <c r="A7776" s="187">
        <v>39057</v>
      </c>
      <c r="B7776" s="30">
        <v>30.583333333333332</v>
      </c>
      <c r="C7776" s="140">
        <v>217689</v>
      </c>
      <c r="D7776" s="8">
        <v>0.21666666666666667</v>
      </c>
      <c r="E7776" s="9">
        <v>300</v>
      </c>
    </row>
    <row r="7777" spans="1:5">
      <c r="A7777" s="187">
        <v>39058</v>
      </c>
      <c r="B7777" s="30">
        <v>30.8</v>
      </c>
      <c r="C7777" s="140">
        <v>194715</v>
      </c>
      <c r="D7777" s="8">
        <v>0.21333333333333335</v>
      </c>
      <c r="E7777" s="9">
        <v>2643</v>
      </c>
    </row>
    <row r="7778" spans="1:5">
      <c r="A7778" s="187">
        <v>39059</v>
      </c>
      <c r="B7778" s="30">
        <v>30.6</v>
      </c>
      <c r="C7778" s="140">
        <v>115440</v>
      </c>
      <c r="D7778" s="8">
        <v>0.2</v>
      </c>
      <c r="E7778" s="9">
        <v>1935</v>
      </c>
    </row>
    <row r="7779" spans="1:5">
      <c r="A7779" s="187">
        <v>39062</v>
      </c>
      <c r="B7779" s="30">
        <v>30.8</v>
      </c>
      <c r="C7779" s="140">
        <v>187689</v>
      </c>
      <c r="D7779" s="8">
        <v>0.19333333333333333</v>
      </c>
      <c r="E7779" s="9">
        <v>1830</v>
      </c>
    </row>
    <row r="7780" spans="1:5">
      <c r="A7780" s="187">
        <v>39063</v>
      </c>
      <c r="B7780" s="30">
        <v>30.666666666666668</v>
      </c>
      <c r="C7780" s="140">
        <v>263793</v>
      </c>
      <c r="D7780" s="8">
        <v>0.19333333333333333</v>
      </c>
      <c r="E7780" s="9">
        <v>1800</v>
      </c>
    </row>
    <row r="7781" spans="1:5">
      <c r="A7781" s="187">
        <v>39064</v>
      </c>
      <c r="B7781" s="30">
        <v>30.65</v>
      </c>
      <c r="C7781" s="140">
        <v>173730</v>
      </c>
      <c r="D7781" s="8">
        <v>0.21</v>
      </c>
      <c r="E7781" s="9">
        <v>120</v>
      </c>
    </row>
    <row r="7782" spans="1:5">
      <c r="A7782" s="187">
        <v>39065</v>
      </c>
      <c r="B7782" s="30">
        <v>30.983333333333334</v>
      </c>
      <c r="C7782" s="140">
        <v>132192</v>
      </c>
      <c r="D7782" s="8">
        <v>0.19333333333333333</v>
      </c>
      <c r="E7782" s="9">
        <v>750</v>
      </c>
    </row>
    <row r="7783" spans="1:5">
      <c r="A7783" s="187">
        <v>39066</v>
      </c>
      <c r="B7783" s="30">
        <v>31.816666666666666</v>
      </c>
      <c r="C7783" s="140">
        <v>261177</v>
      </c>
      <c r="D7783" s="8">
        <v>0.21666666666666667</v>
      </c>
      <c r="E7783" s="9">
        <v>3300</v>
      </c>
    </row>
    <row r="7784" spans="1:5">
      <c r="A7784" s="187">
        <v>39069</v>
      </c>
      <c r="B7784" s="30">
        <v>31.866666666666664</v>
      </c>
      <c r="C7784" s="140">
        <v>163599</v>
      </c>
      <c r="D7784" s="8">
        <v>0.19333333333333333</v>
      </c>
      <c r="E7784" s="9">
        <v>4611</v>
      </c>
    </row>
    <row r="7785" spans="1:5">
      <c r="A7785" s="187">
        <v>39070</v>
      </c>
      <c r="B7785" s="30">
        <v>31.466666666666669</v>
      </c>
      <c r="C7785" s="140">
        <v>213672</v>
      </c>
      <c r="D7785" s="8">
        <v>0.19333333333333333</v>
      </c>
      <c r="E7785" s="9">
        <v>3300</v>
      </c>
    </row>
    <row r="7786" spans="1:5">
      <c r="A7786" s="187">
        <v>39071</v>
      </c>
      <c r="B7786" s="30">
        <v>31.216666666666669</v>
      </c>
      <c r="C7786" s="140">
        <v>230109</v>
      </c>
      <c r="D7786" s="8">
        <v>0.19333333333333333</v>
      </c>
      <c r="E7786" s="9">
        <v>630</v>
      </c>
    </row>
    <row r="7787" spans="1:5">
      <c r="A7787" s="187">
        <v>39072</v>
      </c>
      <c r="B7787" s="30">
        <v>31.466666666666669</v>
      </c>
      <c r="C7787" s="140">
        <v>386118</v>
      </c>
      <c r="D7787" s="8">
        <v>0.18666666666666668</v>
      </c>
      <c r="E7787" s="9">
        <v>4008</v>
      </c>
    </row>
    <row r="7788" spans="1:5">
      <c r="A7788" s="187">
        <v>39073</v>
      </c>
      <c r="B7788" s="30">
        <v>31.483333333333334</v>
      </c>
      <c r="C7788" s="140">
        <v>236829</v>
      </c>
      <c r="D7788" s="8">
        <v>0.18666666666666668</v>
      </c>
      <c r="E7788" s="9">
        <v>1134</v>
      </c>
    </row>
    <row r="7789" spans="1:5">
      <c r="A7789" s="187">
        <v>39078</v>
      </c>
      <c r="B7789" s="30">
        <v>31.883333333333336</v>
      </c>
      <c r="C7789" s="140">
        <v>102675</v>
      </c>
      <c r="D7789" s="8">
        <v>0.18666666666666668</v>
      </c>
      <c r="E7789" s="9">
        <v>1800</v>
      </c>
    </row>
    <row r="7790" spans="1:5">
      <c r="A7790" s="187">
        <v>39079</v>
      </c>
      <c r="B7790" s="30">
        <v>31.866666666666664</v>
      </c>
      <c r="C7790" s="140">
        <v>66651</v>
      </c>
      <c r="D7790" s="8">
        <v>0.18666666666666668</v>
      </c>
      <c r="E7790" s="9">
        <v>150</v>
      </c>
    </row>
    <row r="7791" spans="1:5" ht="13.5" thickBot="1">
      <c r="A7791" s="188">
        <v>39080</v>
      </c>
      <c r="B7791" s="38">
        <v>31.566666666666666</v>
      </c>
      <c r="C7791" s="142">
        <v>65628</v>
      </c>
      <c r="D7791" s="12">
        <v>0.18666666666666668</v>
      </c>
      <c r="E7791" s="13">
        <v>19116</v>
      </c>
    </row>
    <row r="7792" spans="1:5">
      <c r="A7792" s="197">
        <v>39084</v>
      </c>
      <c r="B7792" s="36">
        <v>32.133333333333333</v>
      </c>
      <c r="C7792" s="144">
        <v>64302</v>
      </c>
      <c r="D7792" s="8">
        <v>0.17333333333333334</v>
      </c>
      <c r="E7792" s="9">
        <v>4578</v>
      </c>
    </row>
    <row r="7793" spans="1:5">
      <c r="A7793" s="187">
        <v>39085</v>
      </c>
      <c r="B7793" s="30">
        <v>31.633333333333336</v>
      </c>
      <c r="C7793" s="140">
        <v>146142</v>
      </c>
      <c r="D7793" s="8">
        <v>0.17333333333333334</v>
      </c>
      <c r="E7793" s="9">
        <v>330</v>
      </c>
    </row>
    <row r="7794" spans="1:5">
      <c r="A7794" s="187">
        <v>39086</v>
      </c>
      <c r="B7794" s="30">
        <v>31.333333333333332</v>
      </c>
      <c r="C7794" s="140">
        <v>265455</v>
      </c>
      <c r="D7794" s="8">
        <v>0.16666666666666666</v>
      </c>
      <c r="E7794" s="9">
        <v>17196</v>
      </c>
    </row>
    <row r="7795" spans="1:5">
      <c r="A7795" s="187">
        <v>39087</v>
      </c>
      <c r="B7795" s="30">
        <v>30.983333333333334</v>
      </c>
      <c r="C7795" s="140">
        <v>124773</v>
      </c>
      <c r="D7795" s="8">
        <v>0.16666666666666666</v>
      </c>
      <c r="E7795" s="9">
        <v>6948</v>
      </c>
    </row>
    <row r="7796" spans="1:5">
      <c r="A7796" s="187">
        <v>39090</v>
      </c>
      <c r="B7796" s="30">
        <v>31.316666666666666</v>
      </c>
      <c r="C7796" s="140">
        <v>180306</v>
      </c>
      <c r="D7796" s="8">
        <v>0.16666666666666666</v>
      </c>
      <c r="E7796" s="9">
        <v>750</v>
      </c>
    </row>
    <row r="7797" spans="1:5">
      <c r="A7797" s="187">
        <v>39091</v>
      </c>
      <c r="B7797" s="30">
        <v>30.9</v>
      </c>
      <c r="C7797" s="140">
        <v>171072</v>
      </c>
      <c r="D7797" s="8">
        <v>0.17333333333333334</v>
      </c>
      <c r="E7797" s="9">
        <v>600</v>
      </c>
    </row>
    <row r="7798" spans="1:5">
      <c r="A7798" s="187">
        <v>39092</v>
      </c>
      <c r="B7798" s="30">
        <v>31.383333333333336</v>
      </c>
      <c r="C7798" s="140">
        <v>118029</v>
      </c>
      <c r="D7798" s="8">
        <v>0.17333333333333334</v>
      </c>
      <c r="E7798" s="9">
        <v>2103</v>
      </c>
    </row>
    <row r="7799" spans="1:5">
      <c r="A7799" s="187">
        <v>39093</v>
      </c>
      <c r="B7799" s="30">
        <v>31.25</v>
      </c>
      <c r="C7799" s="140">
        <v>89757</v>
      </c>
      <c r="D7799" s="8">
        <v>0.17666666666666667</v>
      </c>
      <c r="E7799" s="9">
        <v>1500</v>
      </c>
    </row>
    <row r="7800" spans="1:5">
      <c r="A7800" s="187">
        <v>39094</v>
      </c>
      <c r="B7800" s="30">
        <v>31.283333333333331</v>
      </c>
      <c r="C7800" s="140">
        <v>100230</v>
      </c>
      <c r="D7800" s="8">
        <v>0.18333333333333335</v>
      </c>
      <c r="E7800" s="9">
        <v>6345</v>
      </c>
    </row>
    <row r="7801" spans="1:5">
      <c r="A7801" s="187">
        <v>39097</v>
      </c>
      <c r="B7801" s="30">
        <v>31.566666666666666</v>
      </c>
      <c r="C7801" s="140">
        <v>184299</v>
      </c>
      <c r="D7801" s="14">
        <v>0.17666666666666667</v>
      </c>
      <c r="E7801" s="9">
        <v>1050</v>
      </c>
    </row>
    <row r="7802" spans="1:5">
      <c r="A7802" s="187">
        <v>39098</v>
      </c>
      <c r="B7802" s="30">
        <v>31.916666666666668</v>
      </c>
      <c r="C7802" s="140">
        <v>99225</v>
      </c>
      <c r="D7802" s="8">
        <v>0.17333333333333334</v>
      </c>
      <c r="E7802" s="9">
        <v>2895</v>
      </c>
    </row>
    <row r="7803" spans="1:5">
      <c r="A7803" s="187">
        <v>39099</v>
      </c>
      <c r="B7803" s="30">
        <v>31.083333333333332</v>
      </c>
      <c r="C7803" s="140">
        <v>146745</v>
      </c>
      <c r="D7803" s="8">
        <v>0.17</v>
      </c>
      <c r="E7803" s="9">
        <v>14037</v>
      </c>
    </row>
    <row r="7804" spans="1:5">
      <c r="A7804" s="187">
        <v>39100</v>
      </c>
      <c r="B7804" s="30">
        <v>31.55</v>
      </c>
      <c r="C7804" s="140">
        <v>194031</v>
      </c>
      <c r="D7804" s="8">
        <v>0.19</v>
      </c>
      <c r="E7804" s="9">
        <v>7320</v>
      </c>
    </row>
    <row r="7805" spans="1:5">
      <c r="A7805" s="187">
        <v>39101</v>
      </c>
      <c r="B7805" s="30">
        <v>31.833333333333332</v>
      </c>
      <c r="C7805" s="140">
        <v>155196</v>
      </c>
      <c r="D7805" s="8">
        <v>0.17</v>
      </c>
      <c r="E7805" s="9">
        <v>459</v>
      </c>
    </row>
    <row r="7806" spans="1:5">
      <c r="A7806" s="187">
        <v>39104</v>
      </c>
      <c r="B7806" s="30">
        <v>31.266666666666666</v>
      </c>
      <c r="C7806" s="140">
        <v>177135</v>
      </c>
      <c r="D7806" s="8">
        <v>0.19666666666666666</v>
      </c>
      <c r="E7806" s="9">
        <v>3282</v>
      </c>
    </row>
    <row r="7807" spans="1:5">
      <c r="A7807" s="187">
        <v>39105</v>
      </c>
      <c r="B7807" s="30">
        <v>31.5</v>
      </c>
      <c r="C7807" s="140">
        <v>211005</v>
      </c>
      <c r="D7807" s="8">
        <v>0.17</v>
      </c>
      <c r="E7807" s="9">
        <v>2205</v>
      </c>
    </row>
    <row r="7808" spans="1:5">
      <c r="A7808" s="187">
        <v>39106</v>
      </c>
      <c r="B7808" s="30">
        <v>31.433333333333334</v>
      </c>
      <c r="C7808" s="140">
        <v>146547</v>
      </c>
      <c r="D7808" s="8">
        <v>0.19666666666666666</v>
      </c>
      <c r="E7808" s="9">
        <v>510</v>
      </c>
    </row>
    <row r="7809" spans="1:5">
      <c r="A7809" s="187">
        <v>39107</v>
      </c>
      <c r="B7809" s="30">
        <v>31.566666666666666</v>
      </c>
      <c r="C7809" s="140">
        <v>167769</v>
      </c>
      <c r="D7809" s="8">
        <v>0.17666666666666667</v>
      </c>
      <c r="E7809" s="9">
        <v>1800</v>
      </c>
    </row>
    <row r="7810" spans="1:5">
      <c r="A7810" s="187">
        <v>39108</v>
      </c>
      <c r="B7810" s="30">
        <v>30.916666666666668</v>
      </c>
      <c r="C7810" s="140">
        <v>110001</v>
      </c>
      <c r="D7810" s="8">
        <v>0.17666666666666667</v>
      </c>
      <c r="E7810" s="9">
        <v>2985</v>
      </c>
    </row>
    <row r="7811" spans="1:5">
      <c r="A7811" s="187">
        <v>39111</v>
      </c>
      <c r="B7811" s="30">
        <v>31.283333333333331</v>
      </c>
      <c r="C7811" s="140">
        <v>129696</v>
      </c>
      <c r="D7811" s="8">
        <v>0.17333333333333334</v>
      </c>
      <c r="E7811" s="9">
        <v>969</v>
      </c>
    </row>
    <row r="7812" spans="1:5">
      <c r="A7812" s="187">
        <v>39112</v>
      </c>
      <c r="B7812" s="30">
        <v>31.35</v>
      </c>
      <c r="C7812" s="140">
        <v>151929</v>
      </c>
      <c r="D7812" s="8">
        <v>0.17333333333333334</v>
      </c>
      <c r="E7812" s="9">
        <v>480</v>
      </c>
    </row>
    <row r="7813" spans="1:5">
      <c r="A7813" s="195">
        <v>39113</v>
      </c>
      <c r="B7813" s="31">
        <v>31.35</v>
      </c>
      <c r="C7813" s="141">
        <v>230454</v>
      </c>
      <c r="D7813" s="10">
        <v>0.17333333333333334</v>
      </c>
      <c r="E7813" s="11">
        <v>7590</v>
      </c>
    </row>
    <row r="7814" spans="1:5">
      <c r="A7814" s="187">
        <v>39114</v>
      </c>
      <c r="B7814" s="30">
        <v>31.516666666666666</v>
      </c>
      <c r="C7814" s="140">
        <v>123141</v>
      </c>
      <c r="D7814" s="8">
        <v>0.18333333333333335</v>
      </c>
      <c r="E7814" s="9">
        <v>630</v>
      </c>
    </row>
    <row r="7815" spans="1:5">
      <c r="A7815" s="187">
        <v>39115</v>
      </c>
      <c r="B7815" s="30">
        <v>31.483333333333334</v>
      </c>
      <c r="C7815" s="140">
        <v>183015</v>
      </c>
      <c r="D7815" s="8">
        <v>0.17</v>
      </c>
      <c r="E7815" s="9">
        <v>4575</v>
      </c>
    </row>
    <row r="7816" spans="1:5">
      <c r="A7816" s="187">
        <v>39118</v>
      </c>
      <c r="B7816" s="30">
        <v>31.666666666666668</v>
      </c>
      <c r="C7816" s="140">
        <v>179082</v>
      </c>
      <c r="D7816" s="8">
        <v>0.17</v>
      </c>
      <c r="E7816" s="9">
        <v>4890</v>
      </c>
    </row>
    <row r="7817" spans="1:5">
      <c r="A7817" s="187">
        <v>39119</v>
      </c>
      <c r="B7817" s="30">
        <v>31.6</v>
      </c>
      <c r="C7817" s="140">
        <v>145134</v>
      </c>
      <c r="D7817" s="8">
        <v>0.18666666666666668</v>
      </c>
      <c r="E7817" s="9">
        <v>555</v>
      </c>
    </row>
    <row r="7818" spans="1:5">
      <c r="A7818" s="187">
        <v>39120</v>
      </c>
      <c r="B7818" s="30">
        <v>32.299999999999997</v>
      </c>
      <c r="C7818" s="140">
        <v>173232</v>
      </c>
      <c r="D7818" s="8">
        <v>0.17333333333333334</v>
      </c>
      <c r="E7818" s="9">
        <v>4860</v>
      </c>
    </row>
    <row r="7819" spans="1:5">
      <c r="A7819" s="187">
        <v>39121</v>
      </c>
      <c r="B7819" s="30">
        <v>31.883333333333336</v>
      </c>
      <c r="C7819" s="140">
        <v>152133</v>
      </c>
      <c r="D7819" s="8">
        <v>0.17333333333333334</v>
      </c>
      <c r="E7819" s="9">
        <v>1542</v>
      </c>
    </row>
    <row r="7820" spans="1:5">
      <c r="A7820" s="187">
        <v>39122</v>
      </c>
      <c r="B7820" s="30">
        <v>31.683333333333334</v>
      </c>
      <c r="C7820" s="140">
        <v>92460</v>
      </c>
      <c r="D7820" s="8">
        <v>0.16666666666666666</v>
      </c>
      <c r="E7820" s="9">
        <v>32991</v>
      </c>
    </row>
    <row r="7821" spans="1:5">
      <c r="A7821" s="187">
        <v>39125</v>
      </c>
      <c r="B7821" s="30">
        <v>31.4</v>
      </c>
      <c r="C7821" s="140">
        <v>91095</v>
      </c>
      <c r="D7821" s="8">
        <v>0.16666666666666666</v>
      </c>
      <c r="E7821" s="9">
        <v>945</v>
      </c>
    </row>
    <row r="7822" spans="1:5">
      <c r="A7822" s="187">
        <v>39126</v>
      </c>
      <c r="B7822" s="30">
        <v>31.55</v>
      </c>
      <c r="C7822" s="140">
        <v>92139</v>
      </c>
      <c r="D7822" s="8">
        <v>0.16666666666666666</v>
      </c>
      <c r="E7822" s="9">
        <v>882</v>
      </c>
    </row>
    <row r="7823" spans="1:5">
      <c r="A7823" s="187">
        <v>39127</v>
      </c>
      <c r="B7823" s="30">
        <v>31.266666666666666</v>
      </c>
      <c r="C7823" s="140">
        <v>174735</v>
      </c>
      <c r="D7823" s="8">
        <v>0.16666666666666666</v>
      </c>
      <c r="E7823" s="9">
        <v>0</v>
      </c>
    </row>
    <row r="7824" spans="1:5">
      <c r="A7824" s="187">
        <v>39128</v>
      </c>
      <c r="B7824" s="30">
        <v>31.483333333333334</v>
      </c>
      <c r="C7824" s="140">
        <v>190923</v>
      </c>
      <c r="D7824" s="8">
        <v>0.18333333333333335</v>
      </c>
      <c r="E7824" s="9">
        <v>5511</v>
      </c>
    </row>
    <row r="7825" spans="1:5">
      <c r="A7825" s="187">
        <v>39129</v>
      </c>
      <c r="B7825" s="30">
        <v>31.033333333333331</v>
      </c>
      <c r="C7825" s="140">
        <v>245511</v>
      </c>
      <c r="D7825" s="8">
        <v>0.18333333333333335</v>
      </c>
      <c r="E7825" s="9">
        <v>1500</v>
      </c>
    </row>
    <row r="7826" spans="1:5">
      <c r="A7826" s="187">
        <v>39132</v>
      </c>
      <c r="B7826" s="30">
        <v>31.063333333333333</v>
      </c>
      <c r="C7826" s="140">
        <v>169992</v>
      </c>
      <c r="D7826" s="8">
        <v>0.17666666666666667</v>
      </c>
      <c r="E7826" s="9">
        <v>1485</v>
      </c>
    </row>
    <row r="7827" spans="1:5">
      <c r="A7827" s="187">
        <v>39133</v>
      </c>
      <c r="B7827" s="30">
        <v>31.1</v>
      </c>
      <c r="C7827" s="140">
        <v>169533</v>
      </c>
      <c r="D7827" s="8">
        <v>0.17333333333333334</v>
      </c>
      <c r="E7827" s="9">
        <v>2928</v>
      </c>
    </row>
    <row r="7828" spans="1:5">
      <c r="A7828" s="187">
        <v>39134</v>
      </c>
      <c r="B7828" s="30">
        <v>31.283333333333331</v>
      </c>
      <c r="C7828" s="140">
        <v>258897</v>
      </c>
      <c r="D7828" s="8">
        <v>0.17333333333333334</v>
      </c>
      <c r="E7828" s="9">
        <v>2250</v>
      </c>
    </row>
    <row r="7829" spans="1:5">
      <c r="A7829" s="187">
        <v>39135</v>
      </c>
      <c r="B7829" s="30">
        <v>31.946666666666669</v>
      </c>
      <c r="C7829" s="140">
        <v>147996</v>
      </c>
      <c r="D7829" s="8">
        <v>0.16666666666666666</v>
      </c>
      <c r="E7829" s="9">
        <v>3978</v>
      </c>
    </row>
    <row r="7830" spans="1:5">
      <c r="A7830" s="187">
        <v>39136</v>
      </c>
      <c r="B7830" s="30">
        <v>31.636666666666667</v>
      </c>
      <c r="C7830" s="140">
        <v>132429</v>
      </c>
      <c r="D7830" s="8">
        <v>0.16</v>
      </c>
      <c r="E7830" s="9">
        <v>3570</v>
      </c>
    </row>
    <row r="7831" spans="1:5">
      <c r="A7831" s="187">
        <v>39139</v>
      </c>
      <c r="B7831" s="30">
        <v>31.926666666666666</v>
      </c>
      <c r="C7831" s="140">
        <v>264183</v>
      </c>
      <c r="D7831" s="8">
        <v>0.16333333333333333</v>
      </c>
      <c r="E7831" s="9">
        <v>11259</v>
      </c>
    </row>
    <row r="7832" spans="1:5">
      <c r="A7832" s="187">
        <v>39140</v>
      </c>
      <c r="B7832" s="30">
        <v>30.933333333333334</v>
      </c>
      <c r="C7832" s="140">
        <v>206001</v>
      </c>
      <c r="D7832" s="8">
        <v>0.16333333333333333</v>
      </c>
      <c r="E7832" s="9">
        <v>4131</v>
      </c>
    </row>
    <row r="7833" spans="1:5">
      <c r="A7833" s="195">
        <v>39141</v>
      </c>
      <c r="B7833" s="31">
        <v>30.233333333333334</v>
      </c>
      <c r="C7833" s="141">
        <v>217632</v>
      </c>
      <c r="D7833" s="10">
        <v>0.16333333333333333</v>
      </c>
      <c r="E7833" s="11">
        <v>1050</v>
      </c>
    </row>
    <row r="7834" spans="1:5">
      <c r="A7834" s="187">
        <v>39142</v>
      </c>
      <c r="B7834" s="30">
        <v>30.333333333333332</v>
      </c>
      <c r="C7834" s="140">
        <v>287784</v>
      </c>
      <c r="D7834" s="8">
        <v>0.16666666666666666</v>
      </c>
      <c r="E7834" s="9">
        <v>1560</v>
      </c>
    </row>
    <row r="7835" spans="1:5">
      <c r="A7835" s="187">
        <v>39143</v>
      </c>
      <c r="B7835" s="30">
        <v>30.676666666666666</v>
      </c>
      <c r="C7835" s="140">
        <v>149988</v>
      </c>
      <c r="D7835" s="8">
        <v>0.16333333333333333</v>
      </c>
      <c r="E7835" s="9">
        <v>2286</v>
      </c>
    </row>
    <row r="7836" spans="1:5">
      <c r="A7836" s="187">
        <v>39146</v>
      </c>
      <c r="B7836" s="30">
        <v>30.333333333333332</v>
      </c>
      <c r="C7836" s="140">
        <v>122910</v>
      </c>
      <c r="D7836" s="8">
        <v>0.16333333333333333</v>
      </c>
      <c r="E7836" s="9">
        <v>240</v>
      </c>
    </row>
    <row r="7837" spans="1:5">
      <c r="A7837" s="187">
        <v>39147</v>
      </c>
      <c r="B7837" s="30">
        <v>30.26</v>
      </c>
      <c r="C7837" s="140">
        <v>154350</v>
      </c>
      <c r="D7837" s="8">
        <v>0.16666666666666666</v>
      </c>
      <c r="E7837" s="9">
        <v>3597</v>
      </c>
    </row>
    <row r="7838" spans="1:5">
      <c r="A7838" s="187">
        <v>39148</v>
      </c>
      <c r="B7838" s="30">
        <v>30.566666666666666</v>
      </c>
      <c r="C7838" s="140">
        <v>209850</v>
      </c>
      <c r="D7838" s="8">
        <v>0.16333333333333333</v>
      </c>
      <c r="E7838" s="9">
        <v>630</v>
      </c>
    </row>
    <row r="7839" spans="1:5">
      <c r="A7839" s="187">
        <v>39149</v>
      </c>
      <c r="B7839" s="30">
        <v>31.376666666666665</v>
      </c>
      <c r="C7839" s="140">
        <v>171210</v>
      </c>
      <c r="D7839" s="8">
        <v>0.19333333333333333</v>
      </c>
      <c r="E7839" s="9">
        <v>10764</v>
      </c>
    </row>
    <row r="7840" spans="1:5">
      <c r="A7840" s="187">
        <v>39150</v>
      </c>
      <c r="B7840" s="30">
        <v>31.38</v>
      </c>
      <c r="C7840" s="140">
        <v>175353</v>
      </c>
      <c r="D7840" s="8">
        <v>0.17</v>
      </c>
      <c r="E7840" s="9">
        <v>300</v>
      </c>
    </row>
    <row r="7841" spans="1:5">
      <c r="A7841" s="187">
        <v>39153</v>
      </c>
      <c r="B7841" s="30">
        <v>31.296666666666667</v>
      </c>
      <c r="C7841" s="140">
        <v>85662</v>
      </c>
      <c r="D7841" s="8">
        <v>0.18799999999999997</v>
      </c>
      <c r="E7841" s="9">
        <v>1200</v>
      </c>
    </row>
    <row r="7842" spans="1:5">
      <c r="A7842" s="187">
        <v>39154</v>
      </c>
      <c r="B7842" s="30">
        <v>31.376666666666665</v>
      </c>
      <c r="C7842" s="140">
        <v>100395</v>
      </c>
      <c r="D7842" s="8">
        <v>0.18333333333333335</v>
      </c>
      <c r="E7842" s="9">
        <v>3825</v>
      </c>
    </row>
    <row r="7843" spans="1:5">
      <c r="A7843" s="187">
        <v>39155</v>
      </c>
      <c r="B7843" s="30">
        <v>30.3</v>
      </c>
      <c r="C7843" s="140">
        <v>202938</v>
      </c>
      <c r="D7843" s="8">
        <v>0.18</v>
      </c>
      <c r="E7843" s="9">
        <v>141</v>
      </c>
    </row>
    <row r="7844" spans="1:5">
      <c r="A7844" s="187">
        <v>39156</v>
      </c>
      <c r="B7844" s="30">
        <v>30.76</v>
      </c>
      <c r="C7844" s="140">
        <v>167637</v>
      </c>
      <c r="D7844" s="8">
        <v>0.17</v>
      </c>
      <c r="E7844" s="9">
        <v>1035</v>
      </c>
    </row>
    <row r="7845" spans="1:5">
      <c r="A7845" s="187">
        <v>39157</v>
      </c>
      <c r="B7845" s="30">
        <v>31.736666666666665</v>
      </c>
      <c r="C7845" s="140">
        <v>258177</v>
      </c>
      <c r="D7845" s="8">
        <v>0.17</v>
      </c>
      <c r="E7845" s="9">
        <v>4080</v>
      </c>
    </row>
    <row r="7846" spans="1:5">
      <c r="A7846" s="187">
        <v>39160</v>
      </c>
      <c r="B7846" s="30">
        <v>31.893333333333334</v>
      </c>
      <c r="C7846" s="140">
        <v>138357</v>
      </c>
      <c r="D7846" s="8">
        <v>0.17333333333333334</v>
      </c>
      <c r="E7846" s="9">
        <v>14880</v>
      </c>
    </row>
    <row r="7847" spans="1:5">
      <c r="A7847" s="187">
        <v>39161</v>
      </c>
      <c r="B7847" s="30">
        <v>31.73</v>
      </c>
      <c r="C7847" s="140">
        <v>279810</v>
      </c>
      <c r="D7847" s="8">
        <v>0.17333333333333334</v>
      </c>
      <c r="E7847" s="9">
        <v>750</v>
      </c>
    </row>
    <row r="7848" spans="1:5">
      <c r="A7848" s="187">
        <v>39162</v>
      </c>
      <c r="B7848" s="30">
        <v>32.156666666666666</v>
      </c>
      <c r="C7848" s="140">
        <v>241593</v>
      </c>
      <c r="D7848" s="8">
        <v>0.18</v>
      </c>
      <c r="E7848" s="9">
        <v>2370</v>
      </c>
    </row>
    <row r="7849" spans="1:5">
      <c r="A7849" s="187">
        <v>39163</v>
      </c>
      <c r="B7849" s="30">
        <v>32.706666666666671</v>
      </c>
      <c r="C7849" s="140">
        <v>171486</v>
      </c>
      <c r="D7849" s="8">
        <v>0.18333333333333335</v>
      </c>
      <c r="E7849" s="9">
        <v>2955</v>
      </c>
    </row>
    <row r="7850" spans="1:5">
      <c r="A7850" s="187">
        <v>39164</v>
      </c>
      <c r="B7850" s="30">
        <v>32.700000000000003</v>
      </c>
      <c r="C7850" s="140">
        <v>130782</v>
      </c>
      <c r="D7850" s="8">
        <v>0.18333333333333335</v>
      </c>
      <c r="E7850" s="9">
        <v>63</v>
      </c>
    </row>
    <row r="7851" spans="1:5">
      <c r="A7851" s="187">
        <v>39167</v>
      </c>
      <c r="B7851" s="30">
        <v>32.943333333333335</v>
      </c>
      <c r="C7851" s="140">
        <v>297609</v>
      </c>
      <c r="D7851" s="8">
        <v>0.18</v>
      </c>
      <c r="E7851" s="9">
        <v>1110</v>
      </c>
    </row>
    <row r="7852" spans="1:5">
      <c r="A7852" s="187">
        <v>39168</v>
      </c>
      <c r="B7852" s="30">
        <v>32.986666666666665</v>
      </c>
      <c r="C7852" s="140">
        <v>154197</v>
      </c>
      <c r="D7852" s="8">
        <v>0.17333333333333334</v>
      </c>
      <c r="E7852" s="9">
        <v>3528</v>
      </c>
    </row>
    <row r="7853" spans="1:5">
      <c r="A7853" s="187">
        <v>39169</v>
      </c>
      <c r="B7853" s="30">
        <v>32.75</v>
      </c>
      <c r="C7853" s="140">
        <v>366738</v>
      </c>
      <c r="D7853" s="8">
        <v>0.17333333333333334</v>
      </c>
      <c r="E7853" s="9">
        <v>900</v>
      </c>
    </row>
    <row r="7854" spans="1:5">
      <c r="A7854" s="187">
        <v>39170</v>
      </c>
      <c r="B7854" s="30">
        <v>33.536666666666669</v>
      </c>
      <c r="C7854" s="140">
        <v>227604</v>
      </c>
      <c r="D7854" s="8">
        <v>0.18333333333333335</v>
      </c>
      <c r="E7854" s="9">
        <v>525</v>
      </c>
    </row>
    <row r="7855" spans="1:5">
      <c r="A7855" s="195">
        <v>39171</v>
      </c>
      <c r="B7855" s="31">
        <v>33.923333333333332</v>
      </c>
      <c r="C7855" s="141">
        <v>173343</v>
      </c>
      <c r="D7855" s="10">
        <v>0.18333333333333335</v>
      </c>
      <c r="E7855" s="11">
        <v>0</v>
      </c>
    </row>
    <row r="7856" spans="1:5">
      <c r="A7856" s="187">
        <v>39174</v>
      </c>
      <c r="B7856" s="30">
        <v>33.996666666666663</v>
      </c>
      <c r="C7856" s="140">
        <v>126261</v>
      </c>
      <c r="D7856" s="8">
        <v>0.18333333333333335</v>
      </c>
      <c r="E7856" s="9">
        <v>1200</v>
      </c>
    </row>
    <row r="7857" spans="1:5">
      <c r="A7857" s="187">
        <v>39175</v>
      </c>
      <c r="B7857" s="30">
        <v>34.33</v>
      </c>
      <c r="C7857" s="140">
        <v>270771</v>
      </c>
      <c r="D7857" s="8">
        <v>0.18333333333333335</v>
      </c>
      <c r="E7857" s="9">
        <v>0</v>
      </c>
    </row>
    <row r="7858" spans="1:5">
      <c r="A7858" s="187">
        <v>39176</v>
      </c>
      <c r="B7858" s="30">
        <v>34.333333333333336</v>
      </c>
      <c r="C7858" s="140">
        <v>159273</v>
      </c>
      <c r="D7858" s="8">
        <v>0.18333333333333335</v>
      </c>
      <c r="E7858" s="9">
        <v>2466</v>
      </c>
    </row>
    <row r="7859" spans="1:5">
      <c r="A7859" s="187">
        <v>39177</v>
      </c>
      <c r="B7859" s="30">
        <v>34.313333333333333</v>
      </c>
      <c r="C7859" s="140">
        <v>107250</v>
      </c>
      <c r="D7859" s="8">
        <v>0.17333333333333334</v>
      </c>
      <c r="E7859" s="9">
        <v>5055</v>
      </c>
    </row>
    <row r="7860" spans="1:5">
      <c r="A7860" s="187">
        <v>39182</v>
      </c>
      <c r="B7860" s="30">
        <v>34.44</v>
      </c>
      <c r="C7860" s="140">
        <v>160842</v>
      </c>
      <c r="D7860" s="8">
        <v>0.17333333333333334</v>
      </c>
      <c r="E7860" s="9">
        <v>576</v>
      </c>
    </row>
    <row r="7861" spans="1:5">
      <c r="A7861" s="187">
        <v>39183</v>
      </c>
      <c r="B7861" s="30">
        <v>34.603333333333332</v>
      </c>
      <c r="C7861" s="140">
        <v>134244</v>
      </c>
      <c r="D7861" s="8">
        <v>0.18333333333333335</v>
      </c>
      <c r="E7861" s="9">
        <v>3402</v>
      </c>
    </row>
    <row r="7862" spans="1:5">
      <c r="A7862" s="187">
        <v>39184</v>
      </c>
      <c r="B7862" s="30">
        <v>34.426666666666669</v>
      </c>
      <c r="C7862" s="140">
        <v>174849</v>
      </c>
      <c r="D7862" s="8">
        <v>0.17333333333333334</v>
      </c>
      <c r="E7862" s="9">
        <v>6495</v>
      </c>
    </row>
    <row r="7863" spans="1:5">
      <c r="A7863" s="187">
        <v>39185</v>
      </c>
      <c r="B7863" s="30">
        <v>34.886666666666663</v>
      </c>
      <c r="C7863" s="140">
        <v>99918</v>
      </c>
      <c r="D7863" s="8">
        <v>0.19333333333333333</v>
      </c>
      <c r="E7863" s="9">
        <v>6420</v>
      </c>
    </row>
    <row r="7864" spans="1:5">
      <c r="A7864" s="187">
        <v>39188</v>
      </c>
      <c r="B7864" s="30">
        <v>34.369999999999997</v>
      </c>
      <c r="C7864" s="140">
        <v>183177</v>
      </c>
      <c r="D7864" s="8">
        <v>0.19333333333333333</v>
      </c>
      <c r="E7864" s="9">
        <v>300</v>
      </c>
    </row>
    <row r="7865" spans="1:5">
      <c r="A7865" s="187">
        <v>39189</v>
      </c>
      <c r="B7865" s="30">
        <v>34.229999999999997</v>
      </c>
      <c r="C7865" s="140">
        <v>143115</v>
      </c>
      <c r="D7865" s="8">
        <v>0.17666666666666667</v>
      </c>
      <c r="E7865" s="9">
        <v>600</v>
      </c>
    </row>
    <row r="7866" spans="1:5">
      <c r="A7866" s="187">
        <v>39190</v>
      </c>
      <c r="B7866" s="30">
        <v>34.663333333333334</v>
      </c>
      <c r="C7866" s="140">
        <v>141549</v>
      </c>
      <c r="D7866" s="8">
        <v>0.19</v>
      </c>
      <c r="E7866" s="9">
        <v>10239</v>
      </c>
    </row>
    <row r="7867" spans="1:5">
      <c r="A7867" s="187">
        <v>39191</v>
      </c>
      <c r="B7867" s="30">
        <v>33.866666666666667</v>
      </c>
      <c r="C7867" s="140">
        <v>310113</v>
      </c>
      <c r="D7867" s="8">
        <v>0.19</v>
      </c>
      <c r="E7867" s="9">
        <v>0</v>
      </c>
    </row>
    <row r="7868" spans="1:5">
      <c r="A7868" s="187">
        <v>39192</v>
      </c>
      <c r="B7868" s="30">
        <v>34</v>
      </c>
      <c r="C7868" s="140">
        <v>426051</v>
      </c>
      <c r="D7868" s="8">
        <v>0.19333333333333333</v>
      </c>
      <c r="E7868" s="9">
        <v>531</v>
      </c>
    </row>
    <row r="7869" spans="1:5">
      <c r="A7869" s="187">
        <v>39195</v>
      </c>
      <c r="B7869" s="30">
        <v>34.283333333333331</v>
      </c>
      <c r="C7869" s="140">
        <v>200061</v>
      </c>
      <c r="D7869" s="8">
        <v>0.18333333333333335</v>
      </c>
      <c r="E7869" s="9">
        <v>960</v>
      </c>
    </row>
    <row r="7870" spans="1:5">
      <c r="A7870" s="187">
        <v>39196</v>
      </c>
      <c r="B7870" s="30">
        <v>34</v>
      </c>
      <c r="C7870" s="140">
        <v>287397</v>
      </c>
      <c r="D7870" s="8">
        <v>0.18333333333333335</v>
      </c>
      <c r="E7870" s="9">
        <v>13968</v>
      </c>
    </row>
    <row r="7871" spans="1:5">
      <c r="A7871" s="187">
        <v>39197</v>
      </c>
      <c r="B7871" s="30">
        <v>34.706666666666671</v>
      </c>
      <c r="C7871" s="140">
        <v>203472</v>
      </c>
      <c r="D7871" s="8">
        <v>0.18333333333333335</v>
      </c>
      <c r="E7871" s="9">
        <v>0</v>
      </c>
    </row>
    <row r="7872" spans="1:5">
      <c r="A7872" s="187">
        <v>39198</v>
      </c>
      <c r="B7872" s="30">
        <v>34.886666666666663</v>
      </c>
      <c r="C7872" s="140">
        <v>179745</v>
      </c>
      <c r="D7872" s="8">
        <v>0.18333333333333335</v>
      </c>
      <c r="E7872" s="9">
        <v>1776</v>
      </c>
    </row>
    <row r="7873" spans="1:5">
      <c r="A7873" s="187">
        <v>39199</v>
      </c>
      <c r="B7873" s="30">
        <v>34.866666666666667</v>
      </c>
      <c r="C7873" s="140">
        <v>248277</v>
      </c>
      <c r="D7873" s="8">
        <v>0.18333333333333335</v>
      </c>
      <c r="E7873" s="9">
        <v>4650</v>
      </c>
    </row>
    <row r="7874" spans="1:5">
      <c r="A7874" s="195">
        <v>39202</v>
      </c>
      <c r="B7874" s="31">
        <v>34.833333333333336</v>
      </c>
      <c r="C7874" s="141">
        <v>82089</v>
      </c>
      <c r="D7874" s="10">
        <v>0.18333333333333335</v>
      </c>
      <c r="E7874" s="11">
        <v>16410</v>
      </c>
    </row>
    <row r="7875" spans="1:5">
      <c r="A7875" s="187">
        <v>39204</v>
      </c>
      <c r="B7875" s="30">
        <v>35.276666666666664</v>
      </c>
      <c r="C7875" s="140">
        <v>236757</v>
      </c>
      <c r="D7875" s="8">
        <v>0.18333333333333335</v>
      </c>
      <c r="E7875" s="9">
        <v>0</v>
      </c>
    </row>
    <row r="7876" spans="1:5">
      <c r="A7876" s="187">
        <v>39205</v>
      </c>
      <c r="B7876" s="30">
        <v>35.333333333333336</v>
      </c>
      <c r="C7876" s="140">
        <v>151794</v>
      </c>
      <c r="D7876" s="8">
        <v>0.17333333333333334</v>
      </c>
      <c r="E7876" s="9">
        <v>12780</v>
      </c>
    </row>
    <row r="7877" spans="1:5">
      <c r="A7877" s="187">
        <v>39206</v>
      </c>
      <c r="B7877" s="30">
        <v>35.333333333333336</v>
      </c>
      <c r="C7877" s="140">
        <v>146253</v>
      </c>
      <c r="D7877" s="8">
        <v>0.17333333333333334</v>
      </c>
      <c r="E7877" s="9">
        <v>4950</v>
      </c>
    </row>
    <row r="7878" spans="1:5">
      <c r="A7878" s="187">
        <v>39209</v>
      </c>
      <c r="B7878" s="30">
        <v>35.383333333333333</v>
      </c>
      <c r="C7878" s="140">
        <v>85668</v>
      </c>
      <c r="D7878" s="8">
        <v>0.18333333333333335</v>
      </c>
      <c r="E7878" s="9">
        <v>11100</v>
      </c>
    </row>
    <row r="7879" spans="1:5">
      <c r="A7879" s="187">
        <v>39210</v>
      </c>
      <c r="B7879" s="30">
        <v>35.336666666666666</v>
      </c>
      <c r="C7879" s="140">
        <v>77568</v>
      </c>
      <c r="D7879" s="8">
        <v>0.17333333333333334</v>
      </c>
      <c r="E7879" s="9">
        <v>2496</v>
      </c>
    </row>
    <row r="7880" spans="1:5">
      <c r="A7880" s="187">
        <v>39211</v>
      </c>
      <c r="B7880" s="30">
        <v>34.97</v>
      </c>
      <c r="C7880" s="140">
        <v>143475</v>
      </c>
      <c r="D7880" s="8">
        <v>0.18333333333333335</v>
      </c>
      <c r="E7880" s="9">
        <v>4059</v>
      </c>
    </row>
    <row r="7881" spans="1:5">
      <c r="A7881" s="187">
        <v>39212</v>
      </c>
      <c r="B7881" s="30">
        <v>34.906666666666666</v>
      </c>
      <c r="C7881" s="140">
        <v>144603</v>
      </c>
      <c r="D7881" s="8">
        <v>0.17333333333333334</v>
      </c>
      <c r="E7881" s="9">
        <v>7590</v>
      </c>
    </row>
    <row r="7882" spans="1:5">
      <c r="A7882" s="187">
        <v>39213</v>
      </c>
      <c r="B7882" s="30">
        <v>35.22</v>
      </c>
      <c r="C7882" s="140">
        <v>153591</v>
      </c>
      <c r="D7882" s="8">
        <v>0.19</v>
      </c>
      <c r="E7882" s="9">
        <v>9210</v>
      </c>
    </row>
    <row r="7883" spans="1:5">
      <c r="A7883" s="187">
        <v>39216</v>
      </c>
      <c r="B7883" s="30">
        <v>34.776666666666664</v>
      </c>
      <c r="C7883" s="140">
        <v>147228</v>
      </c>
      <c r="D7883" s="8">
        <v>0.18333333333333335</v>
      </c>
      <c r="E7883" s="9">
        <v>12000</v>
      </c>
    </row>
    <row r="7884" spans="1:5">
      <c r="A7884" s="187">
        <v>39217</v>
      </c>
      <c r="B7884" s="30">
        <v>34.6</v>
      </c>
      <c r="C7884" s="140">
        <v>114942</v>
      </c>
      <c r="D7884" s="8">
        <v>0.17333333333333334</v>
      </c>
      <c r="E7884" s="9">
        <v>138999</v>
      </c>
    </row>
    <row r="7885" spans="1:5">
      <c r="A7885" s="187">
        <v>39218</v>
      </c>
      <c r="B7885" s="30">
        <v>33.636666666666663</v>
      </c>
      <c r="C7885" s="140">
        <v>134079</v>
      </c>
      <c r="D7885" s="8">
        <v>0.17333333333333334</v>
      </c>
      <c r="E7885" s="9">
        <v>0</v>
      </c>
    </row>
    <row r="7886" spans="1:5">
      <c r="A7886" s="187">
        <v>39219</v>
      </c>
      <c r="B7886" s="30">
        <v>34.053333333333335</v>
      </c>
      <c r="C7886" s="140">
        <v>49683</v>
      </c>
      <c r="D7886" s="8">
        <v>0.17333333333333334</v>
      </c>
      <c r="E7886" s="9">
        <v>0</v>
      </c>
    </row>
    <row r="7887" spans="1:5">
      <c r="A7887" s="187">
        <v>39220</v>
      </c>
      <c r="B7887" s="30">
        <v>34.333333333333336</v>
      </c>
      <c r="C7887" s="140">
        <v>68301</v>
      </c>
      <c r="D7887" s="8">
        <v>0.17</v>
      </c>
      <c r="E7887" s="9">
        <v>4800</v>
      </c>
    </row>
    <row r="7888" spans="1:5">
      <c r="A7888" s="187">
        <v>39223</v>
      </c>
      <c r="B7888" s="30">
        <v>34.549999999999997</v>
      </c>
      <c r="C7888" s="140">
        <v>124380</v>
      </c>
      <c r="D7888" s="8">
        <v>0.18333333333333335</v>
      </c>
      <c r="E7888" s="9">
        <v>18000</v>
      </c>
    </row>
    <row r="7889" spans="1:5">
      <c r="A7889" s="187">
        <v>39224</v>
      </c>
      <c r="B7889" s="30">
        <v>34.666666666666664</v>
      </c>
      <c r="C7889" s="140">
        <v>137442</v>
      </c>
      <c r="D7889" s="8">
        <v>0.17</v>
      </c>
      <c r="E7889" s="9">
        <v>3180</v>
      </c>
    </row>
    <row r="7890" spans="1:5">
      <c r="A7890" s="187">
        <v>39225</v>
      </c>
      <c r="B7890" s="30">
        <v>34.903333333333329</v>
      </c>
      <c r="C7890" s="140">
        <v>74142</v>
      </c>
      <c r="D7890" s="8">
        <v>0.18333333333333335</v>
      </c>
      <c r="E7890" s="9">
        <v>600</v>
      </c>
    </row>
    <row r="7891" spans="1:5">
      <c r="A7891" s="187">
        <v>39226</v>
      </c>
      <c r="B7891" s="30">
        <v>34.636666666666663</v>
      </c>
      <c r="C7891" s="140">
        <v>55872</v>
      </c>
      <c r="D7891" s="8">
        <v>0.18333333333333335</v>
      </c>
      <c r="E7891" s="9">
        <v>4725</v>
      </c>
    </row>
    <row r="7892" spans="1:5">
      <c r="A7892" s="187">
        <v>39227</v>
      </c>
      <c r="B7892" s="30">
        <v>34.853333333333332</v>
      </c>
      <c r="C7892" s="140">
        <v>79059</v>
      </c>
      <c r="D7892" s="8">
        <v>0.16666666666666666</v>
      </c>
      <c r="E7892" s="9">
        <v>150</v>
      </c>
    </row>
    <row r="7893" spans="1:5">
      <c r="A7893" s="187">
        <v>39230</v>
      </c>
      <c r="B7893" s="30">
        <v>34.796666666666667</v>
      </c>
      <c r="C7893" s="140">
        <v>3387</v>
      </c>
      <c r="D7893" s="8">
        <v>0.16666666666666666</v>
      </c>
      <c r="E7893" s="9">
        <v>150</v>
      </c>
    </row>
    <row r="7894" spans="1:5">
      <c r="A7894" s="187">
        <v>39231</v>
      </c>
      <c r="B7894" s="30">
        <v>34.590000000000003</v>
      </c>
      <c r="C7894" s="140">
        <v>78042</v>
      </c>
      <c r="D7894" s="8">
        <v>0.18</v>
      </c>
      <c r="E7894" s="9">
        <v>1371</v>
      </c>
    </row>
    <row r="7895" spans="1:5">
      <c r="A7895" s="187">
        <v>39232</v>
      </c>
      <c r="B7895" s="30">
        <v>34.446666666666665</v>
      </c>
      <c r="C7895" s="140">
        <v>135942</v>
      </c>
      <c r="D7895" s="8">
        <v>0.16</v>
      </c>
      <c r="E7895" s="9">
        <v>1851</v>
      </c>
    </row>
    <row r="7896" spans="1:5">
      <c r="A7896" s="195">
        <v>39233</v>
      </c>
      <c r="B7896" s="31">
        <v>35.4</v>
      </c>
      <c r="C7896" s="141">
        <v>173937</v>
      </c>
      <c r="D7896" s="10">
        <v>0.16</v>
      </c>
      <c r="E7896" s="11">
        <v>630</v>
      </c>
    </row>
    <row r="7897" spans="1:5">
      <c r="A7897" s="187">
        <v>39234</v>
      </c>
      <c r="B7897" s="30">
        <v>35.136666666666663</v>
      </c>
      <c r="C7897" s="140">
        <v>138219</v>
      </c>
      <c r="D7897" s="8">
        <v>0.16</v>
      </c>
      <c r="E7897" s="9">
        <v>1080</v>
      </c>
    </row>
    <row r="7898" spans="1:5">
      <c r="A7898" s="187">
        <v>39237</v>
      </c>
      <c r="B7898" s="30">
        <v>35.396666666666668</v>
      </c>
      <c r="C7898" s="140">
        <v>87213</v>
      </c>
      <c r="D7898" s="8">
        <v>0.16</v>
      </c>
      <c r="E7898" s="9">
        <v>1230</v>
      </c>
    </row>
    <row r="7899" spans="1:5">
      <c r="A7899" s="187">
        <v>39238</v>
      </c>
      <c r="B7899" s="30">
        <v>35.416666666666664</v>
      </c>
      <c r="C7899" s="140">
        <v>83250</v>
      </c>
      <c r="D7899" s="8">
        <v>0.16</v>
      </c>
      <c r="E7899" s="9">
        <v>0</v>
      </c>
    </row>
    <row r="7900" spans="1:5">
      <c r="A7900" s="187">
        <v>39239</v>
      </c>
      <c r="B7900" s="30">
        <v>34.25</v>
      </c>
      <c r="C7900" s="140">
        <v>166215</v>
      </c>
      <c r="D7900" s="8">
        <v>0.16666666666666666</v>
      </c>
      <c r="E7900" s="9">
        <v>1158</v>
      </c>
    </row>
    <row r="7901" spans="1:5">
      <c r="A7901" s="187">
        <v>39240</v>
      </c>
      <c r="B7901" s="30">
        <v>33.666666666666664</v>
      </c>
      <c r="C7901" s="140">
        <v>135489</v>
      </c>
      <c r="D7901" s="8">
        <v>0.16666666666666666</v>
      </c>
      <c r="E7901" s="9">
        <v>192</v>
      </c>
    </row>
    <row r="7902" spans="1:5">
      <c r="A7902" s="187">
        <v>39241</v>
      </c>
      <c r="B7902" s="30">
        <v>33.549999999999997</v>
      </c>
      <c r="C7902" s="140">
        <v>195276</v>
      </c>
      <c r="D7902" s="8">
        <v>0.16</v>
      </c>
      <c r="E7902" s="9">
        <v>750</v>
      </c>
    </row>
    <row r="7903" spans="1:5">
      <c r="A7903" s="187">
        <v>39244</v>
      </c>
      <c r="B7903" s="30">
        <v>35.166666666666664</v>
      </c>
      <c r="C7903" s="140">
        <v>214950</v>
      </c>
      <c r="D7903" s="8">
        <v>0.16666666666666666</v>
      </c>
      <c r="E7903" s="9">
        <v>120</v>
      </c>
    </row>
    <row r="7904" spans="1:5">
      <c r="A7904" s="187">
        <v>39245</v>
      </c>
      <c r="B7904" s="30">
        <v>34.983333333333334</v>
      </c>
      <c r="C7904" s="140">
        <v>140622</v>
      </c>
      <c r="D7904" s="8">
        <v>0.16666666666666666</v>
      </c>
      <c r="E7904" s="9">
        <v>900</v>
      </c>
    </row>
    <row r="7905" spans="1:5">
      <c r="A7905" s="187">
        <v>39246</v>
      </c>
      <c r="B7905" s="30">
        <v>34.56</v>
      </c>
      <c r="C7905" s="140">
        <v>129900</v>
      </c>
      <c r="D7905" s="8">
        <v>0.16666666666666666</v>
      </c>
      <c r="E7905" s="9">
        <v>300</v>
      </c>
    </row>
    <row r="7906" spans="1:5">
      <c r="A7906" s="187">
        <v>39247</v>
      </c>
      <c r="B7906" s="30">
        <v>35.299999999999997</v>
      </c>
      <c r="C7906" s="140">
        <v>257166</v>
      </c>
      <c r="D7906" s="8">
        <v>0.16</v>
      </c>
      <c r="E7906" s="9">
        <v>450</v>
      </c>
    </row>
    <row r="7907" spans="1:5">
      <c r="A7907" s="187">
        <v>39248</v>
      </c>
      <c r="B7907" s="30">
        <v>35.383333333333333</v>
      </c>
      <c r="C7907" s="140">
        <v>139872</v>
      </c>
      <c r="D7907" s="8">
        <v>0.16666666666666666</v>
      </c>
      <c r="E7907" s="9">
        <v>6540</v>
      </c>
    </row>
    <row r="7908" spans="1:5">
      <c r="A7908" s="187">
        <v>39251</v>
      </c>
      <c r="B7908" s="30">
        <v>35.733333333333334</v>
      </c>
      <c r="C7908" s="140">
        <v>258990</v>
      </c>
      <c r="D7908" s="8">
        <v>0.16</v>
      </c>
      <c r="E7908" s="9">
        <v>2610</v>
      </c>
    </row>
    <row r="7909" spans="1:5">
      <c r="A7909" s="187">
        <v>39252</v>
      </c>
      <c r="B7909" s="30">
        <v>35.79</v>
      </c>
      <c r="C7909" s="140">
        <v>294309</v>
      </c>
      <c r="D7909" s="8">
        <v>0.16666666666666666</v>
      </c>
      <c r="E7909" s="9">
        <v>3090</v>
      </c>
    </row>
    <row r="7910" spans="1:5">
      <c r="A7910" s="187">
        <v>39253</v>
      </c>
      <c r="B7910" s="30">
        <v>36.58</v>
      </c>
      <c r="C7910" s="140">
        <v>225477</v>
      </c>
      <c r="D7910" s="8">
        <v>0.16666666666666666</v>
      </c>
      <c r="E7910" s="9">
        <v>828</v>
      </c>
    </row>
    <row r="7911" spans="1:5">
      <c r="A7911" s="187">
        <v>39254</v>
      </c>
      <c r="B7911" s="30">
        <v>36.299999999999997</v>
      </c>
      <c r="C7911" s="140">
        <v>289431</v>
      </c>
      <c r="D7911" s="8">
        <v>0.16</v>
      </c>
      <c r="E7911" s="9">
        <v>3300</v>
      </c>
    </row>
    <row r="7912" spans="1:5">
      <c r="A7912" s="187">
        <v>39255</v>
      </c>
      <c r="B7912" s="30">
        <v>36.33</v>
      </c>
      <c r="C7912" s="140">
        <v>93714</v>
      </c>
      <c r="D7912" s="8">
        <v>0.16666666666666666</v>
      </c>
      <c r="E7912" s="9">
        <v>750</v>
      </c>
    </row>
    <row r="7913" spans="1:5">
      <c r="A7913" s="187">
        <v>39258</v>
      </c>
      <c r="B7913" s="30">
        <v>35.61</v>
      </c>
      <c r="C7913" s="140">
        <v>125175</v>
      </c>
      <c r="D7913" s="8">
        <v>0.18</v>
      </c>
      <c r="E7913" s="9">
        <v>900</v>
      </c>
    </row>
    <row r="7914" spans="1:5">
      <c r="A7914" s="187">
        <v>39259</v>
      </c>
      <c r="B7914" s="30">
        <v>35.293333333333329</v>
      </c>
      <c r="C7914" s="140">
        <v>152388</v>
      </c>
      <c r="D7914" s="8">
        <v>0.16666666666666666</v>
      </c>
      <c r="E7914" s="9">
        <v>180</v>
      </c>
    </row>
    <row r="7915" spans="1:5">
      <c r="A7915" s="187">
        <v>39260</v>
      </c>
      <c r="B7915" s="30">
        <v>35.576666666666668</v>
      </c>
      <c r="C7915" s="140">
        <v>1116096</v>
      </c>
      <c r="D7915" s="8">
        <v>0.18</v>
      </c>
      <c r="E7915" s="9">
        <v>1800</v>
      </c>
    </row>
    <row r="7916" spans="1:5">
      <c r="A7916" s="187">
        <v>39261</v>
      </c>
      <c r="B7916" s="30">
        <v>36.283333333333331</v>
      </c>
      <c r="C7916" s="140">
        <v>120954</v>
      </c>
      <c r="D7916" s="8">
        <v>0.16</v>
      </c>
      <c r="E7916" s="9">
        <v>516</v>
      </c>
    </row>
    <row r="7917" spans="1:5">
      <c r="A7917" s="195">
        <v>39262</v>
      </c>
      <c r="B7917" s="31">
        <v>36.283333333333331</v>
      </c>
      <c r="C7917" s="141">
        <v>158511</v>
      </c>
      <c r="D7917" s="10">
        <v>0.16</v>
      </c>
      <c r="E7917" s="11">
        <v>921</v>
      </c>
    </row>
    <row r="7918" spans="1:5">
      <c r="A7918" s="187">
        <v>39265</v>
      </c>
      <c r="B7918" s="30">
        <v>36.383333333333333</v>
      </c>
      <c r="C7918" s="140">
        <v>91074</v>
      </c>
      <c r="D7918" s="8">
        <v>0.18</v>
      </c>
      <c r="E7918" s="9">
        <v>2280</v>
      </c>
    </row>
    <row r="7919" spans="1:5">
      <c r="A7919" s="187">
        <v>39266</v>
      </c>
      <c r="B7919" s="30">
        <v>37.096666666666671</v>
      </c>
      <c r="C7919" s="140">
        <v>141084</v>
      </c>
      <c r="D7919" s="8">
        <v>0.16</v>
      </c>
      <c r="E7919" s="9">
        <v>2229</v>
      </c>
    </row>
    <row r="7920" spans="1:5">
      <c r="A7920" s="187">
        <v>39267</v>
      </c>
      <c r="B7920" s="30">
        <v>37.436666666666667</v>
      </c>
      <c r="C7920" s="140">
        <v>82890</v>
      </c>
      <c r="D7920" s="8">
        <v>0.16666666666666666</v>
      </c>
      <c r="E7920" s="9">
        <v>1350</v>
      </c>
    </row>
    <row r="7921" spans="1:5">
      <c r="A7921" s="187">
        <v>39268</v>
      </c>
      <c r="B7921" s="30">
        <v>36.716666666666669</v>
      </c>
      <c r="C7921" s="140">
        <v>130218</v>
      </c>
      <c r="D7921" s="8">
        <v>0.16</v>
      </c>
      <c r="E7921" s="9">
        <v>2100</v>
      </c>
    </row>
    <row r="7922" spans="1:5">
      <c r="A7922" s="187">
        <v>39269</v>
      </c>
      <c r="B7922" s="30">
        <v>37.093333333333334</v>
      </c>
      <c r="C7922" s="140">
        <v>70521</v>
      </c>
      <c r="D7922" s="8">
        <v>0.15</v>
      </c>
      <c r="E7922" s="9">
        <v>20841</v>
      </c>
    </row>
    <row r="7923" spans="1:5">
      <c r="A7923" s="187">
        <v>39272</v>
      </c>
      <c r="B7923" s="30">
        <v>37.156666666666666</v>
      </c>
      <c r="C7923" s="140">
        <v>102495</v>
      </c>
      <c r="D7923" s="8">
        <v>0.15</v>
      </c>
      <c r="E7923" s="9">
        <v>3420</v>
      </c>
    </row>
    <row r="7924" spans="1:5">
      <c r="A7924" s="187">
        <v>39273</v>
      </c>
      <c r="B7924" s="30">
        <v>37.036666666666669</v>
      </c>
      <c r="C7924" s="140">
        <v>170337</v>
      </c>
      <c r="D7924" s="8">
        <v>0.15</v>
      </c>
      <c r="E7924" s="9">
        <v>3420</v>
      </c>
    </row>
    <row r="7925" spans="1:5">
      <c r="A7925" s="187">
        <v>39274</v>
      </c>
      <c r="B7925" s="30">
        <v>36.5</v>
      </c>
      <c r="C7925" s="140">
        <v>105120</v>
      </c>
      <c r="D7925" s="8">
        <v>0.15</v>
      </c>
      <c r="E7925" s="9">
        <v>306</v>
      </c>
    </row>
    <row r="7926" spans="1:5">
      <c r="A7926" s="187">
        <v>39275</v>
      </c>
      <c r="B7926" s="30">
        <v>37.333333333333336</v>
      </c>
      <c r="C7926" s="140">
        <v>116574</v>
      </c>
      <c r="D7926" s="8">
        <v>0.18333333333333335</v>
      </c>
      <c r="E7926" s="9">
        <v>29394</v>
      </c>
    </row>
    <row r="7927" spans="1:5">
      <c r="A7927" s="187">
        <v>39276</v>
      </c>
      <c r="B7927" s="30">
        <v>37.673333333333332</v>
      </c>
      <c r="C7927" s="140">
        <v>125670</v>
      </c>
      <c r="D7927" s="8">
        <v>0.15333333333333335</v>
      </c>
      <c r="E7927" s="9">
        <v>330</v>
      </c>
    </row>
    <row r="7928" spans="1:5">
      <c r="A7928" s="187">
        <v>39279</v>
      </c>
      <c r="B7928" s="30">
        <v>37.733333333333334</v>
      </c>
      <c r="C7928" s="140">
        <v>112989</v>
      </c>
      <c r="D7928" s="8">
        <v>0.15666666666666665</v>
      </c>
      <c r="E7928" s="9">
        <v>900</v>
      </c>
    </row>
    <row r="7929" spans="1:5">
      <c r="A7929" s="187">
        <v>39280</v>
      </c>
      <c r="B7929" s="30">
        <v>37.786666666666669</v>
      </c>
      <c r="C7929" s="140">
        <v>132591</v>
      </c>
      <c r="D7929" s="8">
        <v>0.16</v>
      </c>
      <c r="E7929" s="9">
        <v>3060</v>
      </c>
    </row>
    <row r="7930" spans="1:5">
      <c r="A7930" s="187">
        <v>39281</v>
      </c>
      <c r="B7930" s="30">
        <v>37.72</v>
      </c>
      <c r="C7930" s="140">
        <v>106482</v>
      </c>
      <c r="D7930" s="8">
        <v>0.17666666666666667</v>
      </c>
      <c r="E7930" s="9">
        <v>750</v>
      </c>
    </row>
    <row r="7931" spans="1:5">
      <c r="A7931" s="187">
        <v>39282</v>
      </c>
      <c r="B7931" s="30">
        <v>37.799999999999997</v>
      </c>
      <c r="C7931" s="140">
        <v>104604</v>
      </c>
      <c r="D7931" s="8">
        <v>0.15333333333333335</v>
      </c>
      <c r="E7931" s="9">
        <v>2100</v>
      </c>
    </row>
    <row r="7932" spans="1:5">
      <c r="A7932" s="187">
        <v>39283</v>
      </c>
      <c r="B7932" s="30">
        <v>36.746666666666663</v>
      </c>
      <c r="C7932" s="140">
        <v>193830</v>
      </c>
      <c r="D7932" s="8">
        <v>0.15333333333333335</v>
      </c>
      <c r="E7932" s="9">
        <v>3060</v>
      </c>
    </row>
    <row r="7933" spans="1:5">
      <c r="A7933" s="187">
        <v>39286</v>
      </c>
      <c r="B7933" s="30">
        <v>36.5</v>
      </c>
      <c r="C7933" s="140">
        <v>76719</v>
      </c>
      <c r="D7933" s="8">
        <v>0.15666666666666665</v>
      </c>
      <c r="E7933" s="9">
        <v>3687</v>
      </c>
    </row>
    <row r="7934" spans="1:5">
      <c r="A7934" s="187">
        <v>39287</v>
      </c>
      <c r="B7934" s="30">
        <v>36.483333333333334</v>
      </c>
      <c r="C7934" s="140">
        <v>146247</v>
      </c>
      <c r="D7934" s="8">
        <v>0.15666666666666665</v>
      </c>
      <c r="E7934" s="9">
        <v>2325</v>
      </c>
    </row>
    <row r="7935" spans="1:5">
      <c r="A7935" s="187">
        <v>39288</v>
      </c>
      <c r="B7935" s="30">
        <v>35.366666666666667</v>
      </c>
      <c r="C7935" s="140">
        <v>141495</v>
      </c>
      <c r="D7935" s="8">
        <v>0.15666666666666665</v>
      </c>
      <c r="E7935" s="9">
        <v>0</v>
      </c>
    </row>
    <row r="7936" spans="1:5">
      <c r="A7936" s="187">
        <v>39289</v>
      </c>
      <c r="B7936" s="30">
        <v>34.563333333333333</v>
      </c>
      <c r="C7936" s="140">
        <v>159417</v>
      </c>
      <c r="D7936" s="8">
        <v>0.15666666666666665</v>
      </c>
      <c r="E7936" s="9">
        <v>480</v>
      </c>
    </row>
    <row r="7937" spans="1:5">
      <c r="A7937" s="187">
        <v>39290</v>
      </c>
      <c r="B7937" s="30">
        <v>34.58</v>
      </c>
      <c r="C7937" s="140">
        <v>170013</v>
      </c>
      <c r="D7937" s="8">
        <v>0.15666666666666665</v>
      </c>
      <c r="E7937" s="9">
        <v>90</v>
      </c>
    </row>
    <row r="7938" spans="1:5">
      <c r="A7938" s="187">
        <v>39293</v>
      </c>
      <c r="B7938" s="30">
        <v>35.073333333333331</v>
      </c>
      <c r="C7938" s="140">
        <v>115950</v>
      </c>
      <c r="D7938" s="8">
        <v>0.15666666666666665</v>
      </c>
      <c r="E7938" s="9">
        <v>660</v>
      </c>
    </row>
    <row r="7939" spans="1:5">
      <c r="A7939" s="195">
        <v>39294</v>
      </c>
      <c r="B7939" s="31">
        <v>35.186666666666667</v>
      </c>
      <c r="C7939" s="141">
        <v>186783</v>
      </c>
      <c r="D7939" s="10">
        <v>0.15666666666666665</v>
      </c>
      <c r="E7939" s="11">
        <v>600</v>
      </c>
    </row>
    <row r="7940" spans="1:5">
      <c r="A7940" s="187">
        <v>39295</v>
      </c>
      <c r="B7940" s="30">
        <v>35.136666666666663</v>
      </c>
      <c r="C7940" s="140">
        <v>143238</v>
      </c>
      <c r="D7940" s="8">
        <v>0.15666666666666665</v>
      </c>
      <c r="E7940" s="9">
        <v>90</v>
      </c>
    </row>
    <row r="7941" spans="1:5">
      <c r="A7941" s="187">
        <v>39296</v>
      </c>
      <c r="B7941" s="30">
        <v>35.78</v>
      </c>
      <c r="C7941" s="140">
        <v>193419</v>
      </c>
      <c r="D7941" s="8">
        <v>0.16333333333333333</v>
      </c>
      <c r="E7941" s="9">
        <v>300</v>
      </c>
    </row>
    <row r="7942" spans="1:5">
      <c r="A7942" s="187">
        <v>39297</v>
      </c>
      <c r="B7942" s="30">
        <v>34.340000000000003</v>
      </c>
      <c r="C7942" s="140">
        <v>186285</v>
      </c>
      <c r="D7942" s="21">
        <v>0.15666666666666665</v>
      </c>
      <c r="E7942" s="22">
        <v>1092</v>
      </c>
    </row>
    <row r="7943" spans="1:5">
      <c r="A7943" s="187">
        <v>39300</v>
      </c>
      <c r="B7943" s="30">
        <v>32.943333333333335</v>
      </c>
      <c r="C7943" s="140">
        <v>274761</v>
      </c>
      <c r="D7943" s="21">
        <v>0.15666666666666665</v>
      </c>
      <c r="E7943" s="22">
        <v>7698</v>
      </c>
    </row>
    <row r="7944" spans="1:5">
      <c r="A7944" s="187">
        <v>39301</v>
      </c>
      <c r="B7944" s="30">
        <v>33.083333333333336</v>
      </c>
      <c r="C7944" s="140">
        <v>184944</v>
      </c>
      <c r="D7944" s="21">
        <v>0.16666666666666666</v>
      </c>
      <c r="E7944" s="22">
        <v>270</v>
      </c>
    </row>
    <row r="7945" spans="1:5">
      <c r="A7945" s="187">
        <v>39302</v>
      </c>
      <c r="B7945" s="30">
        <v>32.67</v>
      </c>
      <c r="C7945" s="140">
        <v>299484</v>
      </c>
      <c r="D7945" s="21">
        <v>0.16333333333333333</v>
      </c>
      <c r="E7945" s="22">
        <v>195</v>
      </c>
    </row>
    <row r="7946" spans="1:5">
      <c r="A7946" s="187">
        <v>39303</v>
      </c>
      <c r="B7946" s="30">
        <v>30.963333333333335</v>
      </c>
      <c r="C7946" s="140">
        <v>551625</v>
      </c>
      <c r="D7946" s="21">
        <v>0.16333333333333333</v>
      </c>
      <c r="E7946" s="22">
        <v>375</v>
      </c>
    </row>
    <row r="7947" spans="1:5">
      <c r="A7947" s="187">
        <v>39304</v>
      </c>
      <c r="B7947" s="30">
        <v>31.033333333333331</v>
      </c>
      <c r="C7947" s="140">
        <v>286761</v>
      </c>
      <c r="D7947" s="21">
        <v>0.15666666666666665</v>
      </c>
      <c r="E7947" s="22">
        <v>1518</v>
      </c>
    </row>
    <row r="7948" spans="1:5">
      <c r="A7948" s="187">
        <v>39307</v>
      </c>
      <c r="B7948" s="30">
        <v>31.25</v>
      </c>
      <c r="C7948" s="140">
        <v>228594</v>
      </c>
      <c r="D7948" s="21">
        <v>0.16</v>
      </c>
      <c r="E7948" s="22">
        <v>3075</v>
      </c>
    </row>
    <row r="7949" spans="1:5">
      <c r="A7949" s="187">
        <v>39308</v>
      </c>
      <c r="B7949" s="30">
        <v>31.703333333333333</v>
      </c>
      <c r="C7949" s="140">
        <v>193230</v>
      </c>
      <c r="D7949" s="21">
        <v>0.15666666666666665</v>
      </c>
      <c r="E7949" s="22">
        <v>1128</v>
      </c>
    </row>
    <row r="7950" spans="1:5">
      <c r="A7950" s="187">
        <v>39309</v>
      </c>
      <c r="B7950" s="30">
        <v>31.5</v>
      </c>
      <c r="C7950" s="140">
        <v>139929</v>
      </c>
      <c r="D7950" s="21">
        <v>0.16</v>
      </c>
      <c r="E7950" s="22">
        <v>381</v>
      </c>
    </row>
    <row r="7951" spans="1:5">
      <c r="A7951" s="187">
        <v>39310</v>
      </c>
      <c r="B7951" s="30">
        <v>30.733333333333334</v>
      </c>
      <c r="C7951" s="140">
        <v>205050</v>
      </c>
      <c r="D7951" s="21">
        <v>0.15666666666666665</v>
      </c>
      <c r="E7951" s="22">
        <v>3</v>
      </c>
    </row>
    <row r="7952" spans="1:5">
      <c r="A7952" s="187">
        <v>39311</v>
      </c>
      <c r="B7952" s="30">
        <v>30.613333333333333</v>
      </c>
      <c r="C7952" s="140">
        <v>250299</v>
      </c>
      <c r="D7952" s="21">
        <v>0.16333333333333333</v>
      </c>
      <c r="E7952" s="22">
        <v>420</v>
      </c>
    </row>
    <row r="7953" spans="1:5">
      <c r="A7953" s="187">
        <v>39314</v>
      </c>
      <c r="B7953" s="30">
        <v>31.66333333333333</v>
      </c>
      <c r="C7953" s="140">
        <v>216987</v>
      </c>
      <c r="D7953" s="21">
        <v>0.18</v>
      </c>
      <c r="E7953" s="22">
        <v>3975</v>
      </c>
    </row>
    <row r="7954" spans="1:5">
      <c r="A7954" s="187">
        <v>39315</v>
      </c>
      <c r="B7954" s="30">
        <v>31.133333333333336</v>
      </c>
      <c r="C7954" s="140">
        <v>88737</v>
      </c>
      <c r="D7954" s="21">
        <v>0.16333333333333333</v>
      </c>
      <c r="E7954" s="22">
        <v>498</v>
      </c>
    </row>
    <row r="7955" spans="1:5">
      <c r="A7955" s="187">
        <v>39316</v>
      </c>
      <c r="B7955" s="30">
        <v>31.47666666666667</v>
      </c>
      <c r="C7955" s="140">
        <v>147030</v>
      </c>
      <c r="D7955" s="21">
        <v>0.17666666666666667</v>
      </c>
      <c r="E7955" s="22">
        <v>714</v>
      </c>
    </row>
    <row r="7956" spans="1:5">
      <c r="A7956" s="187">
        <v>39317</v>
      </c>
      <c r="B7956" s="30">
        <v>31.733333333333334</v>
      </c>
      <c r="C7956" s="140">
        <v>117981</v>
      </c>
      <c r="D7956" s="8">
        <v>0.17333333333333334</v>
      </c>
      <c r="E7956" s="9">
        <v>1140</v>
      </c>
    </row>
    <row r="7957" spans="1:5">
      <c r="A7957" s="187">
        <v>39318</v>
      </c>
      <c r="B7957" s="30">
        <v>32.333333333333336</v>
      </c>
      <c r="C7957" s="140">
        <v>111252</v>
      </c>
      <c r="D7957" s="8">
        <v>0.17333333333333334</v>
      </c>
      <c r="E7957" s="9">
        <v>1875</v>
      </c>
    </row>
    <row r="7958" spans="1:5">
      <c r="A7958" s="187">
        <v>39321</v>
      </c>
      <c r="B7958" s="30">
        <v>32.356666666666662</v>
      </c>
      <c r="C7958" s="140">
        <v>171945</v>
      </c>
      <c r="D7958" s="8">
        <v>0.17666666666666667</v>
      </c>
      <c r="E7958" s="9">
        <v>3030</v>
      </c>
    </row>
    <row r="7959" spans="1:5">
      <c r="A7959" s="187">
        <v>39322</v>
      </c>
      <c r="B7959" s="30">
        <v>31.573333333333334</v>
      </c>
      <c r="C7959" s="140">
        <v>260646</v>
      </c>
      <c r="D7959" s="8">
        <v>0.16</v>
      </c>
      <c r="E7959" s="9">
        <v>6</v>
      </c>
    </row>
    <row r="7960" spans="1:5">
      <c r="A7960" s="187">
        <v>39323</v>
      </c>
      <c r="B7960" s="30">
        <v>31.716666666666669</v>
      </c>
      <c r="C7960" s="140">
        <v>293934</v>
      </c>
      <c r="D7960" s="8">
        <v>0.16666666666666666</v>
      </c>
      <c r="E7960" s="9">
        <v>300</v>
      </c>
    </row>
    <row r="7961" spans="1:5">
      <c r="A7961" s="187">
        <v>39324</v>
      </c>
      <c r="B7961" s="30">
        <v>32.026666666666664</v>
      </c>
      <c r="C7961" s="140">
        <v>72237</v>
      </c>
      <c r="D7961" s="8">
        <v>0.18</v>
      </c>
      <c r="E7961" s="9">
        <v>750</v>
      </c>
    </row>
    <row r="7962" spans="1:5">
      <c r="A7962" s="195">
        <v>39325</v>
      </c>
      <c r="B7962" s="31">
        <v>32.166666666666664</v>
      </c>
      <c r="C7962" s="141">
        <v>169989</v>
      </c>
      <c r="D7962" s="10">
        <v>0.18</v>
      </c>
      <c r="E7962" s="11">
        <v>870</v>
      </c>
    </row>
    <row r="7963" spans="1:5">
      <c r="A7963" s="187">
        <v>39328</v>
      </c>
      <c r="B7963" s="30">
        <v>32.520000000000003</v>
      </c>
      <c r="C7963" s="140">
        <v>66477</v>
      </c>
      <c r="D7963" s="8">
        <v>0.18</v>
      </c>
      <c r="E7963" s="9">
        <v>3225</v>
      </c>
    </row>
    <row r="7964" spans="1:5">
      <c r="A7964" s="187">
        <v>39329</v>
      </c>
      <c r="B7964" s="30">
        <v>32.229999999999997</v>
      </c>
      <c r="C7964" s="140">
        <v>177372</v>
      </c>
      <c r="D7964" s="8">
        <v>0.18</v>
      </c>
      <c r="E7964" s="9">
        <v>7425</v>
      </c>
    </row>
    <row r="7965" spans="1:5">
      <c r="A7965" s="187">
        <v>39330</v>
      </c>
      <c r="B7965" s="30">
        <v>32.283333333333331</v>
      </c>
      <c r="C7965" s="140">
        <v>135516</v>
      </c>
      <c r="D7965" s="8">
        <v>0.17666666666666667</v>
      </c>
      <c r="E7965" s="9">
        <v>1806</v>
      </c>
    </row>
    <row r="7966" spans="1:5">
      <c r="A7966" s="187">
        <v>39331</v>
      </c>
      <c r="B7966" s="30">
        <v>32.196666666666665</v>
      </c>
      <c r="C7966" s="140">
        <v>128013</v>
      </c>
      <c r="D7966" s="8">
        <v>0.17333333333333334</v>
      </c>
      <c r="E7966" s="9">
        <v>300</v>
      </c>
    </row>
    <row r="7967" spans="1:5">
      <c r="A7967" s="187">
        <v>39332</v>
      </c>
      <c r="B7967" s="30">
        <v>31.72</v>
      </c>
      <c r="C7967" s="140">
        <v>143340</v>
      </c>
      <c r="D7967" s="8">
        <v>0.18</v>
      </c>
      <c r="E7967" s="9">
        <v>2520</v>
      </c>
    </row>
    <row r="7968" spans="1:5">
      <c r="A7968" s="187">
        <v>39335</v>
      </c>
      <c r="B7968" s="30">
        <v>31.453333333333333</v>
      </c>
      <c r="C7968" s="140">
        <v>171297</v>
      </c>
      <c r="D7968" s="8">
        <v>0.16666666666666666</v>
      </c>
      <c r="E7968" s="9">
        <v>3996</v>
      </c>
    </row>
    <row r="7969" spans="1:5">
      <c r="A7969" s="187">
        <v>39336</v>
      </c>
      <c r="B7969" s="30">
        <v>31.283333333333331</v>
      </c>
      <c r="C7969" s="140">
        <v>150063</v>
      </c>
      <c r="D7969" s="8">
        <v>0.16</v>
      </c>
      <c r="E7969" s="9">
        <v>834</v>
      </c>
    </row>
    <row r="7970" spans="1:5">
      <c r="A7970" s="187">
        <v>39337</v>
      </c>
      <c r="B7970" s="30">
        <v>31.733333333333334</v>
      </c>
      <c r="C7970" s="140">
        <v>84042</v>
      </c>
      <c r="D7970" s="8">
        <v>0.18</v>
      </c>
      <c r="E7970" s="9">
        <v>1740</v>
      </c>
    </row>
    <row r="7971" spans="1:5">
      <c r="A7971" s="187">
        <v>39338</v>
      </c>
      <c r="B7971" s="30">
        <v>31.493333333333336</v>
      </c>
      <c r="C7971" s="140">
        <v>91665</v>
      </c>
      <c r="D7971" s="8">
        <v>0.16</v>
      </c>
      <c r="E7971" s="9">
        <v>240</v>
      </c>
    </row>
    <row r="7972" spans="1:5">
      <c r="A7972" s="187">
        <v>39339</v>
      </c>
      <c r="B7972" s="30">
        <v>31.216666666666669</v>
      </c>
      <c r="C7972" s="140">
        <v>51525</v>
      </c>
      <c r="D7972" s="8">
        <v>0.16</v>
      </c>
      <c r="E7972" s="9">
        <v>300</v>
      </c>
    </row>
    <row r="7973" spans="1:5">
      <c r="A7973" s="187">
        <v>39342</v>
      </c>
      <c r="B7973" s="30">
        <v>30.493333333333336</v>
      </c>
      <c r="C7973" s="140">
        <v>129021</v>
      </c>
      <c r="D7973" s="8">
        <v>0.18</v>
      </c>
      <c r="E7973" s="9">
        <v>675</v>
      </c>
    </row>
    <row r="7974" spans="1:5">
      <c r="A7974" s="187">
        <v>39343</v>
      </c>
      <c r="B7974" s="30">
        <v>31.116666666666664</v>
      </c>
      <c r="C7974" s="140">
        <v>75378</v>
      </c>
      <c r="D7974" s="8">
        <v>0.17666666666666667</v>
      </c>
      <c r="E7974" s="9">
        <v>4800</v>
      </c>
    </row>
    <row r="7975" spans="1:5">
      <c r="A7975" s="187">
        <v>39344</v>
      </c>
      <c r="B7975" s="30">
        <v>31.646666666666665</v>
      </c>
      <c r="C7975" s="140">
        <v>108186</v>
      </c>
      <c r="D7975" s="8">
        <v>0.17666666666666667</v>
      </c>
      <c r="E7975" s="9">
        <v>1254</v>
      </c>
    </row>
    <row r="7976" spans="1:5">
      <c r="A7976" s="187">
        <v>39345</v>
      </c>
      <c r="B7976" s="30">
        <v>30.763333333333335</v>
      </c>
      <c r="C7976" s="140">
        <v>119109</v>
      </c>
      <c r="D7976" s="8">
        <v>0.18</v>
      </c>
      <c r="E7976" s="9">
        <v>1200</v>
      </c>
    </row>
    <row r="7977" spans="1:5">
      <c r="A7977" s="187">
        <v>39346</v>
      </c>
      <c r="B7977" s="30">
        <v>30.19</v>
      </c>
      <c r="C7977" s="140">
        <v>275454</v>
      </c>
      <c r="D7977" s="8">
        <v>0.18</v>
      </c>
      <c r="E7977" s="9">
        <v>2220</v>
      </c>
    </row>
    <row r="7978" spans="1:5">
      <c r="A7978" s="187">
        <v>39349</v>
      </c>
      <c r="B7978" s="30">
        <v>30.216666666666669</v>
      </c>
      <c r="C7978" s="140">
        <v>118779</v>
      </c>
      <c r="D7978" s="8">
        <v>0.15666666666666665</v>
      </c>
      <c r="E7978" s="9">
        <v>19755</v>
      </c>
    </row>
    <row r="7979" spans="1:5">
      <c r="A7979" s="187">
        <v>39350</v>
      </c>
      <c r="B7979" s="30">
        <v>29.48</v>
      </c>
      <c r="C7979" s="140">
        <v>160752</v>
      </c>
      <c r="D7979" s="8">
        <v>0.17666666666666667</v>
      </c>
      <c r="E7979" s="9">
        <v>1350</v>
      </c>
    </row>
    <row r="7980" spans="1:5">
      <c r="A7980" s="187">
        <v>39351</v>
      </c>
      <c r="B7980" s="30">
        <v>29.973333333333333</v>
      </c>
      <c r="C7980" s="140">
        <v>75147</v>
      </c>
      <c r="D7980" s="8">
        <v>0.16</v>
      </c>
      <c r="E7980" s="9">
        <v>2130</v>
      </c>
    </row>
    <row r="7981" spans="1:5">
      <c r="A7981" s="187">
        <v>39352</v>
      </c>
      <c r="B7981" s="30">
        <v>31.566666666666666</v>
      </c>
      <c r="C7981" s="140">
        <v>330600</v>
      </c>
      <c r="D7981" s="8">
        <v>0.18</v>
      </c>
      <c r="E7981" s="9">
        <v>4500</v>
      </c>
    </row>
    <row r="7982" spans="1:5">
      <c r="A7982" s="195">
        <v>39353</v>
      </c>
      <c r="B7982" s="31">
        <v>31.33666666666667</v>
      </c>
      <c r="C7982" s="141">
        <v>290940</v>
      </c>
      <c r="D7982" s="10">
        <v>0.18</v>
      </c>
      <c r="E7982" s="11">
        <v>372</v>
      </c>
    </row>
    <row r="7983" spans="1:5">
      <c r="A7983" s="187">
        <v>39356</v>
      </c>
      <c r="B7983" s="30">
        <v>31.58666666666667</v>
      </c>
      <c r="C7983" s="140">
        <v>149010</v>
      </c>
      <c r="D7983" s="8">
        <v>0.18</v>
      </c>
      <c r="E7983" s="9">
        <v>0</v>
      </c>
    </row>
    <row r="7984" spans="1:5">
      <c r="A7984" s="187">
        <v>39357</v>
      </c>
      <c r="B7984" s="30">
        <v>31.626666666666665</v>
      </c>
      <c r="C7984" s="140">
        <v>150834</v>
      </c>
      <c r="D7984" s="8">
        <v>0.18</v>
      </c>
      <c r="E7984" s="9">
        <v>600</v>
      </c>
    </row>
    <row r="7985" spans="1:5">
      <c r="A7985" s="187">
        <v>39358</v>
      </c>
      <c r="B7985" s="30">
        <v>31.1</v>
      </c>
      <c r="C7985" s="140">
        <v>138540</v>
      </c>
      <c r="D7985" s="8">
        <v>0.16</v>
      </c>
      <c r="E7985" s="9">
        <v>1350</v>
      </c>
    </row>
    <row r="7986" spans="1:5">
      <c r="A7986" s="187">
        <v>39359</v>
      </c>
      <c r="B7986" s="30">
        <v>31.93</v>
      </c>
      <c r="C7986" s="140">
        <v>341679</v>
      </c>
      <c r="D7986" s="8">
        <v>0.18</v>
      </c>
      <c r="E7986" s="9">
        <v>2100</v>
      </c>
    </row>
    <row r="7987" spans="1:5">
      <c r="A7987" s="187">
        <v>39360</v>
      </c>
      <c r="B7987" s="30">
        <v>31.86</v>
      </c>
      <c r="C7987" s="140">
        <v>168732</v>
      </c>
      <c r="D7987" s="8">
        <v>0.18</v>
      </c>
      <c r="E7987" s="9">
        <v>900</v>
      </c>
    </row>
    <row r="7988" spans="1:5">
      <c r="A7988" s="187">
        <v>39363</v>
      </c>
      <c r="B7988" s="30">
        <v>32.613333333333337</v>
      </c>
      <c r="C7988" s="140">
        <v>175683</v>
      </c>
      <c r="D7988" s="8">
        <v>0.17</v>
      </c>
      <c r="E7988" s="9">
        <v>450</v>
      </c>
    </row>
    <row r="7989" spans="1:5">
      <c r="A7989" s="187">
        <v>39364</v>
      </c>
      <c r="B7989" s="30">
        <v>32.94</v>
      </c>
      <c r="C7989" s="140">
        <v>197064</v>
      </c>
      <c r="D7989" s="8">
        <v>0.18</v>
      </c>
      <c r="E7989" s="9">
        <v>1509</v>
      </c>
    </row>
    <row r="7990" spans="1:5">
      <c r="A7990" s="187">
        <v>39365</v>
      </c>
      <c r="B7990" s="30">
        <v>33.17</v>
      </c>
      <c r="C7990" s="140">
        <v>146946</v>
      </c>
      <c r="D7990" s="8">
        <v>0.15666666666666665</v>
      </c>
      <c r="E7990" s="9">
        <v>5748</v>
      </c>
    </row>
    <row r="7991" spans="1:5">
      <c r="A7991" s="187">
        <v>39366</v>
      </c>
      <c r="B7991" s="30">
        <v>33.666666666666664</v>
      </c>
      <c r="C7991" s="140">
        <v>109617</v>
      </c>
      <c r="D7991" s="8">
        <v>0.15666666666666665</v>
      </c>
      <c r="E7991" s="9">
        <v>0</v>
      </c>
    </row>
    <row r="7992" spans="1:5">
      <c r="A7992" s="187">
        <v>39367</v>
      </c>
      <c r="B7992" s="30">
        <v>33.443333333333335</v>
      </c>
      <c r="C7992" s="140">
        <v>192573</v>
      </c>
      <c r="D7992" s="8">
        <v>0.15666666666666665</v>
      </c>
      <c r="E7992" s="9">
        <v>600</v>
      </c>
    </row>
    <row r="7993" spans="1:5">
      <c r="A7993" s="187">
        <v>39370</v>
      </c>
      <c r="B7993" s="30">
        <v>33.726666666666667</v>
      </c>
      <c r="C7993" s="140">
        <v>140427</v>
      </c>
      <c r="D7993" s="8">
        <v>0.15666666666666665</v>
      </c>
      <c r="E7993" s="9">
        <v>1461</v>
      </c>
    </row>
    <row r="7994" spans="1:5">
      <c r="A7994" s="187">
        <v>39371</v>
      </c>
      <c r="B7994" s="30">
        <v>33.233333333333334</v>
      </c>
      <c r="C7994" s="140">
        <v>88179</v>
      </c>
      <c r="D7994" s="8">
        <v>0.17666666666666667</v>
      </c>
      <c r="E7994" s="9">
        <v>2190</v>
      </c>
    </row>
    <row r="7995" spans="1:5">
      <c r="A7995" s="187">
        <v>39372</v>
      </c>
      <c r="B7995" s="30">
        <v>33.256666666666668</v>
      </c>
      <c r="C7995" s="140">
        <v>141576</v>
      </c>
      <c r="D7995" s="8">
        <v>0.15666666666666665</v>
      </c>
      <c r="E7995" s="9">
        <v>828</v>
      </c>
    </row>
    <row r="7996" spans="1:5">
      <c r="A7996" s="187">
        <v>39373</v>
      </c>
      <c r="B7996" s="30">
        <v>32.803333333333335</v>
      </c>
      <c r="C7996" s="140">
        <v>157833</v>
      </c>
      <c r="D7996" s="8">
        <v>0.17666666666666667</v>
      </c>
      <c r="E7996" s="9">
        <v>945</v>
      </c>
    </row>
    <row r="7997" spans="1:5">
      <c r="A7997" s="187">
        <v>39374</v>
      </c>
      <c r="B7997" s="30">
        <v>32.646666666666668</v>
      </c>
      <c r="C7997" s="140">
        <v>146286</v>
      </c>
      <c r="D7997" s="8">
        <v>0.17333333333333334</v>
      </c>
      <c r="E7997" s="9">
        <v>300</v>
      </c>
    </row>
    <row r="7998" spans="1:5">
      <c r="A7998" s="187">
        <v>39377</v>
      </c>
      <c r="B7998" s="30">
        <v>31.483333333333334</v>
      </c>
      <c r="C7998" s="140">
        <v>159003</v>
      </c>
      <c r="D7998" s="8">
        <v>0.17333333333333334</v>
      </c>
      <c r="E7998" s="9">
        <v>0</v>
      </c>
    </row>
    <row r="7999" spans="1:5">
      <c r="A7999" s="187">
        <v>39378</v>
      </c>
      <c r="B7999" s="30">
        <v>32.03</v>
      </c>
      <c r="C7999" s="140">
        <v>96138</v>
      </c>
      <c r="D7999" s="8">
        <v>0.17</v>
      </c>
      <c r="E7999" s="9">
        <v>1200</v>
      </c>
    </row>
    <row r="8000" spans="1:5">
      <c r="A8000" s="187">
        <v>39379</v>
      </c>
      <c r="B8000" s="30">
        <v>32.153333333333329</v>
      </c>
      <c r="C8000" s="140">
        <v>115260</v>
      </c>
      <c r="D8000" s="8">
        <v>0.17</v>
      </c>
      <c r="E8000" s="9">
        <v>300</v>
      </c>
    </row>
    <row r="8001" spans="1:5">
      <c r="A8001" s="187">
        <v>39380</v>
      </c>
      <c r="B8001" s="30">
        <v>32.563333333333333</v>
      </c>
      <c r="C8001" s="140">
        <v>144261</v>
      </c>
      <c r="D8001" s="8">
        <v>0.15666666666666665</v>
      </c>
      <c r="E8001" s="9">
        <v>330</v>
      </c>
    </row>
    <row r="8002" spans="1:5">
      <c r="A8002" s="187">
        <v>39381</v>
      </c>
      <c r="B8002" s="30">
        <v>31.86</v>
      </c>
      <c r="C8002" s="140">
        <v>178137</v>
      </c>
      <c r="D8002" s="8">
        <v>0.16666666666666666</v>
      </c>
      <c r="E8002" s="9">
        <v>2400</v>
      </c>
    </row>
    <row r="8003" spans="1:5">
      <c r="A8003" s="187">
        <v>39384</v>
      </c>
      <c r="B8003" s="30">
        <v>31.776666666666667</v>
      </c>
      <c r="C8003" s="140">
        <v>259125</v>
      </c>
      <c r="D8003" s="8">
        <v>0.17</v>
      </c>
      <c r="E8003" s="9">
        <v>267</v>
      </c>
    </row>
    <row r="8004" spans="1:5">
      <c r="A8004" s="187">
        <v>39385</v>
      </c>
      <c r="B8004" s="30">
        <v>31.693333333333332</v>
      </c>
      <c r="C8004" s="140">
        <v>166068</v>
      </c>
      <c r="D8004" s="8">
        <v>0.17</v>
      </c>
      <c r="E8004" s="9">
        <v>0</v>
      </c>
    </row>
    <row r="8005" spans="1:5">
      <c r="A8005" s="195">
        <v>39386</v>
      </c>
      <c r="B8005" s="31">
        <v>31.66</v>
      </c>
      <c r="C8005" s="141">
        <v>138282</v>
      </c>
      <c r="D8005" s="10">
        <v>0.17</v>
      </c>
      <c r="E8005" s="11">
        <v>0</v>
      </c>
    </row>
    <row r="8006" spans="1:5">
      <c r="A8006" s="187">
        <v>39387</v>
      </c>
      <c r="B8006" s="30">
        <v>31.533333333333331</v>
      </c>
      <c r="C8006" s="140">
        <v>176481</v>
      </c>
      <c r="D8006" s="8">
        <v>0.17</v>
      </c>
      <c r="E8006" s="9">
        <v>180</v>
      </c>
    </row>
    <row r="8007" spans="1:5">
      <c r="A8007" s="187">
        <v>39388</v>
      </c>
      <c r="B8007" s="30">
        <v>31.303333333333331</v>
      </c>
      <c r="C8007" s="140">
        <v>113763</v>
      </c>
      <c r="D8007" s="8">
        <v>0.16</v>
      </c>
      <c r="E8007" s="9">
        <v>600</v>
      </c>
    </row>
    <row r="8008" spans="1:5">
      <c r="A8008" s="187">
        <v>39391</v>
      </c>
      <c r="B8008" s="30">
        <v>30.526666666666667</v>
      </c>
      <c r="C8008" s="140">
        <v>181740</v>
      </c>
      <c r="D8008" s="8">
        <v>0.16</v>
      </c>
      <c r="E8008" s="9">
        <v>0</v>
      </c>
    </row>
    <row r="8009" spans="1:5">
      <c r="A8009" s="187">
        <v>39392</v>
      </c>
      <c r="B8009" s="30">
        <v>31.096666666666668</v>
      </c>
      <c r="C8009" s="140">
        <v>122763</v>
      </c>
      <c r="D8009" s="8">
        <v>0.17</v>
      </c>
      <c r="E8009" s="9">
        <v>1926</v>
      </c>
    </row>
    <row r="8010" spans="1:5">
      <c r="A8010" s="187">
        <v>39393</v>
      </c>
      <c r="B8010" s="30">
        <v>30.403333333333332</v>
      </c>
      <c r="C8010" s="140">
        <v>145074</v>
      </c>
      <c r="D8010" s="8">
        <v>0.17333333333333334</v>
      </c>
      <c r="E8010" s="9">
        <v>234</v>
      </c>
    </row>
    <row r="8011" spans="1:5">
      <c r="A8011" s="187">
        <v>39394</v>
      </c>
      <c r="B8011" s="30">
        <v>30.703333333333333</v>
      </c>
      <c r="C8011" s="140">
        <v>168375</v>
      </c>
      <c r="D8011" s="8">
        <v>0.17</v>
      </c>
      <c r="E8011" s="9">
        <v>1383</v>
      </c>
    </row>
    <row r="8012" spans="1:5">
      <c r="A8012" s="187">
        <v>39395</v>
      </c>
      <c r="B8012" s="30">
        <v>31.54</v>
      </c>
      <c r="C8012" s="140">
        <v>449934</v>
      </c>
      <c r="D8012" s="8">
        <v>0.16666666666666666</v>
      </c>
      <c r="E8012" s="9">
        <v>990</v>
      </c>
    </row>
    <row r="8013" spans="1:5">
      <c r="A8013" s="187">
        <v>39398</v>
      </c>
      <c r="B8013" s="30">
        <v>32.666666666666664</v>
      </c>
      <c r="C8013" s="140">
        <v>262125</v>
      </c>
      <c r="D8013" s="8">
        <v>0.16666666666666666</v>
      </c>
      <c r="E8013" s="9">
        <v>0</v>
      </c>
    </row>
    <row r="8014" spans="1:5">
      <c r="A8014" s="187">
        <v>39399</v>
      </c>
      <c r="B8014" s="30">
        <v>32.333333333333336</v>
      </c>
      <c r="C8014" s="140">
        <v>274131</v>
      </c>
      <c r="D8014" s="8">
        <v>0.16</v>
      </c>
      <c r="E8014" s="9">
        <v>870</v>
      </c>
    </row>
    <row r="8015" spans="1:5">
      <c r="A8015" s="187">
        <v>39400</v>
      </c>
      <c r="B8015" s="30">
        <v>32.853333333333332</v>
      </c>
      <c r="C8015" s="140">
        <v>240483</v>
      </c>
      <c r="D8015" s="8">
        <v>0.17</v>
      </c>
      <c r="E8015" s="9">
        <v>5499</v>
      </c>
    </row>
    <row r="8016" spans="1:5">
      <c r="A8016" s="187">
        <v>39401</v>
      </c>
      <c r="B8016" s="30">
        <v>31.456666666666667</v>
      </c>
      <c r="C8016" s="140">
        <v>239562</v>
      </c>
      <c r="D8016" s="8">
        <v>0.17</v>
      </c>
      <c r="E8016" s="9">
        <v>1500</v>
      </c>
    </row>
    <row r="8017" spans="1:5">
      <c r="A8017" s="187">
        <v>39402</v>
      </c>
      <c r="B8017" s="30">
        <v>31.16333333333333</v>
      </c>
      <c r="C8017" s="140">
        <v>125775</v>
      </c>
      <c r="D8017" s="8">
        <v>0.17</v>
      </c>
      <c r="E8017" s="9">
        <v>0</v>
      </c>
    </row>
    <row r="8018" spans="1:5">
      <c r="A8018" s="187">
        <v>39405</v>
      </c>
      <c r="B8018" s="30">
        <v>30.596666666666668</v>
      </c>
      <c r="C8018" s="140">
        <v>205491</v>
      </c>
      <c r="D8018" s="8">
        <v>0.17</v>
      </c>
      <c r="E8018" s="9">
        <v>450</v>
      </c>
    </row>
    <row r="8019" spans="1:5">
      <c r="A8019" s="187">
        <v>39406</v>
      </c>
      <c r="B8019" s="30">
        <v>30.91333333333333</v>
      </c>
      <c r="C8019" s="140">
        <v>171627</v>
      </c>
      <c r="D8019" s="8">
        <v>0.17</v>
      </c>
      <c r="E8019" s="9">
        <v>825</v>
      </c>
    </row>
    <row r="8020" spans="1:5">
      <c r="A8020" s="187">
        <v>39407</v>
      </c>
      <c r="B8020" s="30">
        <v>30.026666666666667</v>
      </c>
      <c r="C8020" s="140">
        <v>142035</v>
      </c>
      <c r="D8020" s="8">
        <v>0.17</v>
      </c>
      <c r="E8020" s="9">
        <v>540</v>
      </c>
    </row>
    <row r="8021" spans="1:5">
      <c r="A8021" s="187">
        <v>39408</v>
      </c>
      <c r="B8021" s="30">
        <v>29.883333333333336</v>
      </c>
      <c r="C8021" s="140">
        <v>180708</v>
      </c>
      <c r="D8021" s="8">
        <v>0.17</v>
      </c>
      <c r="E8021" s="9">
        <v>1065</v>
      </c>
    </row>
    <row r="8022" spans="1:5">
      <c r="A8022" s="187">
        <v>39409</v>
      </c>
      <c r="B8022" s="30">
        <v>30.333333333333332</v>
      </c>
      <c r="C8022" s="140">
        <v>184158</v>
      </c>
      <c r="D8022" s="8">
        <v>0.17</v>
      </c>
      <c r="E8022" s="9">
        <v>300</v>
      </c>
    </row>
    <row r="8023" spans="1:5">
      <c r="A8023" s="187">
        <v>39412</v>
      </c>
      <c r="B8023" s="30">
        <v>30.28</v>
      </c>
      <c r="C8023" s="140">
        <v>180483</v>
      </c>
      <c r="D8023" s="8">
        <v>0.16</v>
      </c>
      <c r="E8023" s="9">
        <v>360</v>
      </c>
    </row>
    <row r="8024" spans="1:5">
      <c r="A8024" s="187">
        <v>39413</v>
      </c>
      <c r="B8024" s="30">
        <v>30.033333333333331</v>
      </c>
      <c r="C8024" s="140">
        <v>160209</v>
      </c>
      <c r="D8024" s="8">
        <v>0.16</v>
      </c>
      <c r="E8024" s="9">
        <v>3459</v>
      </c>
    </row>
    <row r="8025" spans="1:5">
      <c r="A8025" s="187">
        <v>39414</v>
      </c>
      <c r="B8025" s="30">
        <v>30.693333333333332</v>
      </c>
      <c r="C8025" s="140">
        <v>179337</v>
      </c>
      <c r="D8025" s="8">
        <v>0.17</v>
      </c>
      <c r="E8025" s="9">
        <v>210</v>
      </c>
    </row>
    <row r="8026" spans="1:5">
      <c r="A8026" s="187">
        <v>39415</v>
      </c>
      <c r="B8026" s="30">
        <v>31.143333333333334</v>
      </c>
      <c r="C8026" s="140">
        <v>150399</v>
      </c>
      <c r="D8026" s="8">
        <v>0.16</v>
      </c>
      <c r="E8026" s="9">
        <v>1464</v>
      </c>
    </row>
    <row r="8027" spans="1:5">
      <c r="A8027" s="195">
        <v>39416</v>
      </c>
      <c r="B8027" s="31">
        <v>31.516666666666666</v>
      </c>
      <c r="C8027" s="141">
        <v>752004</v>
      </c>
      <c r="D8027" s="10">
        <v>0.17</v>
      </c>
      <c r="E8027" s="11">
        <v>630</v>
      </c>
    </row>
    <row r="8028" spans="1:5">
      <c r="A8028" s="187">
        <v>39419</v>
      </c>
      <c r="B8028" s="30">
        <v>31.206666666666667</v>
      </c>
      <c r="C8028" s="140">
        <v>159864</v>
      </c>
      <c r="D8028" s="8">
        <v>0.15666666666666665</v>
      </c>
      <c r="E8028" s="9">
        <v>4968</v>
      </c>
    </row>
    <row r="8029" spans="1:5">
      <c r="A8029" s="187">
        <v>39420</v>
      </c>
      <c r="B8029" s="30">
        <v>31.153333333333332</v>
      </c>
      <c r="C8029" s="140">
        <v>163650</v>
      </c>
      <c r="D8029" s="8">
        <v>0.15666666666666665</v>
      </c>
      <c r="E8029" s="9">
        <v>585</v>
      </c>
    </row>
    <row r="8030" spans="1:5">
      <c r="A8030" s="187">
        <v>39421</v>
      </c>
      <c r="B8030" s="30">
        <v>30.486666666666665</v>
      </c>
      <c r="C8030" s="140">
        <v>226134</v>
      </c>
      <c r="D8030" s="8">
        <v>0.15666666666666665</v>
      </c>
      <c r="E8030" s="9">
        <v>2010</v>
      </c>
    </row>
    <row r="8031" spans="1:5">
      <c r="A8031" s="187">
        <v>39422</v>
      </c>
      <c r="B8031" s="30">
        <v>30.706666666666667</v>
      </c>
      <c r="C8031" s="140">
        <v>187170</v>
      </c>
      <c r="D8031" s="8">
        <v>0.17</v>
      </c>
      <c r="E8031" s="9">
        <v>600</v>
      </c>
    </row>
    <row r="8032" spans="1:5">
      <c r="A8032" s="187">
        <v>39423</v>
      </c>
      <c r="B8032" s="30">
        <v>30.966666666666669</v>
      </c>
      <c r="C8032" s="140">
        <v>131145</v>
      </c>
      <c r="D8032" s="8">
        <v>0.17</v>
      </c>
      <c r="E8032" s="9">
        <v>165</v>
      </c>
    </row>
    <row r="8033" spans="1:5">
      <c r="A8033" s="187">
        <v>39426</v>
      </c>
      <c r="B8033" s="30">
        <v>30.166666666666668</v>
      </c>
      <c r="C8033" s="140">
        <v>263565</v>
      </c>
      <c r="D8033" s="8">
        <v>0.15666666666666665</v>
      </c>
      <c r="E8033" s="9">
        <v>930</v>
      </c>
    </row>
    <row r="8034" spans="1:5">
      <c r="A8034" s="187">
        <v>39427</v>
      </c>
      <c r="B8034" s="30">
        <v>30.49</v>
      </c>
      <c r="C8034" s="140">
        <v>159003</v>
      </c>
      <c r="D8034" s="8">
        <v>0.17333333333333334</v>
      </c>
      <c r="E8034" s="9">
        <v>1305</v>
      </c>
    </row>
    <row r="8035" spans="1:5">
      <c r="A8035" s="187">
        <v>39428</v>
      </c>
      <c r="B8035" s="30">
        <v>30</v>
      </c>
      <c r="C8035" s="140">
        <v>233676</v>
      </c>
      <c r="D8035" s="8">
        <v>0.17</v>
      </c>
      <c r="E8035" s="9">
        <v>231</v>
      </c>
    </row>
    <row r="8036" spans="1:5">
      <c r="A8036" s="187">
        <v>39429</v>
      </c>
      <c r="B8036" s="30">
        <v>28.376666666666665</v>
      </c>
      <c r="C8036" s="140">
        <v>290643</v>
      </c>
      <c r="D8036" s="8">
        <v>0.17</v>
      </c>
      <c r="E8036" s="9">
        <v>1530</v>
      </c>
    </row>
    <row r="8037" spans="1:5">
      <c r="A8037" s="187">
        <v>39430</v>
      </c>
      <c r="B8037" s="30">
        <v>28.766666666666666</v>
      </c>
      <c r="C8037" s="140">
        <v>163137</v>
      </c>
      <c r="D8037" s="8">
        <v>0.17</v>
      </c>
      <c r="E8037" s="9">
        <v>195</v>
      </c>
    </row>
    <row r="8038" spans="1:5">
      <c r="A8038" s="187">
        <v>39433</v>
      </c>
      <c r="B8038" s="30">
        <v>28.153333333333332</v>
      </c>
      <c r="C8038" s="140">
        <v>181455</v>
      </c>
      <c r="D8038" s="8">
        <v>0.17</v>
      </c>
      <c r="E8038" s="9">
        <v>420</v>
      </c>
    </row>
    <row r="8039" spans="1:5">
      <c r="A8039" s="187">
        <v>39434</v>
      </c>
      <c r="B8039" s="30">
        <v>28.51</v>
      </c>
      <c r="C8039" s="140">
        <v>214185</v>
      </c>
      <c r="D8039" s="8">
        <v>0.15666666666666665</v>
      </c>
      <c r="E8039" s="9">
        <v>360</v>
      </c>
    </row>
    <row r="8040" spans="1:5">
      <c r="A8040" s="187">
        <v>39435</v>
      </c>
      <c r="B8040" s="30">
        <v>28.333333333333332</v>
      </c>
      <c r="C8040" s="140">
        <v>275604</v>
      </c>
      <c r="D8040" s="8">
        <v>0.16666666666666666</v>
      </c>
      <c r="E8040" s="9">
        <v>945</v>
      </c>
    </row>
    <row r="8041" spans="1:5">
      <c r="A8041" s="187">
        <v>39436</v>
      </c>
      <c r="B8041" s="30">
        <v>29.04</v>
      </c>
      <c r="C8041" s="140">
        <v>157077</v>
      </c>
      <c r="D8041" s="8">
        <v>0.16666666666666666</v>
      </c>
      <c r="E8041" s="9">
        <v>0</v>
      </c>
    </row>
    <row r="8042" spans="1:5">
      <c r="A8042" s="187">
        <v>39437</v>
      </c>
      <c r="B8042" s="30">
        <v>29.826666666666668</v>
      </c>
      <c r="C8042" s="140">
        <v>185910</v>
      </c>
      <c r="D8042" s="8">
        <v>0.17333333333333334</v>
      </c>
      <c r="E8042" s="9">
        <v>480</v>
      </c>
    </row>
    <row r="8043" spans="1:5">
      <c r="A8043" s="187">
        <v>39440</v>
      </c>
      <c r="B8043" s="30">
        <v>30.183333333333334</v>
      </c>
      <c r="C8043" s="140">
        <v>67374</v>
      </c>
      <c r="D8043" s="8">
        <v>0.15666666666666665</v>
      </c>
      <c r="E8043" s="9">
        <v>3978</v>
      </c>
    </row>
    <row r="8044" spans="1:5">
      <c r="A8044" s="187">
        <v>39443</v>
      </c>
      <c r="B8044" s="30">
        <v>30.003333333333334</v>
      </c>
      <c r="C8044" s="140">
        <v>97014</v>
      </c>
      <c r="D8044" s="8">
        <v>0.15</v>
      </c>
      <c r="E8044" s="9">
        <v>27660</v>
      </c>
    </row>
    <row r="8045" spans="1:5">
      <c r="A8045" s="187">
        <v>39444</v>
      </c>
      <c r="B8045" s="30">
        <v>30.22666666666667</v>
      </c>
      <c r="C8045" s="140">
        <v>75672</v>
      </c>
      <c r="D8045" s="8">
        <v>0.17</v>
      </c>
      <c r="E8045" s="9">
        <v>600</v>
      </c>
    </row>
    <row r="8046" spans="1:5" ht="13.5" thickBot="1">
      <c r="A8046" s="188">
        <v>39447</v>
      </c>
      <c r="B8046" s="38">
        <v>30.666666666666668</v>
      </c>
      <c r="C8046" s="142">
        <v>20631</v>
      </c>
      <c r="D8046" s="12">
        <v>0.15</v>
      </c>
      <c r="E8046" s="13">
        <v>360</v>
      </c>
    </row>
    <row r="8047" spans="1:5">
      <c r="A8047" s="187">
        <v>39449</v>
      </c>
      <c r="B8047" s="30">
        <v>30.196666666666669</v>
      </c>
      <c r="C8047" s="140">
        <v>155055</v>
      </c>
      <c r="D8047" s="8">
        <v>0.17</v>
      </c>
      <c r="E8047" s="9">
        <v>1155</v>
      </c>
    </row>
    <row r="8048" spans="1:5">
      <c r="A8048" s="187">
        <v>39450</v>
      </c>
      <c r="B8048" s="30">
        <v>29.693333333333332</v>
      </c>
      <c r="C8048" s="140">
        <v>119670</v>
      </c>
      <c r="D8048" s="8">
        <v>0.12</v>
      </c>
      <c r="E8048" s="9">
        <v>32739</v>
      </c>
    </row>
    <row r="8049" spans="1:5">
      <c r="A8049" s="187">
        <v>39451</v>
      </c>
      <c r="B8049" s="30">
        <v>28.983333333333334</v>
      </c>
      <c r="C8049" s="140">
        <v>108591</v>
      </c>
      <c r="D8049" s="8">
        <v>0.12333333333333334</v>
      </c>
      <c r="E8049" s="9">
        <v>450</v>
      </c>
    </row>
    <row r="8050" spans="1:5">
      <c r="A8050" s="187">
        <v>39454</v>
      </c>
      <c r="B8050" s="30">
        <v>28.56</v>
      </c>
      <c r="C8050" s="140">
        <v>188817</v>
      </c>
      <c r="D8050" s="8">
        <v>0.16</v>
      </c>
      <c r="E8050" s="9">
        <v>1410</v>
      </c>
    </row>
    <row r="8051" spans="1:5">
      <c r="A8051" s="187">
        <v>39455</v>
      </c>
      <c r="B8051" s="30">
        <v>28.85</v>
      </c>
      <c r="C8051" s="140">
        <v>111336</v>
      </c>
      <c r="D8051" s="8">
        <v>0.14333333333333334</v>
      </c>
      <c r="E8051" s="9">
        <v>570</v>
      </c>
    </row>
    <row r="8052" spans="1:5">
      <c r="A8052" s="187">
        <v>39456</v>
      </c>
      <c r="B8052" s="30">
        <v>28.283333333333331</v>
      </c>
      <c r="C8052" s="140">
        <v>149781</v>
      </c>
      <c r="D8052" s="8">
        <v>0.14333333333333334</v>
      </c>
      <c r="E8052" s="9">
        <v>390</v>
      </c>
    </row>
    <row r="8053" spans="1:5">
      <c r="A8053" s="187">
        <v>39457</v>
      </c>
      <c r="B8053" s="30">
        <v>27.636666666666667</v>
      </c>
      <c r="C8053" s="140">
        <v>146403</v>
      </c>
      <c r="D8053" s="8">
        <v>0.12333333333333334</v>
      </c>
      <c r="E8053" s="9">
        <v>45090</v>
      </c>
    </row>
    <row r="8054" spans="1:5">
      <c r="A8054" s="187">
        <v>39458</v>
      </c>
      <c r="B8054" s="30">
        <v>28.596666666666668</v>
      </c>
      <c r="C8054" s="140">
        <v>190929</v>
      </c>
      <c r="D8054" s="8">
        <v>0.16</v>
      </c>
      <c r="E8054" s="9">
        <v>375</v>
      </c>
    </row>
    <row r="8055" spans="1:5">
      <c r="A8055" s="187">
        <v>39461</v>
      </c>
      <c r="B8055" s="30">
        <v>28.58666666666667</v>
      </c>
      <c r="C8055" s="140">
        <v>109212</v>
      </c>
      <c r="D8055" s="8">
        <v>0.16</v>
      </c>
      <c r="E8055" s="9">
        <v>3069</v>
      </c>
    </row>
    <row r="8056" spans="1:5">
      <c r="A8056" s="187">
        <v>39462</v>
      </c>
      <c r="B8056" s="30">
        <v>27.696666666666669</v>
      </c>
      <c r="C8056" s="140">
        <v>178092</v>
      </c>
      <c r="D8056" s="8">
        <v>0.16333333333333333</v>
      </c>
      <c r="E8056" s="9">
        <v>300</v>
      </c>
    </row>
    <row r="8057" spans="1:5">
      <c r="A8057" s="187">
        <v>39463</v>
      </c>
      <c r="B8057" s="30">
        <v>26.533333333333331</v>
      </c>
      <c r="C8057" s="140">
        <v>272241</v>
      </c>
      <c r="D8057" s="8">
        <v>0.16333333333333333</v>
      </c>
      <c r="E8057" s="9">
        <v>1950</v>
      </c>
    </row>
    <row r="8058" spans="1:5">
      <c r="A8058" s="187">
        <v>39464</v>
      </c>
      <c r="B8058" s="30">
        <v>26.673333333333332</v>
      </c>
      <c r="C8058" s="140">
        <v>142950</v>
      </c>
      <c r="D8058" s="8">
        <v>0.17333333333333334</v>
      </c>
      <c r="E8058" s="9">
        <v>660</v>
      </c>
    </row>
    <row r="8059" spans="1:5">
      <c r="A8059" s="187">
        <v>39465</v>
      </c>
      <c r="B8059" s="30">
        <v>26.176666666666666</v>
      </c>
      <c r="C8059" s="140">
        <v>153477</v>
      </c>
      <c r="D8059" s="8">
        <v>0.17333333333333334</v>
      </c>
      <c r="E8059" s="9">
        <v>270</v>
      </c>
    </row>
    <row r="8060" spans="1:5">
      <c r="A8060" s="187">
        <v>39468</v>
      </c>
      <c r="B8060" s="30">
        <v>25.513333333333335</v>
      </c>
      <c r="C8060" s="140">
        <v>222405</v>
      </c>
      <c r="D8060" s="8">
        <v>0.16333333333333333</v>
      </c>
      <c r="E8060" s="9">
        <v>135</v>
      </c>
    </row>
    <row r="8061" spans="1:5">
      <c r="A8061" s="187">
        <v>39469</v>
      </c>
      <c r="B8061" s="30">
        <v>26.763333333333335</v>
      </c>
      <c r="C8061" s="140">
        <v>277032</v>
      </c>
      <c r="D8061" s="8">
        <v>0.17333333333333334</v>
      </c>
      <c r="E8061" s="9">
        <v>3900</v>
      </c>
    </row>
    <row r="8062" spans="1:5">
      <c r="A8062" s="187">
        <v>39470</v>
      </c>
      <c r="B8062" s="30">
        <v>25.596666666666668</v>
      </c>
      <c r="C8062" s="140">
        <v>264882</v>
      </c>
      <c r="D8062" s="8">
        <v>0.17333333333333334</v>
      </c>
      <c r="E8062" s="9">
        <v>1200</v>
      </c>
    </row>
    <row r="8063" spans="1:5">
      <c r="A8063" s="187">
        <v>39471</v>
      </c>
      <c r="B8063" s="30">
        <v>27.223333333333333</v>
      </c>
      <c r="C8063" s="140">
        <v>161544</v>
      </c>
      <c r="D8063" s="8">
        <v>0.17333333333333334</v>
      </c>
      <c r="E8063" s="9">
        <v>375</v>
      </c>
    </row>
    <row r="8064" spans="1:5">
      <c r="A8064" s="187">
        <v>39472</v>
      </c>
      <c r="B8064" s="30">
        <v>27.383333333333336</v>
      </c>
      <c r="C8064" s="140">
        <v>159330</v>
      </c>
      <c r="D8064" s="8">
        <v>0.17333333333333334</v>
      </c>
      <c r="E8064" s="9">
        <v>2520</v>
      </c>
    </row>
    <row r="8065" spans="1:5">
      <c r="A8065" s="187">
        <v>39475</v>
      </c>
      <c r="B8065" s="30">
        <v>27.53</v>
      </c>
      <c r="C8065" s="140">
        <v>131574</v>
      </c>
      <c r="D8065" s="8">
        <v>0.17333333333333334</v>
      </c>
      <c r="E8065" s="9">
        <v>300</v>
      </c>
    </row>
    <row r="8066" spans="1:5">
      <c r="A8066" s="187">
        <v>39476</v>
      </c>
      <c r="B8066" s="30">
        <v>28.22666666666667</v>
      </c>
      <c r="C8066" s="140">
        <v>144987</v>
      </c>
      <c r="D8066" s="8">
        <v>0.16666666666666666</v>
      </c>
      <c r="E8066" s="9">
        <v>2400</v>
      </c>
    </row>
    <row r="8067" spans="1:5">
      <c r="A8067" s="187">
        <v>39477</v>
      </c>
      <c r="B8067" s="30">
        <v>28.71</v>
      </c>
      <c r="C8067" s="140">
        <v>133467</v>
      </c>
      <c r="D8067" s="8">
        <v>0.17333333333333334</v>
      </c>
      <c r="E8067" s="9">
        <v>948</v>
      </c>
    </row>
    <row r="8068" spans="1:5">
      <c r="A8068" s="195">
        <v>39478</v>
      </c>
      <c r="B8068" s="31">
        <v>28.16</v>
      </c>
      <c r="C8068" s="141">
        <v>167739</v>
      </c>
      <c r="D8068" s="10">
        <v>0.17333333333333334</v>
      </c>
      <c r="E8068" s="11">
        <v>1215</v>
      </c>
    </row>
    <row r="8069" spans="1:5">
      <c r="A8069" s="187">
        <v>39479</v>
      </c>
      <c r="B8069" s="30">
        <v>29.926666666666666</v>
      </c>
      <c r="C8069" s="140">
        <v>210453</v>
      </c>
      <c r="D8069" s="8">
        <v>0.17</v>
      </c>
      <c r="E8069" s="9">
        <v>2058</v>
      </c>
    </row>
    <row r="8070" spans="1:5">
      <c r="A8070" s="187">
        <v>39482</v>
      </c>
      <c r="B8070" s="30">
        <v>30.103333333333335</v>
      </c>
      <c r="C8070" s="140">
        <v>103674</v>
      </c>
      <c r="D8070" s="8">
        <v>0.17</v>
      </c>
      <c r="E8070" s="9">
        <v>1800</v>
      </c>
    </row>
    <row r="8071" spans="1:5">
      <c r="A8071" s="187">
        <v>39483</v>
      </c>
      <c r="B8071" s="30">
        <v>28.926666666666666</v>
      </c>
      <c r="C8071" s="140">
        <v>151077</v>
      </c>
      <c r="D8071" s="8">
        <v>0.16666666666666666</v>
      </c>
      <c r="E8071" s="9">
        <v>720</v>
      </c>
    </row>
    <row r="8072" spans="1:5">
      <c r="A8072" s="187">
        <v>39484</v>
      </c>
      <c r="B8072" s="30">
        <v>29.126666666666665</v>
      </c>
      <c r="C8072" s="140">
        <v>114144</v>
      </c>
      <c r="D8072" s="8">
        <v>0.16666666666666666</v>
      </c>
      <c r="E8072" s="9">
        <v>720</v>
      </c>
    </row>
    <row r="8073" spans="1:5">
      <c r="A8073" s="187">
        <v>39485</v>
      </c>
      <c r="B8073" s="30">
        <v>28.18</v>
      </c>
      <c r="C8073" s="140">
        <v>109545</v>
      </c>
      <c r="D8073" s="8">
        <v>0.17333333333333334</v>
      </c>
      <c r="E8073" s="9">
        <v>450</v>
      </c>
    </row>
    <row r="8074" spans="1:5">
      <c r="A8074" s="187">
        <v>39486</v>
      </c>
      <c r="B8074" s="30">
        <v>28.15</v>
      </c>
      <c r="C8074" s="140">
        <v>108411</v>
      </c>
      <c r="D8074" s="8">
        <v>0.17333333333333334</v>
      </c>
      <c r="E8074" s="9">
        <v>480</v>
      </c>
    </row>
    <row r="8075" spans="1:5">
      <c r="A8075" s="187">
        <v>39489</v>
      </c>
      <c r="B8075" s="30">
        <v>27.916666666666668</v>
      </c>
      <c r="C8075" s="140">
        <v>106599</v>
      </c>
      <c r="D8075" s="8">
        <v>0.17333333333333334</v>
      </c>
      <c r="E8075" s="9">
        <v>3150</v>
      </c>
    </row>
    <row r="8076" spans="1:5">
      <c r="A8076" s="187">
        <v>39490</v>
      </c>
      <c r="B8076" s="30">
        <v>28.693333333333332</v>
      </c>
      <c r="C8076" s="140">
        <v>170508</v>
      </c>
      <c r="D8076" s="8">
        <v>0.18</v>
      </c>
      <c r="E8076" s="9">
        <v>390</v>
      </c>
    </row>
    <row r="8077" spans="1:5">
      <c r="A8077" s="187">
        <v>39491</v>
      </c>
      <c r="B8077" s="30">
        <v>29</v>
      </c>
      <c r="C8077" s="140">
        <v>110115</v>
      </c>
      <c r="D8077" s="8">
        <v>0.18</v>
      </c>
      <c r="E8077" s="9">
        <v>2892</v>
      </c>
    </row>
    <row r="8078" spans="1:5">
      <c r="A8078" s="187">
        <v>39492</v>
      </c>
      <c r="B8078" s="30">
        <v>29.22</v>
      </c>
      <c r="C8078" s="140">
        <v>146871</v>
      </c>
      <c r="D8078" s="8">
        <v>0.18</v>
      </c>
      <c r="E8078" s="9">
        <v>2994</v>
      </c>
    </row>
    <row r="8079" spans="1:5">
      <c r="A8079" s="187">
        <v>39493</v>
      </c>
      <c r="B8079" s="30">
        <v>29.08</v>
      </c>
      <c r="C8079" s="140">
        <v>119952</v>
      </c>
      <c r="D8079" s="8">
        <v>0.18</v>
      </c>
      <c r="E8079" s="9">
        <v>300</v>
      </c>
    </row>
    <row r="8080" spans="1:5">
      <c r="A8080" s="187">
        <v>39496</v>
      </c>
      <c r="B8080" s="30">
        <v>30.2</v>
      </c>
      <c r="C8080" s="140">
        <v>150888</v>
      </c>
      <c r="D8080" s="8">
        <v>0.18</v>
      </c>
      <c r="E8080" s="9">
        <v>1971</v>
      </c>
    </row>
    <row r="8081" spans="1:5">
      <c r="A8081" s="187">
        <v>39497</v>
      </c>
      <c r="B8081" s="30">
        <v>30.373333333333335</v>
      </c>
      <c r="C8081" s="140">
        <v>108930</v>
      </c>
      <c r="D8081" s="8">
        <v>0.18</v>
      </c>
      <c r="E8081" s="9">
        <v>1590</v>
      </c>
    </row>
    <row r="8082" spans="1:5">
      <c r="A8082" s="187">
        <v>39498</v>
      </c>
      <c r="B8082" s="30">
        <v>30.34</v>
      </c>
      <c r="C8082" s="140">
        <v>59109</v>
      </c>
      <c r="D8082" s="8">
        <v>0.18</v>
      </c>
      <c r="E8082" s="9">
        <v>120</v>
      </c>
    </row>
    <row r="8083" spans="1:5">
      <c r="A8083" s="187">
        <v>39499</v>
      </c>
      <c r="B8083" s="30">
        <v>30.216666666666669</v>
      </c>
      <c r="C8083" s="140">
        <v>81090</v>
      </c>
      <c r="D8083" s="8">
        <v>0.18</v>
      </c>
      <c r="E8083" s="9">
        <v>1560</v>
      </c>
    </row>
    <row r="8084" spans="1:5">
      <c r="A8084" s="187">
        <v>39500</v>
      </c>
      <c r="B8084" s="30">
        <v>30.333333333333332</v>
      </c>
      <c r="C8084" s="140">
        <v>100422</v>
      </c>
      <c r="D8084" s="8">
        <v>0.18</v>
      </c>
      <c r="E8084" s="9">
        <v>2250</v>
      </c>
    </row>
    <row r="8085" spans="1:5">
      <c r="A8085" s="187">
        <v>39503</v>
      </c>
      <c r="B8085" s="30">
        <v>30.016666666666666</v>
      </c>
      <c r="C8085" s="140">
        <v>118938</v>
      </c>
      <c r="D8085" s="8">
        <v>0.18</v>
      </c>
      <c r="E8085" s="9">
        <v>1605</v>
      </c>
    </row>
    <row r="8086" spans="1:5">
      <c r="A8086" s="187">
        <v>39504</v>
      </c>
      <c r="B8086" s="30">
        <v>30.333333333333332</v>
      </c>
      <c r="C8086" s="140">
        <v>125178</v>
      </c>
      <c r="D8086" s="8">
        <v>0.18</v>
      </c>
      <c r="E8086" s="9">
        <v>429</v>
      </c>
    </row>
    <row r="8087" spans="1:5">
      <c r="A8087" s="187">
        <v>39505</v>
      </c>
      <c r="B8087" s="30">
        <v>30.333333333333332</v>
      </c>
      <c r="C8087" s="140">
        <v>102060</v>
      </c>
      <c r="D8087" s="8">
        <v>0.18</v>
      </c>
      <c r="E8087" s="9">
        <v>2430</v>
      </c>
    </row>
    <row r="8088" spans="1:5">
      <c r="A8088" s="187">
        <v>39506</v>
      </c>
      <c r="B8088" s="30">
        <v>30.056666666666668</v>
      </c>
      <c r="C8088" s="140">
        <v>116754</v>
      </c>
      <c r="D8088" s="8">
        <v>0.18</v>
      </c>
      <c r="E8088" s="9">
        <v>300</v>
      </c>
    </row>
    <row r="8089" spans="1:5">
      <c r="A8089" s="195">
        <v>39507</v>
      </c>
      <c r="B8089" s="31">
        <v>29.166666666666668</v>
      </c>
      <c r="C8089" s="141">
        <v>160236</v>
      </c>
      <c r="D8089" s="10">
        <v>0.18</v>
      </c>
      <c r="E8089" s="11">
        <v>1050</v>
      </c>
    </row>
    <row r="8090" spans="1:5">
      <c r="A8090" s="187">
        <v>39510</v>
      </c>
      <c r="B8090" s="30">
        <v>29.206666666666667</v>
      </c>
      <c r="C8090" s="140">
        <v>170250</v>
      </c>
      <c r="D8090" s="8">
        <v>0.18</v>
      </c>
      <c r="E8090" s="9">
        <v>3990</v>
      </c>
    </row>
    <row r="8091" spans="1:5">
      <c r="A8091" s="187">
        <v>39511</v>
      </c>
      <c r="B8091" s="30">
        <v>29.02333333333333</v>
      </c>
      <c r="C8091" s="140">
        <v>52812</v>
      </c>
      <c r="D8091" s="8">
        <v>0.17666666666666667</v>
      </c>
      <c r="E8091" s="9">
        <v>9960</v>
      </c>
    </row>
    <row r="8092" spans="1:5">
      <c r="A8092" s="187">
        <v>39512</v>
      </c>
      <c r="B8092" s="30">
        <v>29.206666666666667</v>
      </c>
      <c r="C8092" s="140">
        <v>71877</v>
      </c>
      <c r="D8092" s="8">
        <v>0.18</v>
      </c>
      <c r="E8092" s="9">
        <v>1425</v>
      </c>
    </row>
    <row r="8093" spans="1:5">
      <c r="A8093" s="187">
        <v>39513</v>
      </c>
      <c r="B8093" s="30">
        <v>29.416666666666668</v>
      </c>
      <c r="C8093" s="140">
        <v>100914</v>
      </c>
      <c r="D8093" s="8">
        <v>0.18</v>
      </c>
      <c r="E8093" s="9">
        <v>900</v>
      </c>
    </row>
    <row r="8094" spans="1:5">
      <c r="A8094" s="187">
        <v>39514</v>
      </c>
      <c r="B8094" s="30">
        <v>28.833333333333332</v>
      </c>
      <c r="C8094" s="140">
        <v>124905</v>
      </c>
      <c r="D8094" s="8">
        <v>0.18</v>
      </c>
      <c r="E8094" s="9">
        <v>0</v>
      </c>
    </row>
    <row r="8095" spans="1:5">
      <c r="A8095" s="187">
        <v>39517</v>
      </c>
      <c r="B8095" s="30">
        <v>28.666666666666668</v>
      </c>
      <c r="C8095" s="140">
        <v>74730</v>
      </c>
      <c r="D8095" s="8">
        <v>0.18</v>
      </c>
      <c r="E8095" s="9">
        <v>3300</v>
      </c>
    </row>
    <row r="8096" spans="1:5">
      <c r="A8096" s="187">
        <v>39518</v>
      </c>
      <c r="B8096" s="30">
        <v>29.173333333333332</v>
      </c>
      <c r="C8096" s="140">
        <v>130728</v>
      </c>
      <c r="D8096" s="8">
        <v>0.18</v>
      </c>
      <c r="E8096" s="9">
        <v>67287</v>
      </c>
    </row>
    <row r="8097" spans="1:5">
      <c r="A8097" s="187">
        <v>39519</v>
      </c>
      <c r="B8097" s="30">
        <v>29.78</v>
      </c>
      <c r="C8097" s="140">
        <v>78765</v>
      </c>
      <c r="D8097" s="8">
        <v>0.2</v>
      </c>
      <c r="E8097" s="9">
        <v>11730</v>
      </c>
    </row>
    <row r="8098" spans="1:5">
      <c r="A8098" s="187">
        <v>39520</v>
      </c>
      <c r="B8098" s="30">
        <v>29.82</v>
      </c>
      <c r="C8098" s="140">
        <v>117939</v>
      </c>
      <c r="D8098" s="8">
        <v>0.2</v>
      </c>
      <c r="E8098" s="9">
        <v>2730</v>
      </c>
    </row>
    <row r="8099" spans="1:5">
      <c r="A8099" s="187">
        <v>39521</v>
      </c>
      <c r="B8099" s="30">
        <v>29.5</v>
      </c>
      <c r="C8099" s="140">
        <v>113307</v>
      </c>
      <c r="D8099" s="8">
        <v>0.2</v>
      </c>
      <c r="E8099" s="9">
        <v>2430</v>
      </c>
    </row>
    <row r="8100" spans="1:5">
      <c r="A8100" s="187">
        <v>39524</v>
      </c>
      <c r="B8100" s="30">
        <v>28.666666666666668</v>
      </c>
      <c r="C8100" s="140">
        <v>150366</v>
      </c>
      <c r="D8100" s="8">
        <v>0.19333333333333333</v>
      </c>
      <c r="E8100" s="9">
        <v>300</v>
      </c>
    </row>
    <row r="8101" spans="1:5">
      <c r="A8101" s="187">
        <v>39525</v>
      </c>
      <c r="B8101" s="30">
        <v>29</v>
      </c>
      <c r="C8101" s="140">
        <v>167340</v>
      </c>
      <c r="D8101" s="8">
        <v>0.22333333333333336</v>
      </c>
      <c r="E8101" s="9">
        <v>6468</v>
      </c>
    </row>
    <row r="8102" spans="1:5">
      <c r="A8102" s="187">
        <v>39526</v>
      </c>
      <c r="B8102" s="30">
        <v>29.153333333333332</v>
      </c>
      <c r="C8102" s="140">
        <v>121407</v>
      </c>
      <c r="D8102" s="8">
        <v>0.17333333333333334</v>
      </c>
      <c r="E8102" s="9">
        <v>4614</v>
      </c>
    </row>
    <row r="8103" spans="1:5">
      <c r="A8103" s="187">
        <v>39527</v>
      </c>
      <c r="B8103" s="30">
        <v>29.213333333333335</v>
      </c>
      <c r="C8103" s="140">
        <v>97032</v>
      </c>
      <c r="D8103" s="8">
        <v>0.22333333333333336</v>
      </c>
      <c r="E8103" s="9">
        <v>420</v>
      </c>
    </row>
    <row r="8104" spans="1:5">
      <c r="A8104" s="187">
        <v>39532</v>
      </c>
      <c r="B8104" s="30">
        <v>29.426666666666666</v>
      </c>
      <c r="C8104" s="140">
        <v>122628</v>
      </c>
      <c r="D8104" s="8">
        <v>0.17333333333333334</v>
      </c>
      <c r="E8104" s="9">
        <v>900</v>
      </c>
    </row>
    <row r="8105" spans="1:5">
      <c r="A8105" s="187">
        <v>39533</v>
      </c>
      <c r="B8105" s="30">
        <v>29.653333333333332</v>
      </c>
      <c r="C8105" s="140">
        <v>87051</v>
      </c>
      <c r="D8105" s="8">
        <v>0.17333333333333334</v>
      </c>
      <c r="E8105" s="9">
        <v>0</v>
      </c>
    </row>
    <row r="8106" spans="1:5">
      <c r="A8106" s="187">
        <v>39534</v>
      </c>
      <c r="B8106" s="30">
        <v>29.73</v>
      </c>
      <c r="C8106" s="140">
        <v>123897</v>
      </c>
      <c r="D8106" s="8">
        <v>0.22333333333333336</v>
      </c>
      <c r="E8106" s="9">
        <v>1299</v>
      </c>
    </row>
    <row r="8107" spans="1:5">
      <c r="A8107" s="187">
        <v>39535</v>
      </c>
      <c r="B8107" s="30">
        <v>30.466666666666669</v>
      </c>
      <c r="C8107" s="140">
        <v>153948</v>
      </c>
      <c r="D8107" s="8">
        <v>0.2</v>
      </c>
      <c r="E8107" s="9">
        <v>360</v>
      </c>
    </row>
    <row r="8108" spans="1:5">
      <c r="A8108" s="195">
        <v>39538</v>
      </c>
      <c r="B8108" s="31">
        <v>30.723333333333333</v>
      </c>
      <c r="C8108" s="141">
        <v>98670</v>
      </c>
      <c r="D8108" s="10">
        <v>0.22666666666666668</v>
      </c>
      <c r="E8108" s="11">
        <v>720</v>
      </c>
    </row>
    <row r="8109" spans="1:5">
      <c r="A8109" s="187">
        <v>39539</v>
      </c>
      <c r="B8109" s="30">
        <v>31.203333333333333</v>
      </c>
      <c r="C8109" s="140">
        <v>103746</v>
      </c>
      <c r="D8109" s="8">
        <v>0.22666666666666668</v>
      </c>
      <c r="E8109" s="9">
        <v>15660</v>
      </c>
    </row>
    <row r="8110" spans="1:5">
      <c r="A8110" s="187">
        <v>39540</v>
      </c>
      <c r="B8110" s="30">
        <v>31.566666666666666</v>
      </c>
      <c r="C8110" s="140">
        <v>119133</v>
      </c>
      <c r="D8110" s="8">
        <v>0.22666666666666668</v>
      </c>
      <c r="E8110" s="9">
        <v>2445</v>
      </c>
    </row>
    <row r="8111" spans="1:5">
      <c r="A8111" s="187">
        <v>39541</v>
      </c>
      <c r="B8111" s="30">
        <v>30.81</v>
      </c>
      <c r="C8111" s="140">
        <v>90729</v>
      </c>
      <c r="D8111" s="8">
        <v>0.22333333333333336</v>
      </c>
      <c r="E8111" s="9">
        <v>2850</v>
      </c>
    </row>
    <row r="8112" spans="1:5">
      <c r="A8112" s="187">
        <v>39542</v>
      </c>
      <c r="B8112" s="30">
        <v>31.706666666666667</v>
      </c>
      <c r="C8112" s="140">
        <v>130428</v>
      </c>
      <c r="D8112" s="8">
        <v>0.22666666666666668</v>
      </c>
      <c r="E8112" s="9">
        <v>3825</v>
      </c>
    </row>
    <row r="8113" spans="1:5">
      <c r="A8113" s="187">
        <v>39545</v>
      </c>
      <c r="B8113" s="30">
        <v>31.713333333333335</v>
      </c>
      <c r="C8113" s="140">
        <v>92274</v>
      </c>
      <c r="D8113" s="8">
        <v>0.22666666666666668</v>
      </c>
      <c r="E8113" s="9">
        <v>2745</v>
      </c>
    </row>
    <row r="8114" spans="1:5">
      <c r="A8114" s="187">
        <v>39546</v>
      </c>
      <c r="B8114" s="30">
        <v>31.236666666666665</v>
      </c>
      <c r="C8114" s="140">
        <v>73911</v>
      </c>
      <c r="D8114" s="8">
        <v>0.22666666666666668</v>
      </c>
      <c r="E8114" s="9">
        <v>930</v>
      </c>
    </row>
    <row r="8115" spans="1:5">
      <c r="A8115" s="187">
        <v>39547</v>
      </c>
      <c r="B8115" s="30">
        <v>31.526666666666667</v>
      </c>
      <c r="C8115" s="140">
        <v>135747</v>
      </c>
      <c r="D8115" s="8">
        <v>0.2</v>
      </c>
      <c r="E8115" s="9">
        <v>648</v>
      </c>
    </row>
    <row r="8116" spans="1:5">
      <c r="A8116" s="187">
        <v>39548</v>
      </c>
      <c r="B8116" s="30">
        <v>31.39</v>
      </c>
      <c r="C8116" s="140">
        <v>91638</v>
      </c>
      <c r="D8116" s="8">
        <v>0.23</v>
      </c>
      <c r="E8116" s="9">
        <v>1110</v>
      </c>
    </row>
    <row r="8117" spans="1:5">
      <c r="A8117" s="187">
        <v>39549</v>
      </c>
      <c r="B8117" s="30">
        <v>30.833333333333332</v>
      </c>
      <c r="C8117" s="140">
        <v>61149</v>
      </c>
      <c r="D8117" s="8">
        <v>0.23</v>
      </c>
      <c r="E8117" s="9">
        <v>1281</v>
      </c>
    </row>
    <row r="8118" spans="1:5">
      <c r="A8118" s="187">
        <v>39552</v>
      </c>
      <c r="B8118" s="30">
        <v>30.543333333333333</v>
      </c>
      <c r="C8118" s="140">
        <v>54951</v>
      </c>
      <c r="D8118" s="8">
        <v>0.22666666666666668</v>
      </c>
      <c r="E8118" s="9">
        <v>2580</v>
      </c>
    </row>
    <row r="8119" spans="1:5">
      <c r="A8119" s="187">
        <v>39553</v>
      </c>
      <c r="B8119" s="30">
        <v>30.22</v>
      </c>
      <c r="C8119" s="140">
        <v>96876</v>
      </c>
      <c r="D8119" s="8">
        <v>0.22666666666666668</v>
      </c>
      <c r="E8119" s="9">
        <v>6870</v>
      </c>
    </row>
    <row r="8120" spans="1:5">
      <c r="A8120" s="187">
        <v>39554</v>
      </c>
      <c r="B8120" s="30">
        <v>30.846666666666668</v>
      </c>
      <c r="C8120" s="140">
        <v>49803</v>
      </c>
      <c r="D8120" s="8">
        <v>0.23</v>
      </c>
      <c r="E8120" s="9">
        <v>20718</v>
      </c>
    </row>
    <row r="8121" spans="1:5">
      <c r="A8121" s="187">
        <v>39555</v>
      </c>
      <c r="B8121" s="30">
        <v>30.58666666666667</v>
      </c>
      <c r="C8121" s="140">
        <v>33015</v>
      </c>
      <c r="D8121" s="8">
        <v>0.21666666666666667</v>
      </c>
      <c r="E8121" s="9">
        <v>810</v>
      </c>
    </row>
    <row r="8122" spans="1:5">
      <c r="A8122" s="187">
        <v>39556</v>
      </c>
      <c r="B8122" s="30">
        <v>30.766666666666666</v>
      </c>
      <c r="C8122" s="140">
        <v>80286</v>
      </c>
      <c r="D8122" s="8">
        <v>0.22666666666666668</v>
      </c>
      <c r="E8122" s="9">
        <v>4320</v>
      </c>
    </row>
    <row r="8123" spans="1:5">
      <c r="A8123" s="187">
        <v>39559</v>
      </c>
      <c r="B8123" s="30">
        <v>30.666666666666668</v>
      </c>
      <c r="C8123" s="140">
        <v>50898</v>
      </c>
      <c r="D8123" s="8">
        <v>0.22666666666666668</v>
      </c>
      <c r="E8123" s="9">
        <v>960</v>
      </c>
    </row>
    <row r="8124" spans="1:5">
      <c r="A8124" s="187">
        <v>39560</v>
      </c>
      <c r="B8124" s="30">
        <v>30.576666666666668</v>
      </c>
      <c r="C8124" s="140">
        <v>42093</v>
      </c>
      <c r="D8124" s="8">
        <v>0.22</v>
      </c>
      <c r="E8124" s="9">
        <v>1815</v>
      </c>
    </row>
    <row r="8125" spans="1:5">
      <c r="A8125" s="187">
        <v>39561</v>
      </c>
      <c r="B8125" s="30">
        <v>30.686666666666667</v>
      </c>
      <c r="C8125" s="140">
        <v>98802</v>
      </c>
      <c r="D8125" s="8">
        <v>0.18666666666666668</v>
      </c>
      <c r="E8125" s="9">
        <v>8850</v>
      </c>
    </row>
    <row r="8126" spans="1:5">
      <c r="A8126" s="187">
        <v>39562</v>
      </c>
      <c r="B8126" s="30">
        <v>30.9</v>
      </c>
      <c r="C8126" s="140">
        <v>126960</v>
      </c>
      <c r="D8126" s="8">
        <v>0.21666666666666667</v>
      </c>
      <c r="E8126" s="9">
        <v>450</v>
      </c>
    </row>
    <row r="8127" spans="1:5">
      <c r="A8127" s="187">
        <v>39563</v>
      </c>
      <c r="B8127" s="30">
        <v>31.393333333333334</v>
      </c>
      <c r="C8127" s="140">
        <v>81912</v>
      </c>
      <c r="D8127" s="23">
        <v>0.21666666666666667</v>
      </c>
      <c r="E8127" s="23">
        <v>1371</v>
      </c>
    </row>
    <row r="8128" spans="1:5">
      <c r="A8128" s="187">
        <v>39566</v>
      </c>
      <c r="B8128" s="30">
        <v>32.033333333333331</v>
      </c>
      <c r="C8128" s="140">
        <v>83274</v>
      </c>
      <c r="D8128" s="24">
        <v>0.2</v>
      </c>
      <c r="E8128" s="23">
        <v>2568</v>
      </c>
    </row>
    <row r="8129" spans="1:5">
      <c r="A8129" s="187">
        <v>39567</v>
      </c>
      <c r="B8129" s="30">
        <v>32.126666666666665</v>
      </c>
      <c r="C8129" s="140">
        <v>265917</v>
      </c>
      <c r="D8129" s="24">
        <v>0.21666666666666667</v>
      </c>
      <c r="E8129" s="23">
        <v>1212</v>
      </c>
    </row>
    <row r="8130" spans="1:5">
      <c r="A8130" s="195">
        <v>39568</v>
      </c>
      <c r="B8130" s="31">
        <v>32.346666666666671</v>
      </c>
      <c r="C8130" s="141">
        <v>170463</v>
      </c>
      <c r="D8130" s="25">
        <v>0.21666666666666667</v>
      </c>
      <c r="E8130" s="26">
        <v>1221</v>
      </c>
    </row>
    <row r="8131" spans="1:5">
      <c r="A8131" s="187">
        <v>39570</v>
      </c>
      <c r="B8131" s="30">
        <v>32.99</v>
      </c>
      <c r="C8131" s="140">
        <v>158388</v>
      </c>
      <c r="D8131" s="24">
        <v>0.22333333333333336</v>
      </c>
      <c r="E8131" s="23">
        <v>1200</v>
      </c>
    </row>
    <row r="8132" spans="1:5">
      <c r="A8132" s="187">
        <v>39573</v>
      </c>
      <c r="B8132" s="30">
        <v>32.303333333333335</v>
      </c>
      <c r="C8132" s="140">
        <v>97806</v>
      </c>
      <c r="D8132" s="8">
        <v>0.22</v>
      </c>
      <c r="E8132" s="9">
        <v>1260</v>
      </c>
    </row>
    <row r="8133" spans="1:5">
      <c r="A8133" s="187">
        <v>39574</v>
      </c>
      <c r="B8133" s="30">
        <v>31.676666666666666</v>
      </c>
      <c r="C8133" s="140">
        <v>140934</v>
      </c>
      <c r="D8133" s="8">
        <v>0.22</v>
      </c>
      <c r="E8133" s="9">
        <v>1770</v>
      </c>
    </row>
    <row r="8134" spans="1:5">
      <c r="A8134" s="187">
        <v>39575</v>
      </c>
      <c r="B8134" s="30">
        <v>32.783333333333331</v>
      </c>
      <c r="C8134" s="140">
        <v>106182</v>
      </c>
      <c r="D8134" s="8">
        <v>0.22</v>
      </c>
      <c r="E8134" s="9">
        <v>2814</v>
      </c>
    </row>
    <row r="8135" spans="1:5">
      <c r="A8135" s="187">
        <v>39576</v>
      </c>
      <c r="B8135" s="30">
        <v>33.076666666666668</v>
      </c>
      <c r="C8135" s="140">
        <v>106839</v>
      </c>
      <c r="D8135" s="8">
        <v>0.22333333333333336</v>
      </c>
      <c r="E8135" s="9">
        <v>2007</v>
      </c>
    </row>
    <row r="8136" spans="1:5">
      <c r="A8136" s="187">
        <v>39577</v>
      </c>
      <c r="B8136" s="30">
        <v>32.68</v>
      </c>
      <c r="C8136" s="140">
        <v>164142</v>
      </c>
      <c r="D8136" s="8">
        <v>0.20333333333333334</v>
      </c>
      <c r="E8136" s="9">
        <v>480</v>
      </c>
    </row>
    <row r="8137" spans="1:5">
      <c r="A8137" s="187">
        <v>39580</v>
      </c>
      <c r="B8137" s="30">
        <v>32.776666666666664</v>
      </c>
      <c r="C8137" s="140">
        <v>46761</v>
      </c>
      <c r="D8137" s="8">
        <v>0.20333333333333334</v>
      </c>
      <c r="E8137" s="9">
        <v>0</v>
      </c>
    </row>
    <row r="8138" spans="1:5">
      <c r="A8138" s="187">
        <v>39581</v>
      </c>
      <c r="B8138" s="30">
        <v>32.549999999999997</v>
      </c>
      <c r="C8138" s="140">
        <v>206283</v>
      </c>
      <c r="D8138" s="8">
        <v>0.22666666666666668</v>
      </c>
      <c r="E8138" s="9">
        <v>2064</v>
      </c>
    </row>
    <row r="8139" spans="1:5">
      <c r="A8139" s="187">
        <v>39582</v>
      </c>
      <c r="B8139" s="30">
        <v>35.093333333333334</v>
      </c>
      <c r="C8139" s="140">
        <v>528753</v>
      </c>
      <c r="D8139" s="8">
        <v>0.21</v>
      </c>
      <c r="E8139" s="9">
        <v>450</v>
      </c>
    </row>
    <row r="8140" spans="1:5">
      <c r="A8140" s="187">
        <v>39583</v>
      </c>
      <c r="B8140" s="30">
        <v>35</v>
      </c>
      <c r="C8140" s="140">
        <v>187758</v>
      </c>
      <c r="D8140" s="8">
        <v>0.23</v>
      </c>
      <c r="E8140" s="9">
        <v>5265</v>
      </c>
    </row>
    <row r="8141" spans="1:5">
      <c r="A8141" s="187">
        <v>39584</v>
      </c>
      <c r="B8141" s="30">
        <v>35.333333333333336</v>
      </c>
      <c r="C8141" s="140">
        <v>189126</v>
      </c>
      <c r="D8141" s="8">
        <v>0.22666666666666668</v>
      </c>
      <c r="E8141" s="9">
        <v>780</v>
      </c>
    </row>
    <row r="8142" spans="1:5">
      <c r="A8142" s="187">
        <v>39587</v>
      </c>
      <c r="B8142" s="30">
        <v>36.456666666666671</v>
      </c>
      <c r="C8142" s="140">
        <v>215064</v>
      </c>
      <c r="D8142" s="8">
        <v>0.22666666666666668</v>
      </c>
      <c r="E8142" s="9">
        <v>2442</v>
      </c>
    </row>
    <row r="8143" spans="1:5">
      <c r="A8143" s="187">
        <v>39588</v>
      </c>
      <c r="B8143" s="30">
        <v>36</v>
      </c>
      <c r="C8143" s="140">
        <v>191628</v>
      </c>
      <c r="D8143" s="8">
        <v>0.21333333333333335</v>
      </c>
      <c r="E8143" s="9">
        <v>25839</v>
      </c>
    </row>
    <row r="8144" spans="1:5">
      <c r="A8144" s="187">
        <v>39589</v>
      </c>
      <c r="B8144" s="30">
        <v>35.083333333333336</v>
      </c>
      <c r="C8144" s="140">
        <v>187557</v>
      </c>
      <c r="D8144" s="8">
        <v>8.666666666666667E-2</v>
      </c>
      <c r="E8144" s="9">
        <v>1710</v>
      </c>
    </row>
    <row r="8145" spans="1:6">
      <c r="A8145" s="187">
        <v>39590</v>
      </c>
      <c r="B8145" s="30">
        <v>35.593333333333334</v>
      </c>
      <c r="C8145" s="140">
        <v>268869</v>
      </c>
      <c r="D8145" s="8">
        <v>0.1</v>
      </c>
      <c r="E8145" s="9">
        <v>2430</v>
      </c>
    </row>
    <row r="8146" spans="1:6">
      <c r="A8146" s="187">
        <v>39591</v>
      </c>
      <c r="B8146" s="30">
        <v>35</v>
      </c>
      <c r="C8146" s="140">
        <v>160287</v>
      </c>
      <c r="D8146" s="8">
        <v>0.1</v>
      </c>
      <c r="E8146" s="9">
        <v>0</v>
      </c>
    </row>
    <row r="8147" spans="1:6">
      <c r="A8147" s="187">
        <v>39594</v>
      </c>
      <c r="B8147" s="30">
        <v>34.64</v>
      </c>
      <c r="C8147" s="140">
        <v>56763</v>
      </c>
      <c r="D8147" s="8">
        <v>0.1</v>
      </c>
      <c r="E8147" s="9">
        <v>0</v>
      </c>
    </row>
    <row r="8148" spans="1:6">
      <c r="A8148" s="187">
        <v>39595</v>
      </c>
      <c r="B8148" s="30">
        <v>34.200000000000003</v>
      </c>
      <c r="C8148" s="140">
        <v>98640</v>
      </c>
      <c r="D8148" s="8">
        <v>0.19666666666666666</v>
      </c>
      <c r="E8148" s="9">
        <v>1512</v>
      </c>
    </row>
    <row r="8149" spans="1:6">
      <c r="A8149" s="187">
        <v>39596</v>
      </c>
      <c r="B8149" s="30">
        <v>34.200000000000003</v>
      </c>
      <c r="C8149" s="140">
        <v>272334</v>
      </c>
      <c r="D8149" s="8">
        <v>0.14000000000000001</v>
      </c>
      <c r="E8149" s="9">
        <v>4950</v>
      </c>
    </row>
    <row r="8150" spans="1:6">
      <c r="A8150" s="187">
        <v>39597</v>
      </c>
      <c r="B8150" s="30">
        <v>33.616666666666667</v>
      </c>
      <c r="C8150" s="140">
        <v>434373</v>
      </c>
      <c r="D8150" s="8">
        <v>0.18</v>
      </c>
      <c r="E8150" s="9">
        <v>600</v>
      </c>
    </row>
    <row r="8151" spans="1:6">
      <c r="A8151" s="195">
        <v>39598</v>
      </c>
      <c r="B8151" s="31">
        <v>34.403333333333329</v>
      </c>
      <c r="C8151" s="141">
        <v>857454</v>
      </c>
      <c r="D8151" s="10">
        <v>0.19666666666666666</v>
      </c>
      <c r="E8151" s="11">
        <v>330</v>
      </c>
    </row>
    <row r="8152" spans="1:6">
      <c r="A8152" s="187">
        <v>39601</v>
      </c>
      <c r="B8152" s="30">
        <v>34.799999999999997</v>
      </c>
      <c r="C8152" s="140">
        <v>100722</v>
      </c>
      <c r="D8152" s="8">
        <v>0.22666666666666668</v>
      </c>
      <c r="E8152" s="15">
        <v>4332</v>
      </c>
      <c r="F8152" s="27"/>
    </row>
    <row r="8153" spans="1:6">
      <c r="A8153" s="187">
        <v>39602</v>
      </c>
      <c r="B8153" s="30">
        <v>34.863333333333337</v>
      </c>
      <c r="C8153" s="140">
        <v>116208</v>
      </c>
      <c r="D8153" s="8">
        <v>0.22666666666666668</v>
      </c>
      <c r="E8153" s="16">
        <v>1455</v>
      </c>
      <c r="F8153" s="27"/>
    </row>
    <row r="8154" spans="1:6">
      <c r="A8154" s="187">
        <v>39603</v>
      </c>
      <c r="B8154" s="30">
        <v>35.133333333333333</v>
      </c>
      <c r="C8154" s="140">
        <v>183852</v>
      </c>
      <c r="D8154" s="8">
        <v>0.22</v>
      </c>
      <c r="E8154" s="16">
        <v>750</v>
      </c>
      <c r="F8154" s="27"/>
    </row>
    <row r="8155" spans="1:6">
      <c r="A8155" s="187">
        <v>39604</v>
      </c>
      <c r="B8155" s="30">
        <v>35.306666666666665</v>
      </c>
      <c r="C8155" s="140">
        <v>258228</v>
      </c>
      <c r="D8155" s="8">
        <v>0.17</v>
      </c>
      <c r="E8155" s="16">
        <v>1800</v>
      </c>
      <c r="F8155" s="27"/>
    </row>
    <row r="8156" spans="1:6">
      <c r="A8156" s="187">
        <v>39605</v>
      </c>
      <c r="B8156" s="30">
        <v>36.333333333333336</v>
      </c>
      <c r="C8156" s="140">
        <v>462711</v>
      </c>
      <c r="D8156" s="8">
        <v>0.16666666666666666</v>
      </c>
      <c r="E8156" s="16">
        <v>1575</v>
      </c>
      <c r="F8156" s="27"/>
    </row>
    <row r="8157" spans="1:6">
      <c r="A8157" s="187">
        <v>39608</v>
      </c>
      <c r="B8157" s="30">
        <v>35.483333333333334</v>
      </c>
      <c r="C8157" s="140">
        <v>190050</v>
      </c>
      <c r="D8157" s="8">
        <v>0.16666666666666666</v>
      </c>
      <c r="E8157" s="16">
        <v>0</v>
      </c>
      <c r="F8157" s="27"/>
    </row>
    <row r="8158" spans="1:6">
      <c r="A8158" s="187">
        <v>39609</v>
      </c>
      <c r="B8158" s="30">
        <v>36.056666666666665</v>
      </c>
      <c r="C8158" s="140">
        <v>266664</v>
      </c>
      <c r="D8158" s="8">
        <v>0.22</v>
      </c>
      <c r="E8158" s="16">
        <v>7935</v>
      </c>
      <c r="F8158" s="27"/>
    </row>
    <row r="8159" spans="1:6">
      <c r="A8159" s="187">
        <v>39610</v>
      </c>
      <c r="B8159" s="30">
        <v>35.776666666666664</v>
      </c>
      <c r="C8159" s="140">
        <v>325305</v>
      </c>
      <c r="D8159" s="8">
        <v>0.21666666666666667</v>
      </c>
      <c r="E8159" s="16">
        <v>2844</v>
      </c>
      <c r="F8159" s="27"/>
    </row>
    <row r="8160" spans="1:6">
      <c r="A8160" s="187">
        <v>39611</v>
      </c>
      <c r="B8160" s="30">
        <v>36.42</v>
      </c>
      <c r="C8160" s="140">
        <v>198720</v>
      </c>
      <c r="D8160" s="8">
        <v>0.21666666666666667</v>
      </c>
      <c r="E8160" s="16">
        <v>4251</v>
      </c>
      <c r="F8160" s="27"/>
    </row>
    <row r="8161" spans="1:6">
      <c r="A8161" s="187">
        <v>39612</v>
      </c>
      <c r="B8161" s="30">
        <v>35.516666666666666</v>
      </c>
      <c r="C8161" s="140">
        <v>151077</v>
      </c>
      <c r="D8161" s="8">
        <v>0.18666666666666668</v>
      </c>
      <c r="E8161" s="16">
        <v>3000</v>
      </c>
      <c r="F8161" s="27"/>
    </row>
    <row r="8162" spans="1:6">
      <c r="A8162" s="187">
        <v>39615</v>
      </c>
      <c r="B8162" s="30">
        <v>35.716666666666669</v>
      </c>
      <c r="C8162" s="140">
        <v>83886</v>
      </c>
      <c r="D8162" s="8">
        <v>0.17</v>
      </c>
      <c r="E8162" s="16">
        <v>3021</v>
      </c>
      <c r="F8162" s="27"/>
    </row>
    <row r="8163" spans="1:6">
      <c r="A8163" s="187">
        <v>39616</v>
      </c>
      <c r="B8163" s="30">
        <v>36.143333333333338</v>
      </c>
      <c r="C8163" s="140">
        <v>213363</v>
      </c>
      <c r="D8163" s="8">
        <v>0.17</v>
      </c>
      <c r="E8163" s="16">
        <v>0</v>
      </c>
      <c r="F8163" s="27"/>
    </row>
    <row r="8164" spans="1:6">
      <c r="A8164" s="187">
        <v>39617</v>
      </c>
      <c r="B8164" s="30">
        <v>35.81</v>
      </c>
      <c r="C8164" s="140">
        <v>376686</v>
      </c>
      <c r="D8164" s="8">
        <v>0.18333333333333335</v>
      </c>
      <c r="E8164" s="16">
        <v>4215</v>
      </c>
      <c r="F8164" s="27"/>
    </row>
    <row r="8165" spans="1:6">
      <c r="A8165" s="187">
        <v>39618</v>
      </c>
      <c r="B8165" s="30">
        <v>35.18333333333333</v>
      </c>
      <c r="C8165" s="140">
        <v>429150</v>
      </c>
      <c r="D8165" s="8">
        <v>0.21666666666666667</v>
      </c>
      <c r="E8165" s="16">
        <v>33765</v>
      </c>
      <c r="F8165" s="27"/>
    </row>
    <row r="8166" spans="1:6">
      <c r="A8166" s="187">
        <v>39619</v>
      </c>
      <c r="B8166" s="30">
        <v>34.783333333333331</v>
      </c>
      <c r="C8166" s="140">
        <v>529350</v>
      </c>
      <c r="D8166" s="8">
        <v>0.22666666666666668</v>
      </c>
      <c r="E8166" s="16">
        <v>15060</v>
      </c>
      <c r="F8166" s="27"/>
    </row>
    <row r="8167" spans="1:6">
      <c r="A8167" s="187">
        <v>39622</v>
      </c>
      <c r="B8167" s="30">
        <v>34.24</v>
      </c>
      <c r="C8167" s="140">
        <v>282600</v>
      </c>
      <c r="D8167" s="8">
        <v>0.18666666666666668</v>
      </c>
      <c r="E8167" s="16">
        <v>750</v>
      </c>
      <c r="F8167" s="27"/>
    </row>
    <row r="8168" spans="1:6">
      <c r="A8168" s="187">
        <v>39623</v>
      </c>
      <c r="B8168" s="30">
        <v>33.766666666666666</v>
      </c>
      <c r="C8168" s="140">
        <v>293310</v>
      </c>
      <c r="D8168" s="8">
        <v>0.18666666666666668</v>
      </c>
      <c r="E8168" s="16">
        <v>0</v>
      </c>
      <c r="F8168" s="27"/>
    </row>
    <row r="8169" spans="1:6">
      <c r="A8169" s="187">
        <v>39624</v>
      </c>
      <c r="B8169" s="30">
        <v>34.186666666666667</v>
      </c>
      <c r="C8169" s="140">
        <v>208758</v>
      </c>
      <c r="D8169" s="8">
        <v>0.18666666666666668</v>
      </c>
      <c r="E8169" s="16">
        <v>0</v>
      </c>
    </row>
    <row r="8170" spans="1:6">
      <c r="A8170" s="187">
        <v>39625</v>
      </c>
      <c r="B8170" s="30">
        <v>33.303333333333335</v>
      </c>
      <c r="C8170" s="140">
        <v>216039</v>
      </c>
      <c r="D8170" s="8">
        <v>0.22666666666666668</v>
      </c>
      <c r="E8170" s="16">
        <v>4773</v>
      </c>
    </row>
    <row r="8171" spans="1:6">
      <c r="A8171" s="187">
        <v>39626</v>
      </c>
      <c r="B8171" s="30">
        <v>32.76</v>
      </c>
      <c r="C8171" s="140">
        <v>255750</v>
      </c>
      <c r="D8171" s="8">
        <v>0.29333333333333333</v>
      </c>
      <c r="E8171" s="16">
        <v>12150</v>
      </c>
    </row>
    <row r="8172" spans="1:6">
      <c r="A8172" s="195">
        <v>39629</v>
      </c>
      <c r="B8172" s="31">
        <v>32.68333333333333</v>
      </c>
      <c r="C8172" s="141">
        <v>284793</v>
      </c>
      <c r="D8172" s="10">
        <v>0.29333333333333333</v>
      </c>
      <c r="E8172" s="17">
        <v>11547</v>
      </c>
    </row>
    <row r="8173" spans="1:6">
      <c r="A8173" s="187">
        <v>39630</v>
      </c>
      <c r="B8173" s="30">
        <v>31.733333333333334</v>
      </c>
      <c r="C8173" s="140">
        <v>258483</v>
      </c>
      <c r="D8173" s="8">
        <v>0.29333333333333333</v>
      </c>
      <c r="E8173" s="9">
        <v>0</v>
      </c>
    </row>
    <row r="8174" spans="1:6">
      <c r="A8174" s="187">
        <v>39631</v>
      </c>
      <c r="B8174" s="30">
        <v>31.65</v>
      </c>
      <c r="C8174" s="140">
        <v>148458</v>
      </c>
      <c r="D8174" s="8">
        <v>0.21666666666666667</v>
      </c>
      <c r="E8174" s="9">
        <v>1878</v>
      </c>
    </row>
    <row r="8175" spans="1:6">
      <c r="A8175" s="187">
        <v>39632</v>
      </c>
      <c r="B8175" s="30">
        <v>31.01</v>
      </c>
      <c r="C8175" s="140">
        <v>225405</v>
      </c>
      <c r="D8175" s="8">
        <v>0.18666666666666668</v>
      </c>
      <c r="E8175" s="9">
        <v>5334</v>
      </c>
    </row>
    <row r="8176" spans="1:6">
      <c r="A8176" s="187">
        <v>39633</v>
      </c>
      <c r="B8176" s="30">
        <v>31.16333333333333</v>
      </c>
      <c r="C8176" s="140">
        <v>81096</v>
      </c>
      <c r="D8176" s="8">
        <v>0.16666666666666666</v>
      </c>
      <c r="E8176" s="9">
        <v>10644</v>
      </c>
    </row>
    <row r="8177" spans="1:5">
      <c r="A8177" s="187">
        <v>39636</v>
      </c>
      <c r="B8177" s="30">
        <v>31.603333333333335</v>
      </c>
      <c r="C8177" s="140">
        <v>83145</v>
      </c>
      <c r="D8177" s="8">
        <v>0.2</v>
      </c>
      <c r="E8177" s="9">
        <v>942</v>
      </c>
    </row>
    <row r="8178" spans="1:5">
      <c r="A8178" s="187">
        <v>39637</v>
      </c>
      <c r="B8178" s="30">
        <v>31.35</v>
      </c>
      <c r="C8178" s="140">
        <v>177141</v>
      </c>
      <c r="D8178" s="8">
        <v>0.16333333333333333</v>
      </c>
      <c r="E8178" s="9">
        <v>1890</v>
      </c>
    </row>
    <row r="8179" spans="1:5">
      <c r="A8179" s="187">
        <v>39638</v>
      </c>
      <c r="B8179" s="30">
        <v>30.78</v>
      </c>
      <c r="C8179" s="140">
        <v>232332</v>
      </c>
      <c r="D8179" s="8">
        <v>0.16666666666666666</v>
      </c>
      <c r="E8179" s="9">
        <v>1200</v>
      </c>
    </row>
    <row r="8180" spans="1:5">
      <c r="A8180" s="187">
        <v>39639</v>
      </c>
      <c r="B8180" s="30">
        <v>30.96</v>
      </c>
      <c r="C8180" s="140">
        <v>128724</v>
      </c>
      <c r="D8180" s="8">
        <v>0.15</v>
      </c>
      <c r="E8180" s="9">
        <v>3573</v>
      </c>
    </row>
    <row r="8181" spans="1:5">
      <c r="A8181" s="187">
        <v>39640</v>
      </c>
      <c r="B8181" s="30">
        <v>30.438392233333332</v>
      </c>
      <c r="C8181" s="140">
        <v>155301</v>
      </c>
      <c r="D8181" s="8">
        <v>0.15</v>
      </c>
      <c r="E8181" s="9">
        <v>900</v>
      </c>
    </row>
    <row r="8182" spans="1:5">
      <c r="A8182" s="187">
        <v>39643</v>
      </c>
      <c r="B8182" s="30">
        <v>30.306666666666668</v>
      </c>
      <c r="C8182" s="140">
        <v>133674</v>
      </c>
      <c r="D8182" s="8">
        <v>0.15333333333333335</v>
      </c>
      <c r="E8182" s="9">
        <v>7362</v>
      </c>
    </row>
    <row r="8183" spans="1:5">
      <c r="A8183" s="187">
        <v>39644</v>
      </c>
      <c r="B8183" s="30">
        <v>29.783333333333331</v>
      </c>
      <c r="C8183" s="140">
        <v>190542</v>
      </c>
      <c r="D8183" s="8">
        <v>0.15666666666666665</v>
      </c>
      <c r="E8183" s="9">
        <v>16200</v>
      </c>
    </row>
    <row r="8184" spans="1:5">
      <c r="A8184" s="187">
        <v>39645</v>
      </c>
      <c r="B8184" s="30">
        <v>30.263333333333335</v>
      </c>
      <c r="C8184" s="140">
        <v>82668</v>
      </c>
      <c r="D8184" s="8">
        <v>0.15333333333333335</v>
      </c>
      <c r="E8184" s="9">
        <v>1500</v>
      </c>
    </row>
    <row r="8185" spans="1:5">
      <c r="A8185" s="187">
        <v>39646</v>
      </c>
      <c r="B8185" s="30">
        <v>31.366666666666664</v>
      </c>
      <c r="C8185" s="140">
        <v>252318</v>
      </c>
      <c r="D8185" s="8">
        <v>0.16333333333333333</v>
      </c>
      <c r="E8185" s="9">
        <v>180</v>
      </c>
    </row>
    <row r="8186" spans="1:5">
      <c r="A8186" s="187">
        <v>39647</v>
      </c>
      <c r="B8186" s="30">
        <v>31.716666666666669</v>
      </c>
      <c r="C8186" s="140">
        <v>199110</v>
      </c>
      <c r="D8186" s="8">
        <v>0.15333333333333335</v>
      </c>
      <c r="E8186" s="9">
        <v>300</v>
      </c>
    </row>
    <row r="8187" spans="1:5">
      <c r="A8187" s="187">
        <v>39650</v>
      </c>
      <c r="B8187" s="30">
        <v>31.943333333333332</v>
      </c>
      <c r="C8187" s="140">
        <v>193386</v>
      </c>
      <c r="D8187" s="8">
        <v>0.15333333333333335</v>
      </c>
      <c r="E8187" s="9">
        <v>240</v>
      </c>
    </row>
    <row r="8188" spans="1:5">
      <c r="A8188" s="187">
        <v>39651</v>
      </c>
      <c r="B8188" s="30">
        <v>32.216666666666669</v>
      </c>
      <c r="C8188" s="140">
        <v>185307</v>
      </c>
      <c r="D8188" s="8">
        <v>0.14666666666666667</v>
      </c>
      <c r="E8188" s="9">
        <v>3330</v>
      </c>
    </row>
    <row r="8189" spans="1:5">
      <c r="A8189" s="187">
        <v>39652</v>
      </c>
      <c r="B8189" s="30">
        <v>32.450000000000003</v>
      </c>
      <c r="C8189" s="140">
        <v>136908</v>
      </c>
      <c r="D8189" s="8">
        <v>0.14666666666666667</v>
      </c>
      <c r="E8189" s="9">
        <v>0</v>
      </c>
    </row>
    <row r="8190" spans="1:5">
      <c r="A8190" s="187">
        <v>39653</v>
      </c>
      <c r="B8190" s="30">
        <v>31.356666666666666</v>
      </c>
      <c r="C8190" s="140">
        <v>242682</v>
      </c>
      <c r="D8190" s="8">
        <v>0.14666666666666667</v>
      </c>
      <c r="E8190" s="9">
        <v>0</v>
      </c>
    </row>
    <row r="8191" spans="1:5">
      <c r="A8191" s="187">
        <v>39654</v>
      </c>
      <c r="B8191" s="30">
        <v>30.923333333333332</v>
      </c>
      <c r="C8191" s="140">
        <v>190323</v>
      </c>
      <c r="D8191" s="8">
        <v>0.14666666666666667</v>
      </c>
      <c r="E8191" s="9">
        <v>0</v>
      </c>
    </row>
    <row r="8192" spans="1:5">
      <c r="A8192" s="187">
        <v>39657</v>
      </c>
      <c r="B8192" s="30">
        <v>31.193333333333332</v>
      </c>
      <c r="C8192" s="140">
        <v>208647</v>
      </c>
      <c r="D8192" s="8">
        <v>0.31666666666666665</v>
      </c>
      <c r="E8192" s="9">
        <v>47850</v>
      </c>
    </row>
    <row r="8193" spans="1:5">
      <c r="A8193" s="187">
        <v>39658</v>
      </c>
      <c r="B8193" s="30">
        <v>32.236666666666665</v>
      </c>
      <c r="C8193" s="140">
        <v>308259</v>
      </c>
      <c r="D8193" s="8">
        <v>0.31666666666666665</v>
      </c>
      <c r="E8193" s="9">
        <v>0</v>
      </c>
    </row>
    <row r="8194" spans="1:5">
      <c r="A8194" s="187">
        <v>39659</v>
      </c>
      <c r="B8194" s="30">
        <v>32.666666666666664</v>
      </c>
      <c r="C8194" s="140">
        <v>186612</v>
      </c>
      <c r="D8194" s="8">
        <v>0.22333333333333336</v>
      </c>
      <c r="E8194" s="9">
        <v>3978</v>
      </c>
    </row>
    <row r="8195" spans="1:5">
      <c r="A8195" s="195">
        <v>39660</v>
      </c>
      <c r="B8195" s="31">
        <v>32.613333333333337</v>
      </c>
      <c r="C8195" s="141">
        <v>124206</v>
      </c>
      <c r="D8195" s="10">
        <v>0.27</v>
      </c>
      <c r="E8195" s="11">
        <v>66</v>
      </c>
    </row>
    <row r="8196" spans="1:5">
      <c r="A8196" s="187">
        <v>39661</v>
      </c>
      <c r="B8196" s="30">
        <v>37</v>
      </c>
      <c r="C8196" s="140">
        <v>986412</v>
      </c>
      <c r="D8196" s="8">
        <v>0.20666666666666667</v>
      </c>
      <c r="E8196" s="9">
        <v>180</v>
      </c>
    </row>
    <row r="8197" spans="1:5">
      <c r="A8197" s="187">
        <v>39664</v>
      </c>
      <c r="B8197" s="30">
        <v>35.883333333333333</v>
      </c>
      <c r="C8197" s="140">
        <v>503652</v>
      </c>
      <c r="D8197" s="8">
        <v>0.17333333333333334</v>
      </c>
      <c r="E8197" s="9">
        <v>8370</v>
      </c>
    </row>
    <row r="8198" spans="1:5">
      <c r="A8198" s="187">
        <v>39665</v>
      </c>
      <c r="B8198" s="30">
        <v>37</v>
      </c>
      <c r="C8198" s="140">
        <v>383154</v>
      </c>
      <c r="D8198" s="8">
        <v>0.16666666666666666</v>
      </c>
      <c r="E8198" s="9">
        <v>3165</v>
      </c>
    </row>
    <row r="8199" spans="1:5">
      <c r="A8199" s="187">
        <v>39666</v>
      </c>
      <c r="B8199" s="30">
        <v>38.283333333333331</v>
      </c>
      <c r="C8199" s="140">
        <v>492045</v>
      </c>
      <c r="D8199" s="8">
        <v>0.17</v>
      </c>
      <c r="E8199" s="9">
        <v>3810</v>
      </c>
    </row>
    <row r="8200" spans="1:5">
      <c r="A8200" s="187">
        <v>39667</v>
      </c>
      <c r="B8200" s="30">
        <v>38.76</v>
      </c>
      <c r="C8200" s="140">
        <v>231447</v>
      </c>
      <c r="D8200" s="8">
        <v>0.15666666666666665</v>
      </c>
      <c r="E8200" s="9">
        <v>4155</v>
      </c>
    </row>
    <row r="8201" spans="1:5">
      <c r="A8201" s="187">
        <v>39668</v>
      </c>
      <c r="B8201" s="30">
        <v>39</v>
      </c>
      <c r="C8201" s="140">
        <v>161844</v>
      </c>
      <c r="D8201" s="8">
        <v>0.16</v>
      </c>
      <c r="E8201" s="9">
        <v>330</v>
      </c>
    </row>
    <row r="8202" spans="1:5">
      <c r="A8202" s="187">
        <v>39671</v>
      </c>
      <c r="B8202" s="30">
        <v>38.950000000000003</v>
      </c>
      <c r="C8202" s="140">
        <v>222684</v>
      </c>
      <c r="D8202" s="8">
        <v>0.16</v>
      </c>
      <c r="E8202" s="9">
        <v>0</v>
      </c>
    </row>
    <row r="8203" spans="1:5">
      <c r="A8203" s="187">
        <v>39672</v>
      </c>
      <c r="B8203" s="30">
        <v>38.01</v>
      </c>
      <c r="C8203" s="140">
        <v>169371</v>
      </c>
      <c r="D8203" s="8">
        <v>0.17333333333333334</v>
      </c>
      <c r="E8203" s="9">
        <v>2628</v>
      </c>
    </row>
    <row r="8204" spans="1:5">
      <c r="A8204" s="187">
        <v>39673</v>
      </c>
      <c r="B8204" s="30">
        <v>38.770000000000003</v>
      </c>
      <c r="C8204" s="140">
        <v>260031</v>
      </c>
      <c r="D8204" s="8">
        <v>0.17666666666666667</v>
      </c>
      <c r="E8204" s="9">
        <v>1080</v>
      </c>
    </row>
    <row r="8205" spans="1:5">
      <c r="A8205" s="187">
        <v>39674</v>
      </c>
      <c r="B8205" s="30">
        <v>39.35</v>
      </c>
      <c r="C8205" s="140">
        <v>244983</v>
      </c>
      <c r="D8205" s="8">
        <v>0.19333333333333333</v>
      </c>
      <c r="E8205" s="9">
        <v>9051</v>
      </c>
    </row>
    <row r="8206" spans="1:5">
      <c r="A8206" s="187">
        <v>39675</v>
      </c>
      <c r="B8206" s="30">
        <v>38.523333333333333</v>
      </c>
      <c r="C8206" s="140">
        <v>92859</v>
      </c>
      <c r="D8206" s="8">
        <v>0.17666666666666667</v>
      </c>
      <c r="E8206" s="9">
        <v>750</v>
      </c>
    </row>
    <row r="8207" spans="1:5">
      <c r="A8207" s="187">
        <v>39678</v>
      </c>
      <c r="B8207" s="30">
        <v>39.273333333333333</v>
      </c>
      <c r="C8207" s="140">
        <v>157755</v>
      </c>
      <c r="D8207" s="8">
        <v>0.17666666666666667</v>
      </c>
      <c r="E8207" s="9">
        <v>120</v>
      </c>
    </row>
    <row r="8208" spans="1:5">
      <c r="A8208" s="187">
        <v>39679</v>
      </c>
      <c r="B8208" s="30">
        <v>38.886666666666663</v>
      </c>
      <c r="C8208" s="140">
        <v>126837</v>
      </c>
      <c r="D8208" s="8">
        <v>0.17666666666666667</v>
      </c>
      <c r="E8208" s="9">
        <v>300</v>
      </c>
    </row>
    <row r="8209" spans="1:5">
      <c r="A8209" s="187">
        <v>39680</v>
      </c>
      <c r="B8209" s="30">
        <v>39.483333333333334</v>
      </c>
      <c r="C8209" s="140">
        <v>189888</v>
      </c>
      <c r="D8209" s="8">
        <v>0.17666666666666667</v>
      </c>
      <c r="E8209" s="9">
        <v>0</v>
      </c>
    </row>
    <row r="8210" spans="1:5">
      <c r="A8210" s="187">
        <v>39681</v>
      </c>
      <c r="B8210" s="30">
        <v>39.03</v>
      </c>
      <c r="C8210" s="140">
        <v>159894</v>
      </c>
      <c r="D8210" s="8">
        <v>0.18666666666666668</v>
      </c>
      <c r="E8210" s="9">
        <v>57</v>
      </c>
    </row>
    <row r="8211" spans="1:5">
      <c r="A8211" s="187">
        <v>39682</v>
      </c>
      <c r="B8211" s="30">
        <v>39.479999999999997</v>
      </c>
      <c r="C8211" s="140">
        <v>149949</v>
      </c>
      <c r="D8211" s="8">
        <v>0.16666666666666666</v>
      </c>
      <c r="E8211" s="9">
        <v>19755</v>
      </c>
    </row>
    <row r="8212" spans="1:5">
      <c r="A8212" s="187">
        <v>39685</v>
      </c>
      <c r="B8212" s="30">
        <v>39.196666666666665</v>
      </c>
      <c r="C8212" s="140">
        <v>43647</v>
      </c>
      <c r="D8212" s="18">
        <v>0.16</v>
      </c>
      <c r="E8212" s="18">
        <v>1800</v>
      </c>
    </row>
    <row r="8213" spans="1:5">
      <c r="A8213" s="187">
        <v>39686</v>
      </c>
      <c r="B8213" s="30">
        <v>39.883333333333333</v>
      </c>
      <c r="C8213" s="140">
        <v>137124</v>
      </c>
      <c r="D8213" s="18">
        <v>0.15666666666666665</v>
      </c>
      <c r="E8213" s="18">
        <v>3762</v>
      </c>
    </row>
    <row r="8214" spans="1:5">
      <c r="A8214" s="187">
        <v>39687</v>
      </c>
      <c r="B8214" s="30">
        <v>39.606666666666662</v>
      </c>
      <c r="C8214" s="140">
        <v>100188</v>
      </c>
      <c r="D8214" s="18">
        <v>0.18666666666666668</v>
      </c>
      <c r="E8214" s="18">
        <v>531</v>
      </c>
    </row>
    <row r="8215" spans="1:5">
      <c r="A8215" s="187">
        <v>39688</v>
      </c>
      <c r="B8215" s="30">
        <v>39.116666666666667</v>
      </c>
      <c r="C8215" s="140">
        <v>176862</v>
      </c>
      <c r="D8215" s="8">
        <v>0.16666666666666666</v>
      </c>
      <c r="E8215" s="9">
        <v>900</v>
      </c>
    </row>
    <row r="8216" spans="1:5">
      <c r="A8216" s="195">
        <v>39689</v>
      </c>
      <c r="B8216" s="31">
        <v>39.716666666666669</v>
      </c>
      <c r="C8216" s="141">
        <v>151143</v>
      </c>
      <c r="D8216" s="10">
        <v>0.16666666666666666</v>
      </c>
      <c r="E8216" s="11">
        <v>942</v>
      </c>
    </row>
    <row r="8217" spans="1:5">
      <c r="A8217" s="187">
        <v>39692</v>
      </c>
      <c r="B8217" s="30">
        <v>40.106666666666662</v>
      </c>
      <c r="C8217" s="140">
        <v>163452</v>
      </c>
      <c r="D8217" s="8">
        <v>0.15666666666666665</v>
      </c>
      <c r="E8217" s="9">
        <v>306</v>
      </c>
    </row>
    <row r="8218" spans="1:5">
      <c r="A8218" s="187">
        <v>39693</v>
      </c>
      <c r="B8218" s="30">
        <v>38.813333333333333</v>
      </c>
      <c r="C8218" s="140">
        <v>217497</v>
      </c>
      <c r="D8218" s="8">
        <v>0.16666666666666666</v>
      </c>
      <c r="E8218" s="9">
        <v>1200</v>
      </c>
    </row>
    <row r="8219" spans="1:5">
      <c r="A8219" s="187">
        <v>39694</v>
      </c>
      <c r="B8219" s="30">
        <v>39.266666666666666</v>
      </c>
      <c r="C8219" s="140">
        <v>102165</v>
      </c>
      <c r="D8219" s="8">
        <v>0.15666666666666665</v>
      </c>
      <c r="E8219" s="9">
        <v>750</v>
      </c>
    </row>
    <row r="8220" spans="1:5">
      <c r="A8220" s="187">
        <v>39695</v>
      </c>
      <c r="B8220" s="30">
        <v>37.76</v>
      </c>
      <c r="C8220" s="140">
        <v>187764</v>
      </c>
      <c r="D8220" s="8">
        <v>0.15666666666666665</v>
      </c>
      <c r="E8220" s="9">
        <v>0</v>
      </c>
    </row>
    <row r="8221" spans="1:5">
      <c r="A8221" s="187">
        <v>39696</v>
      </c>
      <c r="B8221" s="30">
        <v>36.663333333333334</v>
      </c>
      <c r="C8221" s="140">
        <v>246999</v>
      </c>
      <c r="D8221" s="8">
        <v>0.15333333333333335</v>
      </c>
      <c r="E8221" s="9">
        <v>5190</v>
      </c>
    </row>
    <row r="8222" spans="1:5">
      <c r="A8222" s="187">
        <v>39699</v>
      </c>
      <c r="B8222" s="30">
        <v>37.686666666666667</v>
      </c>
      <c r="C8222" s="140">
        <v>157968</v>
      </c>
      <c r="D8222" s="8">
        <v>0.15333333333333335</v>
      </c>
      <c r="E8222" s="9">
        <v>795</v>
      </c>
    </row>
    <row r="8223" spans="1:5">
      <c r="A8223" s="187">
        <v>39700</v>
      </c>
      <c r="B8223" s="30">
        <v>35.783333333333331</v>
      </c>
      <c r="C8223" s="140">
        <v>266337</v>
      </c>
      <c r="D8223" s="8">
        <v>0.15333333333333335</v>
      </c>
      <c r="E8223" s="9">
        <v>2400</v>
      </c>
    </row>
    <row r="8224" spans="1:5">
      <c r="A8224" s="187">
        <v>39701</v>
      </c>
      <c r="B8224" s="30">
        <v>34.666666666666664</v>
      </c>
      <c r="C8224" s="140">
        <v>319785</v>
      </c>
      <c r="D8224" s="8">
        <v>0.15666666666666665</v>
      </c>
      <c r="E8224" s="9">
        <v>150</v>
      </c>
    </row>
    <row r="8225" spans="1:5">
      <c r="A8225" s="187">
        <v>39702</v>
      </c>
      <c r="B8225" s="30">
        <v>34.188333333333333</v>
      </c>
      <c r="C8225" s="140">
        <v>232926</v>
      </c>
      <c r="D8225" s="8">
        <v>0.15333333333333335</v>
      </c>
      <c r="E8225" s="9">
        <v>360</v>
      </c>
    </row>
    <row r="8226" spans="1:5">
      <c r="A8226" s="187">
        <v>39703</v>
      </c>
      <c r="B8226" s="30">
        <v>34.626666666666665</v>
      </c>
      <c r="C8226" s="140">
        <v>264219</v>
      </c>
      <c r="D8226" s="8">
        <v>0.15333333333333335</v>
      </c>
      <c r="E8226" s="9">
        <v>2178</v>
      </c>
    </row>
    <row r="8227" spans="1:5">
      <c r="A8227" s="187">
        <v>39706</v>
      </c>
      <c r="B8227" s="30">
        <v>32.833333333333336</v>
      </c>
      <c r="C8227" s="140">
        <v>184740</v>
      </c>
      <c r="D8227" s="8">
        <v>0.15333333333333335</v>
      </c>
      <c r="E8227" s="9">
        <v>0</v>
      </c>
    </row>
    <row r="8228" spans="1:5">
      <c r="A8228" s="187">
        <v>39707</v>
      </c>
      <c r="B8228" s="30">
        <v>30.298333333333332</v>
      </c>
      <c r="C8228" s="140">
        <v>545514</v>
      </c>
      <c r="D8228" s="8">
        <v>0.15</v>
      </c>
      <c r="E8228" s="9">
        <v>900</v>
      </c>
    </row>
    <row r="8229" spans="1:5">
      <c r="A8229" s="187">
        <v>39708</v>
      </c>
      <c r="B8229" s="30">
        <v>30.126666666666665</v>
      </c>
      <c r="C8229" s="140">
        <v>462594</v>
      </c>
      <c r="D8229" s="8">
        <v>0.16666666666666666</v>
      </c>
      <c r="E8229" s="9">
        <v>30</v>
      </c>
    </row>
    <row r="8230" spans="1:5">
      <c r="A8230" s="187">
        <v>39709</v>
      </c>
      <c r="B8230" s="30">
        <v>29.944166666666664</v>
      </c>
      <c r="C8230" s="140">
        <v>518748</v>
      </c>
      <c r="D8230" s="8">
        <v>0.16666666666666666</v>
      </c>
      <c r="E8230" s="9">
        <v>249</v>
      </c>
    </row>
    <row r="8231" spans="1:5">
      <c r="A8231" s="187">
        <v>39710</v>
      </c>
      <c r="B8231" s="30">
        <v>31.736666666666665</v>
      </c>
      <c r="C8231" s="140">
        <v>522408</v>
      </c>
      <c r="D8231" s="8">
        <v>0.15333333333333335</v>
      </c>
      <c r="E8231" s="9">
        <v>1176</v>
      </c>
    </row>
    <row r="8232" spans="1:5">
      <c r="A8232" s="187">
        <v>39713</v>
      </c>
      <c r="B8232" s="30">
        <v>31.614999999999998</v>
      </c>
      <c r="C8232" s="140">
        <v>336849</v>
      </c>
      <c r="D8232" s="8">
        <v>0.15333333333333335</v>
      </c>
      <c r="E8232" s="9">
        <v>120</v>
      </c>
    </row>
    <row r="8233" spans="1:5">
      <c r="A8233" s="187">
        <v>39714</v>
      </c>
      <c r="B8233" s="30">
        <v>30.518333333333334</v>
      </c>
      <c r="C8233" s="140">
        <v>224796</v>
      </c>
      <c r="D8233" s="8">
        <v>0.15333333333333335</v>
      </c>
      <c r="E8233" s="9">
        <v>855</v>
      </c>
    </row>
    <row r="8234" spans="1:5">
      <c r="A8234" s="187">
        <v>39715</v>
      </c>
      <c r="B8234" s="30">
        <v>31.391666666666666</v>
      </c>
      <c r="C8234" s="140">
        <v>187377</v>
      </c>
      <c r="D8234" s="8">
        <v>0.16666666666666666</v>
      </c>
      <c r="E8234" s="9">
        <v>480</v>
      </c>
    </row>
    <row r="8235" spans="1:5">
      <c r="A8235" s="187">
        <v>39716</v>
      </c>
      <c r="B8235" s="30">
        <v>32.253333333333337</v>
      </c>
      <c r="C8235" s="140">
        <v>253461</v>
      </c>
      <c r="D8235" s="8">
        <v>0.15333333333333335</v>
      </c>
      <c r="E8235" s="9">
        <v>600</v>
      </c>
    </row>
    <row r="8236" spans="1:5">
      <c r="A8236" s="187">
        <v>39717</v>
      </c>
      <c r="B8236" s="30">
        <v>30.75</v>
      </c>
      <c r="C8236" s="140">
        <v>197403</v>
      </c>
      <c r="D8236" s="8">
        <v>0.16666666666666666</v>
      </c>
      <c r="E8236" s="9">
        <v>4680</v>
      </c>
    </row>
    <row r="8237" spans="1:5">
      <c r="A8237" s="187">
        <v>39720</v>
      </c>
      <c r="B8237" s="30">
        <v>30.333333333333332</v>
      </c>
      <c r="C8237" s="140">
        <v>374571</v>
      </c>
      <c r="D8237" s="8">
        <v>0.15333333333333335</v>
      </c>
      <c r="E8237" s="9">
        <v>840</v>
      </c>
    </row>
    <row r="8238" spans="1:5">
      <c r="A8238" s="195">
        <v>39721</v>
      </c>
      <c r="B8238" s="31">
        <v>31.32</v>
      </c>
      <c r="C8238" s="141">
        <v>293217</v>
      </c>
      <c r="D8238" s="10">
        <v>0.15666666666666665</v>
      </c>
      <c r="E8238" s="11">
        <v>300</v>
      </c>
    </row>
    <row r="8239" spans="1:5">
      <c r="A8239" s="187">
        <v>39722</v>
      </c>
      <c r="B8239" s="30">
        <v>31.13</v>
      </c>
      <c r="C8239" s="140">
        <v>397347</v>
      </c>
      <c r="D8239" s="8">
        <v>0.16666666666666666</v>
      </c>
      <c r="E8239" s="9">
        <v>522</v>
      </c>
    </row>
    <row r="8240" spans="1:5">
      <c r="A8240" s="187">
        <v>39723</v>
      </c>
      <c r="B8240" s="30">
        <v>29.44</v>
      </c>
      <c r="C8240" s="140">
        <v>516978</v>
      </c>
      <c r="D8240" s="8">
        <v>0.18</v>
      </c>
      <c r="E8240" s="9">
        <v>3600</v>
      </c>
    </row>
    <row r="8241" spans="1:5">
      <c r="A8241" s="187">
        <v>39724</v>
      </c>
      <c r="B8241" s="30">
        <v>29.263333333333335</v>
      </c>
      <c r="C8241" s="140">
        <v>514428</v>
      </c>
      <c r="D8241" s="8">
        <v>0.15333333333333335</v>
      </c>
      <c r="E8241" s="9">
        <v>87</v>
      </c>
    </row>
    <row r="8242" spans="1:5">
      <c r="A8242" s="187">
        <v>39727</v>
      </c>
      <c r="B8242" s="30">
        <v>27.343333333333334</v>
      </c>
      <c r="C8242" s="140">
        <v>315807</v>
      </c>
      <c r="D8242" s="8">
        <v>0.15333333333333335</v>
      </c>
      <c r="E8242" s="9">
        <v>450</v>
      </c>
    </row>
    <row r="8243" spans="1:5">
      <c r="A8243" s="187">
        <v>39728</v>
      </c>
      <c r="B8243" s="30">
        <v>27.028333333333332</v>
      </c>
      <c r="C8243" s="140">
        <v>281097</v>
      </c>
      <c r="D8243" s="8">
        <v>0.15333333333333335</v>
      </c>
      <c r="E8243" s="9">
        <v>2100</v>
      </c>
    </row>
    <row r="8244" spans="1:5">
      <c r="A8244" s="187">
        <v>39729</v>
      </c>
      <c r="B8244" s="30">
        <v>25.83666666666667</v>
      </c>
      <c r="C8244" s="140">
        <v>545445</v>
      </c>
      <c r="D8244" s="8">
        <v>0.15333333333333335</v>
      </c>
      <c r="E8244" s="9">
        <v>1455</v>
      </c>
    </row>
    <row r="8245" spans="1:5">
      <c r="A8245" s="187">
        <v>39730</v>
      </c>
      <c r="B8245" s="30">
        <v>26.43</v>
      </c>
      <c r="C8245" s="140">
        <v>307236</v>
      </c>
      <c r="D8245" s="8">
        <v>0.15333333333333335</v>
      </c>
      <c r="E8245" s="9">
        <v>3045</v>
      </c>
    </row>
    <row r="8246" spans="1:5">
      <c r="A8246" s="187">
        <v>39731</v>
      </c>
      <c r="B8246" s="30">
        <v>25.363333333333333</v>
      </c>
      <c r="C8246" s="140">
        <v>456819</v>
      </c>
      <c r="D8246" s="8">
        <v>0.14666666666666667</v>
      </c>
      <c r="E8246" s="9">
        <v>3960</v>
      </c>
    </row>
    <row r="8247" spans="1:5">
      <c r="A8247" s="187">
        <v>39734</v>
      </c>
      <c r="B8247" s="30">
        <v>28.316666666666666</v>
      </c>
      <c r="C8247" s="140">
        <v>657594</v>
      </c>
      <c r="D8247" s="8">
        <v>0.14666666666666667</v>
      </c>
      <c r="E8247" s="9">
        <v>4260</v>
      </c>
    </row>
    <row r="8248" spans="1:5">
      <c r="A8248" s="187">
        <v>39735</v>
      </c>
      <c r="B8248" s="30">
        <v>29.333333333333332</v>
      </c>
      <c r="C8248" s="140">
        <v>470409</v>
      </c>
      <c r="D8248" s="8">
        <v>0.14666666666666667</v>
      </c>
      <c r="E8248" s="9">
        <v>2757</v>
      </c>
    </row>
    <row r="8249" spans="1:5">
      <c r="A8249" s="187">
        <v>39736</v>
      </c>
      <c r="B8249" s="30">
        <v>27.72666666666667</v>
      </c>
      <c r="C8249" s="140">
        <v>459027</v>
      </c>
      <c r="D8249" s="8">
        <v>0.14333333333333334</v>
      </c>
      <c r="E8249" s="9">
        <v>855</v>
      </c>
    </row>
    <row r="8250" spans="1:5">
      <c r="A8250" s="187">
        <v>39737</v>
      </c>
      <c r="B8250" s="30">
        <v>25.69</v>
      </c>
      <c r="C8250" s="140">
        <v>397734</v>
      </c>
      <c r="D8250" s="8">
        <v>0.14333333333333334</v>
      </c>
      <c r="E8250" s="9">
        <v>1800</v>
      </c>
    </row>
    <row r="8251" spans="1:5">
      <c r="A8251" s="187">
        <v>39738</v>
      </c>
      <c r="B8251" s="30">
        <v>25.56</v>
      </c>
      <c r="C8251" s="140">
        <v>543465</v>
      </c>
      <c r="D8251" s="8">
        <v>0.14333333333333334</v>
      </c>
      <c r="E8251" s="9">
        <v>603</v>
      </c>
    </row>
    <row r="8252" spans="1:5">
      <c r="A8252" s="187">
        <v>39741</v>
      </c>
      <c r="B8252" s="30">
        <v>25.786666666666665</v>
      </c>
      <c r="C8252" s="140">
        <v>323349</v>
      </c>
      <c r="D8252" s="8">
        <v>0.14333333333333334</v>
      </c>
      <c r="E8252" s="9">
        <v>600</v>
      </c>
    </row>
    <row r="8253" spans="1:5">
      <c r="A8253" s="187">
        <v>39742</v>
      </c>
      <c r="B8253" s="30">
        <v>26.283333333333331</v>
      </c>
      <c r="C8253" s="140">
        <v>311565</v>
      </c>
      <c r="D8253" s="8">
        <v>0.16333333333333333</v>
      </c>
      <c r="E8253" s="9">
        <v>9210</v>
      </c>
    </row>
    <row r="8254" spans="1:5">
      <c r="A8254" s="187">
        <v>39743</v>
      </c>
      <c r="B8254" s="30">
        <v>24.866666666666664</v>
      </c>
      <c r="C8254" s="140">
        <v>335175</v>
      </c>
      <c r="D8254" s="8">
        <v>0.14000000000000001</v>
      </c>
      <c r="E8254" s="9">
        <v>1500</v>
      </c>
    </row>
    <row r="8255" spans="1:5">
      <c r="A8255" s="187">
        <v>39744</v>
      </c>
      <c r="B8255" s="30">
        <v>24.486666666666665</v>
      </c>
      <c r="C8255" s="140">
        <v>423723</v>
      </c>
      <c r="D8255" s="8">
        <v>0.14000000000000001</v>
      </c>
      <c r="E8255" s="9">
        <v>69</v>
      </c>
    </row>
    <row r="8256" spans="1:5">
      <c r="A8256" s="187">
        <v>39745</v>
      </c>
      <c r="B8256" s="30">
        <v>23.333333333333332</v>
      </c>
      <c r="C8256" s="140">
        <v>355344</v>
      </c>
      <c r="D8256" s="8">
        <v>0.13333333333333333</v>
      </c>
      <c r="E8256" s="9">
        <v>2748</v>
      </c>
    </row>
    <row r="8257" spans="1:5">
      <c r="A8257" s="187">
        <v>39748</v>
      </c>
      <c r="B8257" s="30">
        <v>21.743333333333336</v>
      </c>
      <c r="C8257" s="140">
        <v>279453</v>
      </c>
      <c r="D8257" s="8">
        <v>0.13333333333333333</v>
      </c>
      <c r="E8257" s="9">
        <v>585</v>
      </c>
    </row>
    <row r="8258" spans="1:5">
      <c r="A8258" s="187">
        <v>39749</v>
      </c>
      <c r="B8258" s="30">
        <v>21.971666666666668</v>
      </c>
      <c r="C8258" s="140">
        <v>315750</v>
      </c>
      <c r="D8258" s="8">
        <v>0.13333333333333333</v>
      </c>
      <c r="E8258" s="9">
        <v>1383</v>
      </c>
    </row>
    <row r="8259" spans="1:5">
      <c r="A8259" s="187">
        <v>39750</v>
      </c>
      <c r="B8259" s="30">
        <v>22.63</v>
      </c>
      <c r="C8259" s="140">
        <v>340653</v>
      </c>
      <c r="D8259" s="8">
        <v>0.13333333333333333</v>
      </c>
      <c r="E8259" s="9">
        <v>300</v>
      </c>
    </row>
    <row r="8260" spans="1:5">
      <c r="A8260" s="187">
        <v>39751</v>
      </c>
      <c r="B8260" s="30">
        <v>23.425000000000001</v>
      </c>
      <c r="C8260" s="140">
        <v>356292</v>
      </c>
      <c r="D8260" s="8">
        <v>0.14000000000000001</v>
      </c>
      <c r="E8260" s="9">
        <v>3870</v>
      </c>
    </row>
    <row r="8261" spans="1:5">
      <c r="A8261" s="195">
        <v>39752</v>
      </c>
      <c r="B8261" s="31">
        <v>25.613333333333333</v>
      </c>
      <c r="C8261" s="141">
        <v>412080</v>
      </c>
      <c r="D8261" s="10">
        <v>0.14000000000000001</v>
      </c>
      <c r="E8261" s="11">
        <v>0</v>
      </c>
    </row>
    <row r="8262" spans="1:5">
      <c r="A8262" s="187">
        <v>39755</v>
      </c>
      <c r="B8262" s="30">
        <v>25.511666666666667</v>
      </c>
      <c r="C8262" s="140">
        <v>284520</v>
      </c>
      <c r="D8262" s="8">
        <v>0.16333333333333333</v>
      </c>
      <c r="E8262" s="9">
        <v>396</v>
      </c>
    </row>
    <row r="8263" spans="1:5">
      <c r="A8263" s="187">
        <v>39756</v>
      </c>
      <c r="B8263" s="30">
        <v>26.906666666666666</v>
      </c>
      <c r="C8263" s="140">
        <v>165972</v>
      </c>
      <c r="D8263" s="8">
        <v>0.16333333333333333</v>
      </c>
      <c r="E8263" s="9">
        <v>8718</v>
      </c>
    </row>
    <row r="8264" spans="1:5">
      <c r="A8264" s="187">
        <v>39757</v>
      </c>
      <c r="B8264" s="30">
        <v>25.074999999999999</v>
      </c>
      <c r="C8264" s="140">
        <v>581199</v>
      </c>
      <c r="D8264" s="8">
        <v>0.16666666666666666</v>
      </c>
      <c r="E8264" s="9">
        <v>1875</v>
      </c>
    </row>
    <row r="8265" spans="1:5">
      <c r="A8265" s="187">
        <v>39758</v>
      </c>
      <c r="B8265" s="30">
        <v>23.10166666666667</v>
      </c>
      <c r="C8265" s="140">
        <v>343242</v>
      </c>
      <c r="D8265" s="23">
        <v>0.17666666666666667</v>
      </c>
      <c r="E8265" s="23">
        <v>9705</v>
      </c>
    </row>
    <row r="8266" spans="1:5">
      <c r="A8266" s="187">
        <v>39759</v>
      </c>
      <c r="B8266" s="30">
        <v>23.05</v>
      </c>
      <c r="C8266" s="140">
        <v>260961</v>
      </c>
      <c r="D8266" s="23">
        <v>0.18</v>
      </c>
      <c r="E8266" s="23">
        <v>4770</v>
      </c>
    </row>
    <row r="8267" spans="1:5">
      <c r="A8267" s="187">
        <v>39762</v>
      </c>
      <c r="B8267" s="30">
        <v>24.583333333333332</v>
      </c>
      <c r="C8267" s="140">
        <v>219549</v>
      </c>
      <c r="D8267" s="23">
        <v>0.18666666666666668</v>
      </c>
      <c r="E8267" s="23">
        <v>2910</v>
      </c>
    </row>
    <row r="8268" spans="1:5">
      <c r="A8268" s="187">
        <v>39763</v>
      </c>
      <c r="B8268" s="30">
        <v>23.326666666666668</v>
      </c>
      <c r="C8268" s="140">
        <v>191838</v>
      </c>
      <c r="D8268" s="23">
        <v>0.19</v>
      </c>
      <c r="E8268" s="23">
        <v>3480</v>
      </c>
    </row>
    <row r="8269" spans="1:5">
      <c r="A8269" s="187">
        <v>39764</v>
      </c>
      <c r="B8269" s="30">
        <v>22.666666666666668</v>
      </c>
      <c r="C8269" s="140">
        <v>182175</v>
      </c>
      <c r="D8269" s="23">
        <v>0.18666666666666668</v>
      </c>
      <c r="E8269" s="23">
        <v>90</v>
      </c>
    </row>
    <row r="8270" spans="1:5">
      <c r="A8270" s="187">
        <v>39765</v>
      </c>
      <c r="B8270" s="30">
        <v>22.32</v>
      </c>
      <c r="C8270" s="140">
        <v>152079</v>
      </c>
      <c r="D8270" s="23">
        <v>0.16666666666666666</v>
      </c>
      <c r="E8270" s="23">
        <v>795</v>
      </c>
    </row>
    <row r="8271" spans="1:5">
      <c r="A8271" s="187">
        <v>39766</v>
      </c>
      <c r="B8271" s="30">
        <v>22.363333333333333</v>
      </c>
      <c r="C8271" s="140">
        <v>219045</v>
      </c>
      <c r="D8271" s="23">
        <v>0.17</v>
      </c>
      <c r="E8271" s="23">
        <v>750</v>
      </c>
    </row>
    <row r="8272" spans="1:5">
      <c r="A8272" s="187">
        <v>39769</v>
      </c>
      <c r="B8272" s="30">
        <v>20.135000000000002</v>
      </c>
      <c r="C8272" s="140">
        <v>375033</v>
      </c>
      <c r="D8272" s="8">
        <v>0.17</v>
      </c>
      <c r="E8272" s="9">
        <v>900</v>
      </c>
    </row>
    <row r="8273" spans="1:5">
      <c r="A8273" s="187">
        <v>39770</v>
      </c>
      <c r="B8273" s="30">
        <v>18.198333333333334</v>
      </c>
      <c r="C8273" s="140">
        <v>505359</v>
      </c>
      <c r="D8273" s="8">
        <v>0.18666666666666668</v>
      </c>
      <c r="E8273" s="9">
        <v>1200</v>
      </c>
    </row>
    <row r="8274" spans="1:5">
      <c r="A8274" s="187">
        <v>39771</v>
      </c>
      <c r="B8274" s="30">
        <v>16.516666666666666</v>
      </c>
      <c r="C8274" s="140">
        <v>666765</v>
      </c>
      <c r="D8274" s="8">
        <v>0.18666666666666668</v>
      </c>
      <c r="E8274" s="9">
        <v>330</v>
      </c>
    </row>
    <row r="8275" spans="1:5">
      <c r="A8275" s="187">
        <v>39772</v>
      </c>
      <c r="B8275" s="30">
        <v>15.15</v>
      </c>
      <c r="C8275" s="140">
        <v>747060</v>
      </c>
      <c r="D8275" s="8">
        <v>0.19333333333333333</v>
      </c>
      <c r="E8275" s="9">
        <v>7158</v>
      </c>
    </row>
    <row r="8276" spans="1:5">
      <c r="A8276" s="187">
        <v>39773</v>
      </c>
      <c r="B8276" s="30">
        <v>14.821666666666667</v>
      </c>
      <c r="C8276" s="140">
        <v>507306</v>
      </c>
      <c r="D8276" s="8">
        <v>0.25</v>
      </c>
      <c r="E8276" s="9">
        <v>2133</v>
      </c>
    </row>
    <row r="8277" spans="1:5">
      <c r="A8277" s="187">
        <v>39776</v>
      </c>
      <c r="B8277" s="30">
        <v>15.936666666666667</v>
      </c>
      <c r="C8277" s="140">
        <v>375240</v>
      </c>
      <c r="D8277" s="8">
        <v>0.25</v>
      </c>
      <c r="E8277" s="9">
        <v>8520</v>
      </c>
    </row>
    <row r="8278" spans="1:5">
      <c r="A8278" s="187">
        <v>39777</v>
      </c>
      <c r="B8278" s="30">
        <v>16.046666666666667</v>
      </c>
      <c r="C8278" s="140">
        <v>495594</v>
      </c>
      <c r="D8278" s="8">
        <v>0.23666666666666666</v>
      </c>
      <c r="E8278" s="9">
        <v>1179</v>
      </c>
    </row>
    <row r="8279" spans="1:5">
      <c r="A8279" s="187">
        <v>39778</v>
      </c>
      <c r="B8279" s="30">
        <v>16.64</v>
      </c>
      <c r="C8279" s="140">
        <v>329166</v>
      </c>
      <c r="D8279" s="8">
        <v>0.23333333333333331</v>
      </c>
      <c r="E8279" s="9">
        <v>600</v>
      </c>
    </row>
    <row r="8280" spans="1:5">
      <c r="A8280" s="187">
        <v>39779</v>
      </c>
      <c r="B8280" s="30">
        <v>16.888333333333332</v>
      </c>
      <c r="C8280" s="140">
        <v>175719</v>
      </c>
      <c r="D8280" s="8">
        <v>0.20333333333333334</v>
      </c>
      <c r="E8280" s="9">
        <v>1068</v>
      </c>
    </row>
    <row r="8281" spans="1:5">
      <c r="A8281" s="195">
        <v>39780</v>
      </c>
      <c r="B8281" s="31">
        <v>16.8</v>
      </c>
      <c r="C8281" s="141">
        <v>214383</v>
      </c>
      <c r="D8281" s="10">
        <v>0.2</v>
      </c>
      <c r="E8281" s="11">
        <v>2940</v>
      </c>
    </row>
    <row r="8282" spans="1:5">
      <c r="A8282" s="187">
        <v>39783</v>
      </c>
      <c r="B8282" s="30">
        <v>16.421666666666667</v>
      </c>
      <c r="C8282" s="140">
        <v>279177</v>
      </c>
      <c r="D8282" s="8">
        <v>0.19333333333333333</v>
      </c>
      <c r="E8282" s="9">
        <v>477</v>
      </c>
    </row>
    <row r="8283" spans="1:5">
      <c r="A8283" s="187">
        <v>39784</v>
      </c>
      <c r="B8283" s="30">
        <v>17.038333333333334</v>
      </c>
      <c r="C8283" s="140">
        <v>418389</v>
      </c>
      <c r="D8283" s="8">
        <v>0.23</v>
      </c>
      <c r="E8283" s="9">
        <v>249</v>
      </c>
    </row>
    <row r="8284" spans="1:5">
      <c r="A8284" s="187">
        <v>39785</v>
      </c>
      <c r="B8284" s="30">
        <v>17.823333333333334</v>
      </c>
      <c r="C8284" s="140">
        <v>464277</v>
      </c>
      <c r="D8284" s="8">
        <v>0.23</v>
      </c>
      <c r="E8284" s="9">
        <v>90</v>
      </c>
    </row>
    <row r="8285" spans="1:5">
      <c r="A8285" s="187">
        <v>39786</v>
      </c>
      <c r="B8285" s="30">
        <v>17.434999999999999</v>
      </c>
      <c r="C8285" s="140">
        <v>268932</v>
      </c>
      <c r="D8285" s="8">
        <v>0.23</v>
      </c>
      <c r="E8285" s="9">
        <v>180</v>
      </c>
    </row>
    <row r="8286" spans="1:5">
      <c r="A8286" s="187">
        <v>39787</v>
      </c>
      <c r="B8286" s="30">
        <v>16.051666666666666</v>
      </c>
      <c r="C8286" s="140">
        <v>343326</v>
      </c>
      <c r="D8286" s="8">
        <v>0.19333333333333333</v>
      </c>
      <c r="E8286" s="9">
        <v>270</v>
      </c>
    </row>
    <row r="8287" spans="1:5">
      <c r="A8287" s="187">
        <v>39790</v>
      </c>
      <c r="B8287" s="30">
        <v>17.193333333333332</v>
      </c>
      <c r="C8287" s="140">
        <v>254844</v>
      </c>
      <c r="D8287" s="8">
        <v>0.19333333333333333</v>
      </c>
      <c r="E8287" s="9">
        <v>1320</v>
      </c>
    </row>
    <row r="8288" spans="1:5">
      <c r="A8288" s="187">
        <v>39791</v>
      </c>
      <c r="B8288" s="30">
        <v>17.164999999999999</v>
      </c>
      <c r="C8288" s="140">
        <v>140388</v>
      </c>
      <c r="D8288" s="8">
        <v>0.19333333333333333</v>
      </c>
      <c r="E8288" s="9">
        <v>0</v>
      </c>
    </row>
    <row r="8289" spans="1:5">
      <c r="A8289" s="187">
        <v>39792</v>
      </c>
      <c r="B8289" s="30">
        <v>17.733333333333334</v>
      </c>
      <c r="C8289" s="140">
        <v>258330</v>
      </c>
      <c r="D8289" s="8">
        <v>0.19333333333333333</v>
      </c>
      <c r="E8289" s="9">
        <v>0</v>
      </c>
    </row>
    <row r="8290" spans="1:5">
      <c r="A8290" s="187">
        <v>39793</v>
      </c>
      <c r="B8290" s="30">
        <v>17.368333333333332</v>
      </c>
      <c r="C8290" s="140">
        <v>219312</v>
      </c>
      <c r="D8290" s="8">
        <v>0.19333333333333333</v>
      </c>
      <c r="E8290" s="9">
        <v>1665</v>
      </c>
    </row>
    <row r="8291" spans="1:5">
      <c r="A8291" s="187">
        <v>39794</v>
      </c>
      <c r="B8291" s="30">
        <v>16.16</v>
      </c>
      <c r="C8291" s="140">
        <v>259446</v>
      </c>
      <c r="D8291" s="8">
        <v>0.23</v>
      </c>
      <c r="E8291" s="9">
        <v>90</v>
      </c>
    </row>
    <row r="8292" spans="1:5">
      <c r="A8292" s="187">
        <v>39797</v>
      </c>
      <c r="B8292" s="30">
        <v>16.016666666666666</v>
      </c>
      <c r="C8292" s="140">
        <v>280818</v>
      </c>
      <c r="D8292" s="8">
        <v>0.19333333333333333</v>
      </c>
      <c r="E8292" s="9">
        <v>672</v>
      </c>
    </row>
    <row r="8293" spans="1:5">
      <c r="A8293" s="187">
        <v>39798</v>
      </c>
      <c r="B8293" s="30">
        <v>16.335000000000001</v>
      </c>
      <c r="C8293" s="140">
        <v>235668</v>
      </c>
      <c r="D8293" s="8">
        <v>0.23</v>
      </c>
      <c r="E8293" s="9">
        <v>150</v>
      </c>
    </row>
    <row r="8294" spans="1:5">
      <c r="A8294" s="187">
        <v>39799</v>
      </c>
      <c r="B8294" s="30">
        <v>16.798333333333336</v>
      </c>
      <c r="C8294" s="140">
        <v>245223</v>
      </c>
      <c r="D8294" s="8">
        <v>0.19333333333333333</v>
      </c>
      <c r="E8294" s="9">
        <v>1110</v>
      </c>
    </row>
    <row r="8295" spans="1:5">
      <c r="A8295" s="187">
        <v>39800</v>
      </c>
      <c r="B8295" s="30">
        <v>15.833333333333334</v>
      </c>
      <c r="C8295" s="140">
        <v>211977</v>
      </c>
      <c r="D8295" s="8">
        <v>0.2</v>
      </c>
      <c r="E8295" s="9">
        <v>7512</v>
      </c>
    </row>
    <row r="8296" spans="1:5">
      <c r="A8296" s="187">
        <v>39801</v>
      </c>
      <c r="B8296" s="30">
        <v>15.953333333333333</v>
      </c>
      <c r="C8296" s="140">
        <v>244287</v>
      </c>
      <c r="D8296" s="8">
        <v>0.23</v>
      </c>
      <c r="E8296" s="9">
        <v>333</v>
      </c>
    </row>
    <row r="8297" spans="1:5">
      <c r="A8297" s="187">
        <v>39804</v>
      </c>
      <c r="B8297" s="30">
        <v>15.921666666666667</v>
      </c>
      <c r="C8297" s="140">
        <v>92421</v>
      </c>
      <c r="D8297" s="8">
        <v>0.23</v>
      </c>
      <c r="E8297" s="9">
        <v>2250</v>
      </c>
    </row>
    <row r="8298" spans="1:5">
      <c r="A8298" s="187">
        <v>39805</v>
      </c>
      <c r="B8298" s="30">
        <v>15.671666666666667</v>
      </c>
      <c r="C8298" s="140">
        <v>111897</v>
      </c>
      <c r="D8298" s="18">
        <v>0.23</v>
      </c>
      <c r="E8298" s="18">
        <v>1680</v>
      </c>
    </row>
    <row r="8299" spans="1:5">
      <c r="A8299" s="187">
        <v>39806</v>
      </c>
      <c r="B8299" s="30">
        <v>15.5</v>
      </c>
      <c r="C8299" s="140">
        <v>23397</v>
      </c>
      <c r="D8299" s="18">
        <v>0.23</v>
      </c>
      <c r="E8299" s="18">
        <v>1575</v>
      </c>
    </row>
    <row r="8300" spans="1:5">
      <c r="A8300" s="187">
        <v>39811</v>
      </c>
      <c r="B8300" s="30">
        <v>16.164999999999999</v>
      </c>
      <c r="C8300" s="140">
        <v>90000</v>
      </c>
      <c r="D8300" s="18">
        <v>0.20333333333333334</v>
      </c>
      <c r="E8300" s="18">
        <v>1500</v>
      </c>
    </row>
    <row r="8301" spans="1:5">
      <c r="A8301" s="187">
        <v>39812</v>
      </c>
      <c r="B8301" s="30">
        <v>16.203333333333333</v>
      </c>
      <c r="C8301" s="140">
        <v>104079</v>
      </c>
      <c r="D8301" s="18">
        <v>0.23</v>
      </c>
      <c r="E8301" s="18">
        <v>1845</v>
      </c>
    </row>
    <row r="8302" spans="1:5" ht="13.5" thickBot="1">
      <c r="A8302" s="188">
        <v>39813</v>
      </c>
      <c r="B8302" s="38">
        <v>16.106666666666666</v>
      </c>
      <c r="C8302" s="142">
        <v>81564</v>
      </c>
      <c r="D8302" s="28">
        <v>0.22666666666666668</v>
      </c>
      <c r="E8302" s="28">
        <v>2721</v>
      </c>
    </row>
    <row r="8303" spans="1:5">
      <c r="A8303" s="187">
        <v>39815</v>
      </c>
      <c r="B8303" s="30">
        <v>16.403333333333332</v>
      </c>
      <c r="C8303" s="140">
        <v>71646</v>
      </c>
      <c r="D8303" s="8">
        <v>0.25</v>
      </c>
      <c r="E8303" s="9">
        <v>6000</v>
      </c>
    </row>
    <row r="8304" spans="1:5">
      <c r="A8304" s="187">
        <v>39818</v>
      </c>
      <c r="B8304" s="30">
        <v>17.066666666666666</v>
      </c>
      <c r="C8304" s="140">
        <v>116952</v>
      </c>
      <c r="D8304" s="8">
        <v>0.20666666666666667</v>
      </c>
      <c r="E8304" s="9">
        <v>1200</v>
      </c>
    </row>
    <row r="8305" spans="1:5">
      <c r="A8305" s="187">
        <v>39819</v>
      </c>
      <c r="B8305" s="30">
        <v>17.738333333333333</v>
      </c>
      <c r="C8305" s="140">
        <v>234564</v>
      </c>
      <c r="D8305" s="8">
        <v>0.22</v>
      </c>
      <c r="E8305" s="9">
        <v>900</v>
      </c>
    </row>
    <row r="8306" spans="1:5">
      <c r="A8306" s="187">
        <v>39820</v>
      </c>
      <c r="B8306" s="30">
        <v>17.561666666666667</v>
      </c>
      <c r="C8306" s="140">
        <v>146124</v>
      </c>
      <c r="D8306" s="8">
        <v>0.22</v>
      </c>
      <c r="E8306" s="9">
        <v>2124</v>
      </c>
    </row>
    <row r="8307" spans="1:5">
      <c r="A8307" s="187">
        <v>39821</v>
      </c>
      <c r="B8307" s="30">
        <v>17.581666666666667</v>
      </c>
      <c r="C8307" s="140">
        <v>173685</v>
      </c>
      <c r="D8307" s="8">
        <v>0.23333333333333331</v>
      </c>
      <c r="E8307" s="9">
        <v>14976</v>
      </c>
    </row>
    <row r="8308" spans="1:5">
      <c r="A8308" s="187">
        <v>39822</v>
      </c>
      <c r="B8308" s="30">
        <v>17.725000000000001</v>
      </c>
      <c r="C8308" s="140">
        <v>130161</v>
      </c>
      <c r="D8308" s="8">
        <v>0.23366666666666666</v>
      </c>
      <c r="E8308" s="9">
        <v>3843</v>
      </c>
    </row>
    <row r="8309" spans="1:5">
      <c r="A8309" s="187">
        <v>39825</v>
      </c>
      <c r="B8309" s="30">
        <v>17.105</v>
      </c>
      <c r="C8309" s="140">
        <v>111534</v>
      </c>
      <c r="D8309" s="8">
        <v>0.25</v>
      </c>
      <c r="E8309" s="9">
        <v>144</v>
      </c>
    </row>
    <row r="8310" spans="1:5">
      <c r="A8310" s="187">
        <v>39826</v>
      </c>
      <c r="B8310" s="30">
        <v>17.566666666666666</v>
      </c>
      <c r="C8310" s="140">
        <v>380010</v>
      </c>
      <c r="D8310" s="8">
        <v>0.25</v>
      </c>
      <c r="E8310" s="9">
        <v>0</v>
      </c>
    </row>
    <row r="8311" spans="1:5">
      <c r="A8311" s="187">
        <v>39827</v>
      </c>
      <c r="B8311" s="30">
        <v>16.216666666666665</v>
      </c>
      <c r="C8311" s="140">
        <v>184602</v>
      </c>
      <c r="D8311" s="8">
        <v>0.23699999999999999</v>
      </c>
      <c r="E8311" s="9">
        <v>1644</v>
      </c>
    </row>
    <row r="8312" spans="1:5">
      <c r="A8312" s="187">
        <v>39828</v>
      </c>
      <c r="B8312" s="30">
        <v>15.935</v>
      </c>
      <c r="C8312" s="140">
        <v>205158</v>
      </c>
      <c r="D8312" s="8">
        <v>0.23699999999999999</v>
      </c>
      <c r="E8312" s="9">
        <v>0</v>
      </c>
    </row>
    <row r="8313" spans="1:5">
      <c r="A8313" s="187">
        <v>39829</v>
      </c>
      <c r="B8313" s="30">
        <v>16.048333333333336</v>
      </c>
      <c r="C8313" s="140">
        <v>202152</v>
      </c>
      <c r="D8313" s="8">
        <v>0.26333333333333336</v>
      </c>
      <c r="E8313" s="9">
        <v>5700</v>
      </c>
    </row>
    <row r="8314" spans="1:5">
      <c r="A8314" s="187">
        <v>39832</v>
      </c>
      <c r="B8314" s="30">
        <v>15.966666666666667</v>
      </c>
      <c r="C8314" s="140">
        <v>143820</v>
      </c>
      <c r="D8314" s="8">
        <v>0.25</v>
      </c>
      <c r="E8314" s="9">
        <v>7113</v>
      </c>
    </row>
    <row r="8315" spans="1:5">
      <c r="A8315" s="187">
        <v>39833</v>
      </c>
      <c r="B8315" s="30">
        <v>15.168333333333335</v>
      </c>
      <c r="C8315" s="140">
        <v>270312</v>
      </c>
      <c r="D8315" s="8">
        <v>0.25</v>
      </c>
      <c r="E8315" s="9">
        <v>8970</v>
      </c>
    </row>
    <row r="8316" spans="1:5">
      <c r="A8316" s="187">
        <v>39834</v>
      </c>
      <c r="B8316" s="30">
        <v>15.865</v>
      </c>
      <c r="C8316" s="140">
        <v>202110</v>
      </c>
      <c r="D8316" s="8">
        <v>0.24</v>
      </c>
      <c r="E8316" s="9">
        <v>9936</v>
      </c>
    </row>
    <row r="8317" spans="1:5">
      <c r="A8317" s="187">
        <v>39835</v>
      </c>
      <c r="B8317" s="30">
        <v>15.635</v>
      </c>
      <c r="C8317" s="140">
        <v>181689</v>
      </c>
      <c r="D8317" s="8">
        <v>0.24</v>
      </c>
      <c r="E8317" s="9">
        <v>0</v>
      </c>
    </row>
    <row r="8318" spans="1:5">
      <c r="A8318" s="187">
        <v>39836</v>
      </c>
      <c r="B8318" s="30">
        <v>15.381666666666668</v>
      </c>
      <c r="C8318" s="140">
        <v>270420</v>
      </c>
      <c r="D8318" s="8">
        <v>0.24</v>
      </c>
      <c r="E8318" s="9">
        <v>120</v>
      </c>
    </row>
    <row r="8319" spans="1:5">
      <c r="A8319" s="187">
        <v>39839</v>
      </c>
      <c r="B8319" s="30">
        <v>15.47</v>
      </c>
      <c r="C8319" s="140">
        <v>221577</v>
      </c>
      <c r="D8319" s="8">
        <v>0.23833333333333331</v>
      </c>
      <c r="E8319" s="9">
        <v>1725</v>
      </c>
    </row>
    <row r="8320" spans="1:5">
      <c r="A8320" s="187">
        <v>39840</v>
      </c>
      <c r="B8320" s="30">
        <v>15.048333333333334</v>
      </c>
      <c r="C8320" s="140">
        <v>411774</v>
      </c>
      <c r="D8320" s="8">
        <v>0.25</v>
      </c>
      <c r="E8320" s="9">
        <v>3570</v>
      </c>
    </row>
    <row r="8321" spans="1:5">
      <c r="A8321" s="187">
        <v>39841</v>
      </c>
      <c r="B8321" s="30">
        <v>15.493333333333332</v>
      </c>
      <c r="C8321" s="140">
        <v>286878</v>
      </c>
      <c r="D8321" s="8">
        <v>0.23699999999999999</v>
      </c>
      <c r="E8321" s="9">
        <v>1380</v>
      </c>
    </row>
    <row r="8322" spans="1:5">
      <c r="A8322" s="187">
        <v>39842</v>
      </c>
      <c r="B8322" s="30">
        <v>14.928333333333333</v>
      </c>
      <c r="C8322" s="140">
        <v>224070</v>
      </c>
      <c r="D8322" s="8">
        <v>0.23699999999999999</v>
      </c>
      <c r="E8322" s="9">
        <v>1380</v>
      </c>
    </row>
    <row r="8323" spans="1:5">
      <c r="A8323" s="195">
        <v>39843</v>
      </c>
      <c r="B8323" s="31">
        <v>15.173333333333334</v>
      </c>
      <c r="C8323" s="141">
        <v>185052</v>
      </c>
      <c r="D8323" s="10">
        <v>0.23699999999999999</v>
      </c>
      <c r="E8323" s="11">
        <v>690</v>
      </c>
    </row>
    <row r="8324" spans="1:5">
      <c r="A8324" s="198">
        <v>39846</v>
      </c>
      <c r="B8324" s="30">
        <v>14.465</v>
      </c>
      <c r="C8324" s="140">
        <v>171672</v>
      </c>
      <c r="D8324" s="8">
        <v>0.24</v>
      </c>
      <c r="E8324" s="9">
        <v>2250</v>
      </c>
    </row>
    <row r="8325" spans="1:5">
      <c r="A8325" s="199">
        <v>39847</v>
      </c>
      <c r="B8325" s="30">
        <v>13.868333333333332</v>
      </c>
      <c r="C8325" s="140">
        <v>295638</v>
      </c>
      <c r="D8325" s="8">
        <v>0.24</v>
      </c>
      <c r="E8325" s="9">
        <v>0</v>
      </c>
    </row>
    <row r="8326" spans="1:5">
      <c r="A8326" s="199">
        <v>39848</v>
      </c>
      <c r="B8326" s="30">
        <v>14.158333333333333</v>
      </c>
      <c r="C8326" s="140">
        <v>404106</v>
      </c>
      <c r="D8326" s="8">
        <v>0.25033333333333335</v>
      </c>
      <c r="E8326" s="9">
        <v>1053</v>
      </c>
    </row>
    <row r="8327" spans="1:5">
      <c r="A8327" s="199">
        <v>39849</v>
      </c>
      <c r="B8327" s="30">
        <v>14.475</v>
      </c>
      <c r="C8327" s="140">
        <v>179790</v>
      </c>
      <c r="D8327" s="8">
        <v>0.251</v>
      </c>
      <c r="E8327" s="9">
        <v>2400</v>
      </c>
    </row>
    <row r="8328" spans="1:5">
      <c r="A8328" s="199">
        <v>39850</v>
      </c>
      <c r="B8328" s="30">
        <v>15.181666666666667</v>
      </c>
      <c r="C8328" s="140">
        <v>174333</v>
      </c>
      <c r="D8328" s="8">
        <v>0.25033333333333335</v>
      </c>
      <c r="E8328" s="9">
        <v>6408</v>
      </c>
    </row>
    <row r="8329" spans="1:5">
      <c r="A8329" s="199">
        <v>39853</v>
      </c>
      <c r="B8329" s="30">
        <v>15.58</v>
      </c>
      <c r="C8329" s="140">
        <v>211026</v>
      </c>
      <c r="D8329" s="8">
        <v>0.25033333333333335</v>
      </c>
      <c r="E8329" s="9">
        <v>1620</v>
      </c>
    </row>
    <row r="8330" spans="1:5">
      <c r="A8330" s="199">
        <v>39854</v>
      </c>
      <c r="B8330" s="30">
        <v>14.998333333333333</v>
      </c>
      <c r="C8330" s="140">
        <v>234900</v>
      </c>
      <c r="D8330" s="8">
        <v>0.25033333333333335</v>
      </c>
      <c r="E8330" s="9">
        <v>750</v>
      </c>
    </row>
    <row r="8331" spans="1:5">
      <c r="A8331" s="199">
        <v>39855</v>
      </c>
      <c r="B8331" s="30">
        <v>14.793333333333335</v>
      </c>
      <c r="C8331" s="140">
        <v>160362</v>
      </c>
      <c r="D8331" s="8">
        <v>0.25033333333333335</v>
      </c>
      <c r="E8331" s="9">
        <v>750</v>
      </c>
    </row>
    <row r="8332" spans="1:5">
      <c r="A8332" s="199">
        <v>39856</v>
      </c>
      <c r="B8332" s="30">
        <v>13.941666666666668</v>
      </c>
      <c r="C8332" s="140">
        <v>226302</v>
      </c>
      <c r="D8332" s="8">
        <v>0.25033333333333335</v>
      </c>
      <c r="E8332" s="9">
        <v>825</v>
      </c>
    </row>
    <row r="8333" spans="1:5">
      <c r="A8333" s="199">
        <v>39857</v>
      </c>
      <c r="B8333" s="30">
        <v>13.773333333333333</v>
      </c>
      <c r="C8333" s="140">
        <v>332568</v>
      </c>
      <c r="D8333" s="8">
        <v>0.25033333333333335</v>
      </c>
      <c r="E8333" s="9">
        <v>2265</v>
      </c>
    </row>
    <row r="8334" spans="1:5">
      <c r="A8334" s="199">
        <v>39860</v>
      </c>
      <c r="B8334" s="30">
        <v>13.833333333333334</v>
      </c>
      <c r="C8334" s="140">
        <v>66546</v>
      </c>
      <c r="D8334" s="8">
        <v>0.25033333333333335</v>
      </c>
      <c r="E8334" s="9">
        <v>2295</v>
      </c>
    </row>
    <row r="8335" spans="1:5">
      <c r="A8335" s="199">
        <v>39861</v>
      </c>
      <c r="B8335" s="30">
        <v>13.603333333333333</v>
      </c>
      <c r="C8335" s="140">
        <v>270978</v>
      </c>
      <c r="D8335" s="8">
        <v>0.26</v>
      </c>
      <c r="E8335" s="9">
        <v>600</v>
      </c>
    </row>
    <row r="8336" spans="1:5">
      <c r="A8336" s="199">
        <v>39862</v>
      </c>
      <c r="B8336" s="30">
        <v>12.691666666666668</v>
      </c>
      <c r="C8336" s="140">
        <v>439767</v>
      </c>
      <c r="D8336" s="8">
        <v>0.26</v>
      </c>
      <c r="E8336" s="9">
        <v>1095</v>
      </c>
    </row>
    <row r="8337" spans="1:5">
      <c r="A8337" s="199">
        <v>39863</v>
      </c>
      <c r="B8337" s="30">
        <v>12.978333333333333</v>
      </c>
      <c r="C8337" s="140">
        <v>220911</v>
      </c>
      <c r="D8337" s="8">
        <v>0.26666666666666666</v>
      </c>
      <c r="E8337" s="9">
        <v>768</v>
      </c>
    </row>
    <row r="8338" spans="1:5">
      <c r="A8338" s="199">
        <v>39864</v>
      </c>
      <c r="B8338" s="30">
        <v>13.035</v>
      </c>
      <c r="C8338" s="140">
        <v>327051</v>
      </c>
      <c r="D8338" s="8">
        <v>0.3133333333333333</v>
      </c>
      <c r="E8338" s="9">
        <v>300</v>
      </c>
    </row>
    <row r="8339" spans="1:5">
      <c r="A8339" s="199">
        <v>39867</v>
      </c>
      <c r="B8339" s="30">
        <v>12.85</v>
      </c>
      <c r="C8339" s="140">
        <v>255363</v>
      </c>
      <c r="D8339" s="8">
        <v>0.3133333333333333</v>
      </c>
      <c r="E8339" s="9">
        <v>6249</v>
      </c>
    </row>
    <row r="8340" spans="1:5">
      <c r="A8340" s="199">
        <v>39868</v>
      </c>
      <c r="B8340" s="30">
        <v>12.84</v>
      </c>
      <c r="C8340" s="140">
        <v>286416</v>
      </c>
      <c r="D8340" s="8">
        <v>0.3133333333333333</v>
      </c>
      <c r="E8340" s="9">
        <v>1284</v>
      </c>
    </row>
    <row r="8341" spans="1:5">
      <c r="A8341" s="199">
        <v>39869</v>
      </c>
      <c r="B8341" s="30">
        <v>12.753333333333332</v>
      </c>
      <c r="C8341" s="140">
        <v>175167</v>
      </c>
      <c r="D8341" s="8">
        <v>0.31666666666666665</v>
      </c>
      <c r="E8341" s="9">
        <v>8085</v>
      </c>
    </row>
    <row r="8342" spans="1:5">
      <c r="A8342" s="199">
        <v>39870</v>
      </c>
      <c r="B8342" s="30">
        <v>13.071666666666667</v>
      </c>
      <c r="C8342" s="140">
        <v>179739</v>
      </c>
      <c r="D8342" s="8">
        <v>0.33333333333333331</v>
      </c>
      <c r="E8342" s="9">
        <v>13860</v>
      </c>
    </row>
    <row r="8343" spans="1:5">
      <c r="A8343" s="200">
        <v>39871</v>
      </c>
      <c r="B8343" s="31">
        <v>12.908333333333333</v>
      </c>
      <c r="C8343" s="141">
        <v>187284</v>
      </c>
      <c r="D8343" s="10">
        <v>0.4</v>
      </c>
      <c r="E8343" s="11">
        <v>2475</v>
      </c>
    </row>
    <row r="8344" spans="1:5">
      <c r="A8344" s="199">
        <v>39874</v>
      </c>
      <c r="B8344" s="30">
        <v>12.625</v>
      </c>
      <c r="C8344" s="140">
        <v>247479</v>
      </c>
      <c r="D8344" s="8">
        <v>0.4</v>
      </c>
      <c r="E8344" s="9">
        <v>825</v>
      </c>
    </row>
    <row r="8345" spans="1:5">
      <c r="A8345" s="199">
        <v>39875</v>
      </c>
      <c r="B8345" s="30">
        <v>12.835000000000001</v>
      </c>
      <c r="C8345" s="140">
        <v>259167</v>
      </c>
      <c r="D8345" s="8">
        <v>0.33333333333333331</v>
      </c>
      <c r="E8345" s="9">
        <v>1200</v>
      </c>
    </row>
    <row r="8346" spans="1:5">
      <c r="A8346" s="199">
        <v>39876</v>
      </c>
      <c r="B8346" s="30">
        <v>13.823333333333332</v>
      </c>
      <c r="C8346" s="140">
        <v>343068</v>
      </c>
      <c r="D8346" s="8">
        <v>0.33666666666666667</v>
      </c>
      <c r="E8346" s="9">
        <v>6375</v>
      </c>
    </row>
    <row r="8347" spans="1:5">
      <c r="A8347" s="199">
        <v>39877</v>
      </c>
      <c r="B8347" s="30">
        <v>13.355</v>
      </c>
      <c r="C8347" s="140">
        <v>287118</v>
      </c>
      <c r="D8347" s="8">
        <v>0.33666666666666667</v>
      </c>
      <c r="E8347" s="9">
        <v>0</v>
      </c>
    </row>
    <row r="8348" spans="1:5">
      <c r="A8348" s="199">
        <v>39878</v>
      </c>
      <c r="B8348" s="30">
        <v>13.001666666666667</v>
      </c>
      <c r="C8348" s="140">
        <v>249939</v>
      </c>
      <c r="D8348" s="8">
        <v>0.39333333333333331</v>
      </c>
      <c r="E8348" s="9">
        <v>975</v>
      </c>
    </row>
    <row r="8349" spans="1:5">
      <c r="A8349" s="199">
        <v>39881</v>
      </c>
      <c r="B8349" s="30">
        <v>12.751666666666667</v>
      </c>
      <c r="C8349" s="140">
        <v>401928</v>
      </c>
      <c r="D8349" s="8">
        <v>0.39666666666666667</v>
      </c>
      <c r="E8349" s="9">
        <v>3429</v>
      </c>
    </row>
    <row r="8350" spans="1:5">
      <c r="A8350" s="199">
        <v>39882</v>
      </c>
      <c r="B8350" s="30">
        <v>14.19</v>
      </c>
      <c r="C8350" s="140">
        <v>357378</v>
      </c>
      <c r="D8350" s="8">
        <v>0.33666666666666667</v>
      </c>
      <c r="E8350" s="9">
        <v>1050</v>
      </c>
    </row>
    <row r="8351" spans="1:5">
      <c r="A8351" s="199">
        <v>39883</v>
      </c>
      <c r="B8351" s="30">
        <v>14.896666666666667</v>
      </c>
      <c r="C8351" s="140">
        <v>445005</v>
      </c>
      <c r="D8351" s="8">
        <v>0.3666666666666667</v>
      </c>
      <c r="E8351" s="9">
        <v>453</v>
      </c>
    </row>
    <row r="8352" spans="1:5">
      <c r="A8352" s="199">
        <v>39884</v>
      </c>
      <c r="B8352" s="30">
        <v>14.538333333333334</v>
      </c>
      <c r="C8352" s="140">
        <v>245979</v>
      </c>
      <c r="D8352" s="8">
        <v>0.39333333333333331</v>
      </c>
      <c r="E8352" s="9">
        <v>1155</v>
      </c>
    </row>
    <row r="8353" spans="1:5">
      <c r="A8353" s="199">
        <v>39885</v>
      </c>
      <c r="B8353" s="30">
        <v>15.368333333333332</v>
      </c>
      <c r="C8353" s="140">
        <v>684585</v>
      </c>
      <c r="D8353" s="8">
        <v>0.40166666666666667</v>
      </c>
      <c r="E8353" s="9">
        <v>13701</v>
      </c>
    </row>
    <row r="8354" spans="1:5">
      <c r="A8354" s="199">
        <v>39888</v>
      </c>
      <c r="B8354" s="30">
        <v>15.768333333333333</v>
      </c>
      <c r="C8354" s="140">
        <v>409362</v>
      </c>
      <c r="D8354" s="8">
        <v>0.40166666666666667</v>
      </c>
      <c r="E8354" s="9">
        <v>14064</v>
      </c>
    </row>
    <row r="8355" spans="1:5">
      <c r="A8355" s="199">
        <v>39889</v>
      </c>
      <c r="B8355" s="30">
        <v>16.333333333333332</v>
      </c>
      <c r="C8355" s="140">
        <v>582318</v>
      </c>
      <c r="D8355" s="8">
        <v>0.41666666666666669</v>
      </c>
      <c r="E8355" s="9">
        <v>1647</v>
      </c>
    </row>
    <row r="8356" spans="1:5">
      <c r="A8356" s="199">
        <v>39890</v>
      </c>
      <c r="B8356" s="30">
        <v>15.826666666666666</v>
      </c>
      <c r="C8356" s="140">
        <v>326991</v>
      </c>
      <c r="D8356" s="8">
        <v>0.41666666666666669</v>
      </c>
      <c r="E8356" s="9">
        <v>5289</v>
      </c>
    </row>
    <row r="8357" spans="1:5">
      <c r="A8357" s="199">
        <v>39891</v>
      </c>
      <c r="B8357" s="30">
        <v>16.5</v>
      </c>
      <c r="C8357" s="140">
        <v>351165</v>
      </c>
      <c r="D8357" s="8">
        <v>0.4</v>
      </c>
      <c r="E8357" s="9">
        <v>52923</v>
      </c>
    </row>
    <row r="8358" spans="1:5">
      <c r="A8358" s="199">
        <v>39892</v>
      </c>
      <c r="B8358" s="30">
        <v>16.533333333333335</v>
      </c>
      <c r="C8358" s="140">
        <v>430872</v>
      </c>
      <c r="D8358" s="8">
        <v>0.35166666666666663</v>
      </c>
      <c r="E8358" s="9">
        <v>4329</v>
      </c>
    </row>
    <row r="8359" spans="1:5">
      <c r="A8359" s="199">
        <v>39895</v>
      </c>
      <c r="B8359" s="30">
        <v>17</v>
      </c>
      <c r="C8359" s="140">
        <v>214113</v>
      </c>
      <c r="D8359" s="8">
        <v>0.4</v>
      </c>
      <c r="E8359" s="9">
        <v>29145</v>
      </c>
    </row>
    <row r="8360" spans="1:5">
      <c r="A8360" s="199">
        <v>39896</v>
      </c>
      <c r="B8360" s="30">
        <v>17.023333333333333</v>
      </c>
      <c r="C8360" s="140">
        <v>248901</v>
      </c>
      <c r="D8360" s="8">
        <v>0.39666666666666667</v>
      </c>
      <c r="E8360" s="9">
        <v>2385</v>
      </c>
    </row>
    <row r="8361" spans="1:5">
      <c r="A8361" s="199">
        <v>39897</v>
      </c>
      <c r="B8361" s="30">
        <v>17.206666666666667</v>
      </c>
      <c r="C8361" s="140">
        <v>239391</v>
      </c>
      <c r="D8361" s="8">
        <v>0.35</v>
      </c>
      <c r="E8361" s="9">
        <v>210</v>
      </c>
    </row>
    <row r="8362" spans="1:5">
      <c r="A8362" s="199">
        <v>39898</v>
      </c>
      <c r="B8362" s="30">
        <v>17.333333333333332</v>
      </c>
      <c r="C8362" s="140">
        <v>292668</v>
      </c>
      <c r="D8362" s="8">
        <v>0.39666666666666667</v>
      </c>
      <c r="E8362" s="9">
        <v>13743</v>
      </c>
    </row>
    <row r="8363" spans="1:5">
      <c r="A8363" s="199">
        <v>39899</v>
      </c>
      <c r="B8363" s="30">
        <v>16.926666666666666</v>
      </c>
      <c r="C8363" s="140">
        <v>159792</v>
      </c>
      <c r="D8363" s="8">
        <v>0.39666666666666667</v>
      </c>
      <c r="E8363" s="9">
        <v>3075</v>
      </c>
    </row>
    <row r="8364" spans="1:5">
      <c r="A8364" s="199">
        <v>39902</v>
      </c>
      <c r="B8364" s="30">
        <v>16.421666666666667</v>
      </c>
      <c r="C8364" s="140">
        <v>174075</v>
      </c>
      <c r="D8364" s="32">
        <v>0.39666666666666667</v>
      </c>
      <c r="E8364" s="16">
        <v>2901</v>
      </c>
    </row>
    <row r="8365" spans="1:5">
      <c r="A8365" s="200">
        <v>39903</v>
      </c>
      <c r="B8365" s="31">
        <v>16.93</v>
      </c>
      <c r="C8365" s="141">
        <v>143196</v>
      </c>
      <c r="D8365" s="33">
        <v>0.39666666666666667</v>
      </c>
      <c r="E8365" s="17">
        <v>3480</v>
      </c>
    </row>
    <row r="8366" spans="1:5">
      <c r="A8366" s="199">
        <v>39904</v>
      </c>
      <c r="B8366" s="30">
        <v>17.425000000000001</v>
      </c>
      <c r="C8366" s="140">
        <v>140139</v>
      </c>
      <c r="D8366" s="32">
        <v>0.28000000000000003</v>
      </c>
      <c r="E8366" s="16">
        <v>6999</v>
      </c>
    </row>
    <row r="8367" spans="1:5">
      <c r="A8367" s="199">
        <v>39905</v>
      </c>
      <c r="B8367" s="30">
        <v>19.176666666666666</v>
      </c>
      <c r="C8367" s="140">
        <v>412701</v>
      </c>
      <c r="D8367" s="32">
        <v>0.35666666666666669</v>
      </c>
      <c r="E8367" s="16">
        <v>900</v>
      </c>
    </row>
    <row r="8368" spans="1:5">
      <c r="A8368" s="199">
        <v>39906</v>
      </c>
      <c r="B8368" s="30">
        <v>19.678333333333331</v>
      </c>
      <c r="C8368" s="140">
        <v>347463</v>
      </c>
      <c r="D8368" s="32">
        <v>0.39666666666666667</v>
      </c>
      <c r="E8368" s="16">
        <v>2025</v>
      </c>
    </row>
    <row r="8369" spans="1:5">
      <c r="A8369" s="199">
        <v>39909</v>
      </c>
      <c r="B8369" s="30">
        <v>19.03</v>
      </c>
      <c r="C8369" s="140">
        <v>204198</v>
      </c>
      <c r="D8369" s="32">
        <v>0.39333333333333331</v>
      </c>
      <c r="E8369" s="16">
        <v>6780</v>
      </c>
    </row>
    <row r="8370" spans="1:5">
      <c r="A8370" s="199">
        <v>39910</v>
      </c>
      <c r="B8370" s="30">
        <v>18.846666666666668</v>
      </c>
      <c r="C8370" s="140">
        <v>419958</v>
      </c>
      <c r="D8370" s="32">
        <v>0.35666666666666669</v>
      </c>
      <c r="E8370" s="16">
        <v>732</v>
      </c>
    </row>
    <row r="8371" spans="1:5">
      <c r="A8371" s="199">
        <v>39911</v>
      </c>
      <c r="B8371" s="30">
        <v>19.47</v>
      </c>
      <c r="C8371" s="140">
        <v>269622</v>
      </c>
      <c r="D8371" s="32">
        <v>0.35666666666666669</v>
      </c>
      <c r="E8371" s="16">
        <v>336</v>
      </c>
    </row>
    <row r="8372" spans="1:5">
      <c r="A8372" s="199">
        <v>39912</v>
      </c>
      <c r="B8372" s="30">
        <v>20.333333333333332</v>
      </c>
      <c r="C8372" s="140">
        <v>259746</v>
      </c>
      <c r="D8372" s="32">
        <v>0.35666666666666669</v>
      </c>
      <c r="E8372" s="16">
        <v>6729</v>
      </c>
    </row>
    <row r="8373" spans="1:5">
      <c r="A8373" s="199">
        <v>39917</v>
      </c>
      <c r="B8373" s="30">
        <v>20.9</v>
      </c>
      <c r="C8373" s="140">
        <v>400272</v>
      </c>
      <c r="D8373" s="32">
        <v>0.3666666666666667</v>
      </c>
      <c r="E8373" s="16">
        <v>1839</v>
      </c>
    </row>
    <row r="8374" spans="1:5">
      <c r="A8374" s="199">
        <v>39918</v>
      </c>
      <c r="B8374" s="30">
        <v>21.13</v>
      </c>
      <c r="C8374" s="140">
        <v>254334</v>
      </c>
      <c r="D8374" s="32">
        <v>0.35666666666666669</v>
      </c>
      <c r="E8374" s="16">
        <v>2580</v>
      </c>
    </row>
    <row r="8375" spans="1:5">
      <c r="A8375" s="199">
        <v>39919</v>
      </c>
      <c r="B8375" s="30">
        <v>22.195</v>
      </c>
      <c r="C8375" s="140">
        <v>302817</v>
      </c>
      <c r="D8375" s="32">
        <v>0.38666666666666666</v>
      </c>
      <c r="E8375" s="16">
        <v>5055</v>
      </c>
    </row>
    <row r="8376" spans="1:5">
      <c r="A8376" s="199">
        <v>39920</v>
      </c>
      <c r="B8376" s="30">
        <v>23.245000000000001</v>
      </c>
      <c r="C8376" s="140">
        <v>309492</v>
      </c>
      <c r="D8376" s="32">
        <v>0.38666666666666666</v>
      </c>
      <c r="E8376" s="16">
        <v>5055</v>
      </c>
    </row>
    <row r="8377" spans="1:5">
      <c r="A8377" s="199">
        <v>39923</v>
      </c>
      <c r="B8377" s="30">
        <v>21.68</v>
      </c>
      <c r="C8377" s="140">
        <v>490494</v>
      </c>
      <c r="D8377" s="32">
        <v>0.38666666666666666</v>
      </c>
      <c r="E8377" s="16">
        <v>4812</v>
      </c>
    </row>
    <row r="8378" spans="1:5">
      <c r="A8378" s="199">
        <v>39924</v>
      </c>
      <c r="B8378" s="30">
        <v>20.928333333333331</v>
      </c>
      <c r="C8378" s="140">
        <v>734883</v>
      </c>
      <c r="D8378" s="32">
        <v>0.35666666666666669</v>
      </c>
      <c r="E8378" s="16">
        <v>1590</v>
      </c>
    </row>
    <row r="8379" spans="1:5">
      <c r="A8379" s="199">
        <v>39925</v>
      </c>
      <c r="B8379" s="30">
        <v>22.733333333333334</v>
      </c>
      <c r="C8379" s="140">
        <v>414870</v>
      </c>
      <c r="D8379" s="32">
        <v>0.35666666666666669</v>
      </c>
      <c r="E8379" s="16">
        <v>1875</v>
      </c>
    </row>
    <row r="8380" spans="1:5">
      <c r="A8380" s="199">
        <v>39926</v>
      </c>
      <c r="B8380" s="30">
        <v>22.916666666666668</v>
      </c>
      <c r="C8380" s="140">
        <v>337608</v>
      </c>
      <c r="D8380" s="32">
        <v>0.38366666666666666</v>
      </c>
      <c r="E8380" s="16">
        <v>5283</v>
      </c>
    </row>
    <row r="8381" spans="1:5">
      <c r="A8381" s="199">
        <v>39927</v>
      </c>
      <c r="B8381" s="30">
        <v>23.25</v>
      </c>
      <c r="C8381" s="140">
        <v>181782</v>
      </c>
      <c r="D8381" s="32">
        <v>0.38366666666666666</v>
      </c>
      <c r="E8381" s="16">
        <v>30927</v>
      </c>
    </row>
    <row r="8382" spans="1:5">
      <c r="A8382" s="199">
        <v>39930</v>
      </c>
      <c r="B8382" s="30">
        <v>23.82</v>
      </c>
      <c r="C8382" s="140">
        <v>332721</v>
      </c>
      <c r="D8382" s="32">
        <v>0.3833333333333333</v>
      </c>
      <c r="E8382" s="16">
        <v>3441</v>
      </c>
    </row>
    <row r="8383" spans="1:5">
      <c r="A8383" s="199">
        <v>39931</v>
      </c>
      <c r="B8383" s="30">
        <v>22.401666666666667</v>
      </c>
      <c r="C8383" s="140">
        <v>312864</v>
      </c>
      <c r="D8383" s="32">
        <v>0.3833333333333333</v>
      </c>
      <c r="E8383" s="16">
        <v>7227</v>
      </c>
    </row>
    <row r="8384" spans="1:5">
      <c r="A8384" s="199">
        <v>39932</v>
      </c>
      <c r="B8384" s="30">
        <v>23.001666666666665</v>
      </c>
      <c r="C8384" s="140">
        <v>270642</v>
      </c>
      <c r="D8384" s="32">
        <v>0.39</v>
      </c>
      <c r="E8384" s="16">
        <v>5610</v>
      </c>
    </row>
    <row r="8385" spans="1:5">
      <c r="A8385" s="200">
        <v>39933</v>
      </c>
      <c r="B8385" s="31">
        <v>23.566666666666666</v>
      </c>
      <c r="C8385" s="141">
        <v>247230</v>
      </c>
      <c r="D8385" s="33">
        <v>0.39333333333333331</v>
      </c>
      <c r="E8385" s="17">
        <v>3054</v>
      </c>
    </row>
    <row r="8386" spans="1:5">
      <c r="A8386" s="198">
        <v>39937</v>
      </c>
      <c r="B8386" s="30">
        <v>25.333333333333332</v>
      </c>
      <c r="C8386" s="140">
        <v>176706</v>
      </c>
      <c r="D8386" s="34">
        <v>0.39</v>
      </c>
      <c r="E8386" s="15">
        <v>615</v>
      </c>
    </row>
    <row r="8387" spans="1:5">
      <c r="A8387" s="199">
        <v>39938</v>
      </c>
      <c r="B8387" s="30">
        <v>24.903333333333332</v>
      </c>
      <c r="C8387" s="140">
        <v>303045</v>
      </c>
      <c r="D8387" s="32">
        <v>0.33333333333333331</v>
      </c>
      <c r="E8387" s="16">
        <v>8058</v>
      </c>
    </row>
    <row r="8388" spans="1:5">
      <c r="A8388" s="199">
        <v>39939</v>
      </c>
      <c r="B8388" s="30">
        <v>25.37</v>
      </c>
      <c r="C8388" s="140">
        <v>277713</v>
      </c>
      <c r="D8388" s="32">
        <v>0.35666666666666669</v>
      </c>
      <c r="E8388" s="16">
        <v>2058</v>
      </c>
    </row>
    <row r="8389" spans="1:5">
      <c r="A8389" s="199">
        <v>39940</v>
      </c>
      <c r="B8389" s="30">
        <v>25.493333333333336</v>
      </c>
      <c r="C8389" s="140">
        <v>362940</v>
      </c>
      <c r="D8389" s="32">
        <v>0.36333333333333334</v>
      </c>
      <c r="E8389" s="16">
        <v>2787</v>
      </c>
    </row>
    <row r="8390" spans="1:5">
      <c r="A8390" s="199">
        <v>39941</v>
      </c>
      <c r="B8390" s="30">
        <v>25.776666666666667</v>
      </c>
      <c r="C8390" s="140">
        <v>168711</v>
      </c>
      <c r="D8390" s="32">
        <v>0.36633333333333334</v>
      </c>
      <c r="E8390" s="16">
        <v>3066</v>
      </c>
    </row>
    <row r="8391" spans="1:5">
      <c r="A8391" s="199">
        <v>39944</v>
      </c>
      <c r="B8391" s="30">
        <v>24.588333333333335</v>
      </c>
      <c r="C8391" s="140">
        <v>273645</v>
      </c>
      <c r="D8391" s="32">
        <v>0.36333333333333334</v>
      </c>
      <c r="E8391" s="16">
        <v>2052</v>
      </c>
    </row>
    <row r="8392" spans="1:5">
      <c r="A8392" s="199">
        <v>39945</v>
      </c>
      <c r="B8392" s="30">
        <v>23.666666666666668</v>
      </c>
      <c r="C8392" s="140">
        <v>438822</v>
      </c>
      <c r="D8392" s="32">
        <v>0.3666666666666667</v>
      </c>
      <c r="E8392" s="16">
        <v>3630</v>
      </c>
    </row>
    <row r="8393" spans="1:5">
      <c r="A8393" s="199">
        <v>39946</v>
      </c>
      <c r="B8393" s="30">
        <v>22.82</v>
      </c>
      <c r="C8393" s="140">
        <v>354768</v>
      </c>
      <c r="D8393" s="32">
        <v>0.37666666666666665</v>
      </c>
      <c r="E8393" s="16">
        <v>4185</v>
      </c>
    </row>
    <row r="8394" spans="1:5">
      <c r="A8394" s="199">
        <v>39947</v>
      </c>
      <c r="B8394" s="30">
        <v>23.28833333333333</v>
      </c>
      <c r="C8394" s="140">
        <v>323928</v>
      </c>
      <c r="D8394" s="32">
        <v>0.3666666666666667</v>
      </c>
      <c r="E8394" s="16">
        <v>1014</v>
      </c>
    </row>
    <row r="8395" spans="1:5">
      <c r="A8395" s="199">
        <v>39948</v>
      </c>
      <c r="B8395" s="30">
        <v>23.708333333333332</v>
      </c>
      <c r="C8395" s="140">
        <v>500835</v>
      </c>
      <c r="D8395" s="32">
        <v>0.3666666666666667</v>
      </c>
      <c r="E8395" s="16">
        <v>1674</v>
      </c>
    </row>
    <row r="8396" spans="1:5">
      <c r="A8396" s="199">
        <v>39951</v>
      </c>
      <c r="B8396" s="30">
        <v>24.916666666666668</v>
      </c>
      <c r="C8396" s="140">
        <v>225612</v>
      </c>
      <c r="D8396" s="32">
        <v>0.3</v>
      </c>
      <c r="E8396" s="16">
        <v>2460</v>
      </c>
    </row>
    <row r="8397" spans="1:5">
      <c r="A8397" s="199">
        <v>39952</v>
      </c>
      <c r="B8397" s="30">
        <v>25.093333333333334</v>
      </c>
      <c r="C8397" s="140">
        <v>226278</v>
      </c>
      <c r="D8397" s="32">
        <v>0.35333333333333333</v>
      </c>
      <c r="E8397" s="16">
        <v>2550</v>
      </c>
    </row>
    <row r="8398" spans="1:5">
      <c r="A8398" s="199">
        <v>39953</v>
      </c>
      <c r="B8398" s="30">
        <v>25.28</v>
      </c>
      <c r="C8398" s="140">
        <v>141642</v>
      </c>
      <c r="D8398" s="32">
        <v>0.35299999999999998</v>
      </c>
      <c r="E8398" s="16">
        <v>2802</v>
      </c>
    </row>
    <row r="8399" spans="1:5">
      <c r="A8399" s="199">
        <v>39954</v>
      </c>
      <c r="B8399" s="30">
        <v>24.49</v>
      </c>
      <c r="C8399" s="140">
        <v>102846</v>
      </c>
      <c r="D8399" s="32">
        <v>0.35299999999999998</v>
      </c>
      <c r="E8399" s="16">
        <v>0</v>
      </c>
    </row>
    <row r="8400" spans="1:5">
      <c r="A8400" s="199">
        <v>39955</v>
      </c>
      <c r="B8400" s="30">
        <v>24.691666666666666</v>
      </c>
      <c r="C8400" s="140">
        <v>151881</v>
      </c>
      <c r="D8400" s="32">
        <v>0.35299999999999998</v>
      </c>
      <c r="E8400" s="16">
        <v>0</v>
      </c>
    </row>
    <row r="8401" spans="1:5">
      <c r="A8401" s="199">
        <v>39958</v>
      </c>
      <c r="B8401" s="30">
        <v>24.045000000000002</v>
      </c>
      <c r="C8401" s="140">
        <v>92634</v>
      </c>
      <c r="D8401" s="32">
        <v>0.35333333333333333</v>
      </c>
      <c r="E8401" s="16">
        <v>1587</v>
      </c>
    </row>
    <row r="8402" spans="1:5">
      <c r="A8402" s="199">
        <v>39959</v>
      </c>
      <c r="B8402" s="30">
        <v>23.356666666666666</v>
      </c>
      <c r="C8402" s="140">
        <v>294660</v>
      </c>
      <c r="D8402" s="32">
        <v>0.35333333333333333</v>
      </c>
      <c r="E8402" s="16">
        <v>1500</v>
      </c>
    </row>
    <row r="8403" spans="1:5">
      <c r="A8403" s="199">
        <v>39960</v>
      </c>
      <c r="B8403" s="30">
        <v>23.801666666666666</v>
      </c>
      <c r="C8403" s="140">
        <v>298350</v>
      </c>
      <c r="D8403" s="32">
        <v>0.35333333333333333</v>
      </c>
      <c r="E8403" s="16">
        <v>1500</v>
      </c>
    </row>
    <row r="8404" spans="1:5">
      <c r="A8404" s="199">
        <v>39961</v>
      </c>
      <c r="B8404" s="30">
        <v>23.613333333333333</v>
      </c>
      <c r="C8404" s="140">
        <v>199023</v>
      </c>
      <c r="D8404" s="32">
        <v>0.33333333333333331</v>
      </c>
      <c r="E8404" s="16">
        <v>771</v>
      </c>
    </row>
    <row r="8405" spans="1:5">
      <c r="A8405" s="200">
        <v>39962</v>
      </c>
      <c r="B8405" s="31">
        <v>23.833333333333332</v>
      </c>
      <c r="C8405" s="141">
        <v>184560</v>
      </c>
      <c r="D8405" s="33">
        <v>0.3066666666666667</v>
      </c>
      <c r="E8405" s="17">
        <v>570</v>
      </c>
    </row>
    <row r="8406" spans="1:5">
      <c r="A8406" s="198">
        <v>39965</v>
      </c>
      <c r="B8406" s="30">
        <v>24.94</v>
      </c>
      <c r="C8406" s="140">
        <v>128925</v>
      </c>
      <c r="D8406" s="34">
        <v>0.33333333333333331</v>
      </c>
      <c r="E8406" s="15">
        <v>42</v>
      </c>
    </row>
    <row r="8407" spans="1:5">
      <c r="A8407" s="199">
        <v>39966</v>
      </c>
      <c r="B8407" s="30">
        <v>24.72</v>
      </c>
      <c r="C8407" s="140">
        <v>171555</v>
      </c>
      <c r="D8407" s="32">
        <v>0.33333333333333331</v>
      </c>
      <c r="E8407" s="35">
        <v>0</v>
      </c>
    </row>
    <row r="8408" spans="1:5">
      <c r="A8408" s="199">
        <v>39967</v>
      </c>
      <c r="B8408" s="30">
        <v>23.876666666666665</v>
      </c>
      <c r="C8408" s="140">
        <v>212709</v>
      </c>
      <c r="D8408" s="32">
        <v>0.35333333333333333</v>
      </c>
      <c r="E8408" s="16">
        <v>3945</v>
      </c>
    </row>
    <row r="8409" spans="1:5">
      <c r="A8409" s="199">
        <v>39968</v>
      </c>
      <c r="B8409" s="30">
        <v>23.783333333333331</v>
      </c>
      <c r="C8409" s="140">
        <v>122304</v>
      </c>
      <c r="D8409" s="32">
        <v>0.35333333333333333</v>
      </c>
      <c r="E8409" s="16">
        <v>90</v>
      </c>
    </row>
    <row r="8410" spans="1:5">
      <c r="A8410" s="199">
        <v>39969</v>
      </c>
      <c r="B8410" s="30">
        <v>23.76</v>
      </c>
      <c r="C8410" s="140">
        <v>228786</v>
      </c>
      <c r="D8410" s="32">
        <v>0.26666666666666666</v>
      </c>
      <c r="E8410" s="16">
        <v>699</v>
      </c>
    </row>
    <row r="8411" spans="1:5">
      <c r="A8411" s="199">
        <v>39972</v>
      </c>
      <c r="B8411" s="30">
        <v>23.506666666666664</v>
      </c>
      <c r="C8411" s="140">
        <v>229740</v>
      </c>
      <c r="D8411" s="32">
        <v>0.34666666666666668</v>
      </c>
      <c r="E8411" s="16">
        <v>810</v>
      </c>
    </row>
    <row r="8412" spans="1:5">
      <c r="A8412" s="199">
        <v>39973</v>
      </c>
      <c r="B8412" s="30">
        <v>23.666666666666668</v>
      </c>
      <c r="C8412" s="140">
        <v>122022</v>
      </c>
      <c r="D8412" s="32">
        <v>0.35333333333333333</v>
      </c>
      <c r="E8412" s="16">
        <v>1830</v>
      </c>
    </row>
    <row r="8413" spans="1:5">
      <c r="A8413" s="199">
        <v>39974</v>
      </c>
      <c r="B8413" s="30">
        <v>23.968333333333334</v>
      </c>
      <c r="C8413" s="140">
        <v>199032</v>
      </c>
      <c r="D8413" s="32">
        <v>0.33666666666666667</v>
      </c>
      <c r="E8413" s="16">
        <v>3009</v>
      </c>
    </row>
    <row r="8414" spans="1:5">
      <c r="A8414" s="199">
        <v>39975</v>
      </c>
      <c r="B8414" s="30">
        <v>25.34</v>
      </c>
      <c r="C8414" s="140">
        <v>349032</v>
      </c>
      <c r="D8414" s="32">
        <v>0.33666666666666667</v>
      </c>
      <c r="E8414" s="16">
        <v>0</v>
      </c>
    </row>
    <row r="8415" spans="1:5">
      <c r="A8415" s="199">
        <v>39976</v>
      </c>
      <c r="B8415" s="30">
        <v>24.853333333333335</v>
      </c>
      <c r="C8415" s="140">
        <v>94560</v>
      </c>
      <c r="D8415" s="32">
        <v>0.33333333333333331</v>
      </c>
      <c r="E8415" s="16">
        <v>855</v>
      </c>
    </row>
    <row r="8416" spans="1:5">
      <c r="A8416" s="199">
        <v>39979</v>
      </c>
      <c r="B8416" s="30">
        <v>23.943333333333332</v>
      </c>
      <c r="C8416" s="140">
        <v>167007</v>
      </c>
      <c r="D8416" s="32">
        <v>0.33333333333333331</v>
      </c>
      <c r="E8416" s="16">
        <v>450</v>
      </c>
    </row>
    <row r="8417" spans="1:5">
      <c r="A8417" s="199">
        <v>39980</v>
      </c>
      <c r="B8417" s="30">
        <v>24.3</v>
      </c>
      <c r="C8417" s="140">
        <v>186654</v>
      </c>
      <c r="D8417" s="32">
        <v>0.33333333333333331</v>
      </c>
      <c r="E8417" s="16">
        <v>150</v>
      </c>
    </row>
    <row r="8418" spans="1:5">
      <c r="A8418" s="199">
        <v>39981</v>
      </c>
      <c r="B8418" s="30">
        <v>23.33666666666667</v>
      </c>
      <c r="C8418" s="140">
        <v>317391</v>
      </c>
      <c r="D8418" s="32">
        <v>0.33333333333333331</v>
      </c>
      <c r="E8418" s="16">
        <v>732</v>
      </c>
    </row>
    <row r="8419" spans="1:5">
      <c r="A8419" s="199">
        <v>39982</v>
      </c>
      <c r="B8419" s="30">
        <v>23.26</v>
      </c>
      <c r="C8419" s="140">
        <v>317268</v>
      </c>
      <c r="D8419" s="32">
        <v>0.33333333333333331</v>
      </c>
      <c r="E8419" s="16">
        <v>480</v>
      </c>
    </row>
    <row r="8420" spans="1:5">
      <c r="A8420" s="199">
        <v>39983</v>
      </c>
      <c r="B8420" s="30">
        <v>23.516666666666666</v>
      </c>
      <c r="C8420" s="140">
        <v>1176330</v>
      </c>
      <c r="D8420" s="32">
        <v>0.33333333333333331</v>
      </c>
      <c r="E8420" s="16">
        <v>27</v>
      </c>
    </row>
    <row r="8421" spans="1:5">
      <c r="A8421" s="199">
        <v>39986</v>
      </c>
      <c r="B8421" s="30">
        <v>22.716666666666669</v>
      </c>
      <c r="C8421" s="140">
        <v>212037</v>
      </c>
      <c r="D8421" s="32">
        <v>0.35</v>
      </c>
      <c r="E8421" s="16">
        <v>4020</v>
      </c>
    </row>
    <row r="8422" spans="1:5">
      <c r="A8422" s="199">
        <v>39987</v>
      </c>
      <c r="B8422" s="30">
        <v>23.316666666666666</v>
      </c>
      <c r="C8422" s="140">
        <v>195609</v>
      </c>
      <c r="D8422" s="32">
        <v>0.27333333333333332</v>
      </c>
      <c r="E8422" s="16">
        <v>600</v>
      </c>
    </row>
    <row r="8423" spans="1:5">
      <c r="A8423" s="199">
        <v>39988</v>
      </c>
      <c r="B8423" s="30">
        <v>24.116666666666664</v>
      </c>
      <c r="C8423" s="140">
        <v>80958</v>
      </c>
      <c r="D8423" s="32">
        <v>0.27333333333333332</v>
      </c>
      <c r="E8423" s="16">
        <v>0</v>
      </c>
    </row>
    <row r="8424" spans="1:5">
      <c r="A8424" s="199">
        <v>39989</v>
      </c>
      <c r="B8424" s="30">
        <v>23.593333333333334</v>
      </c>
      <c r="C8424" s="140">
        <v>121044</v>
      </c>
      <c r="D8424" s="32">
        <v>0.27333333333333332</v>
      </c>
      <c r="E8424" s="16">
        <v>0</v>
      </c>
    </row>
    <row r="8425" spans="1:5">
      <c r="A8425" s="199">
        <v>39990</v>
      </c>
      <c r="B8425" s="30">
        <v>24.221666666666668</v>
      </c>
      <c r="C8425" s="140">
        <v>139401</v>
      </c>
      <c r="D8425" s="32">
        <v>0.27333333333333332</v>
      </c>
      <c r="E8425" s="16">
        <v>0</v>
      </c>
    </row>
    <row r="8426" spans="1:5">
      <c r="A8426" s="199">
        <v>39993</v>
      </c>
      <c r="B8426" s="30">
        <v>24.861666666666665</v>
      </c>
      <c r="C8426" s="140">
        <v>144573</v>
      </c>
      <c r="D8426" s="32">
        <v>0.27333333333333332</v>
      </c>
      <c r="E8426" s="16">
        <v>0</v>
      </c>
    </row>
    <row r="8427" spans="1:5">
      <c r="A8427" s="200">
        <v>39994</v>
      </c>
      <c r="B8427" s="31">
        <v>24.403333333333332</v>
      </c>
      <c r="C8427" s="141">
        <v>124212</v>
      </c>
      <c r="D8427" s="33">
        <v>0.27333333333333332</v>
      </c>
      <c r="E8427" s="17">
        <v>0</v>
      </c>
    </row>
    <row r="8428" spans="1:5">
      <c r="A8428" s="199">
        <v>39995</v>
      </c>
      <c r="B8428" s="30">
        <v>24.916666666666668</v>
      </c>
      <c r="C8428" s="140">
        <v>154968</v>
      </c>
      <c r="D8428" s="32">
        <v>0.29666666666666669</v>
      </c>
      <c r="E8428" s="16">
        <v>1380</v>
      </c>
    </row>
    <row r="8429" spans="1:5">
      <c r="A8429" s="199">
        <v>39996</v>
      </c>
      <c r="B8429" s="30">
        <v>24.664999999999999</v>
      </c>
      <c r="C8429" s="140">
        <v>129456</v>
      </c>
      <c r="D8429" s="32">
        <v>0.36333333333333334</v>
      </c>
      <c r="E8429" s="16">
        <v>660</v>
      </c>
    </row>
    <row r="8430" spans="1:5">
      <c r="A8430" s="199">
        <v>39997</v>
      </c>
      <c r="B8430" s="30">
        <v>24.563333333333333</v>
      </c>
      <c r="C8430" s="140">
        <v>71121</v>
      </c>
      <c r="D8430" s="32">
        <v>0.29333333333333333</v>
      </c>
      <c r="E8430" s="16">
        <v>1650</v>
      </c>
    </row>
    <row r="8431" spans="1:5">
      <c r="A8431" s="199">
        <v>40000</v>
      </c>
      <c r="B8431" s="30">
        <v>23.966666666666669</v>
      </c>
      <c r="C8431" s="140">
        <v>91236</v>
      </c>
      <c r="D8431" s="32">
        <v>0.29666666666666669</v>
      </c>
      <c r="E8431" s="16">
        <v>225</v>
      </c>
    </row>
    <row r="8432" spans="1:5">
      <c r="A8432" s="199">
        <v>40001</v>
      </c>
      <c r="B8432" s="30">
        <v>23.666666666666668</v>
      </c>
      <c r="C8432" s="140">
        <v>144369</v>
      </c>
      <c r="D8432" s="32">
        <v>0.33333333333333331</v>
      </c>
      <c r="E8432" s="16">
        <v>1365</v>
      </c>
    </row>
    <row r="8433" spans="1:5">
      <c r="A8433" s="199">
        <v>40002</v>
      </c>
      <c r="B8433" s="30">
        <v>23.9</v>
      </c>
      <c r="C8433" s="140">
        <v>173421</v>
      </c>
      <c r="D8433" s="32">
        <v>0.29333333333333333</v>
      </c>
      <c r="E8433" s="16">
        <v>1122</v>
      </c>
    </row>
    <row r="8434" spans="1:5">
      <c r="A8434" s="199">
        <v>40003</v>
      </c>
      <c r="B8434" s="30">
        <v>24.816666666666666</v>
      </c>
      <c r="C8434" s="140">
        <v>163986</v>
      </c>
      <c r="D8434" s="32">
        <v>0.33</v>
      </c>
      <c r="E8434" s="16">
        <v>870</v>
      </c>
    </row>
    <row r="8435" spans="1:5">
      <c r="A8435" s="199">
        <v>40004</v>
      </c>
      <c r="B8435" s="30">
        <v>24.096666666666668</v>
      </c>
      <c r="C8435" s="140">
        <v>112044</v>
      </c>
      <c r="D8435" s="32">
        <v>0.29333333333333333</v>
      </c>
      <c r="E8435" s="16">
        <v>390</v>
      </c>
    </row>
    <row r="8436" spans="1:5">
      <c r="A8436" s="199">
        <v>40007</v>
      </c>
      <c r="B8436" s="30">
        <v>24.343333333333334</v>
      </c>
      <c r="C8436" s="140">
        <v>108438</v>
      </c>
      <c r="D8436" s="32">
        <v>0.29366666666666669</v>
      </c>
      <c r="E8436" s="16">
        <v>1500</v>
      </c>
    </row>
    <row r="8437" spans="1:5">
      <c r="A8437" s="199">
        <v>40008</v>
      </c>
      <c r="B8437" s="30">
        <v>24.971666666666668</v>
      </c>
      <c r="C8437" s="140">
        <v>91461</v>
      </c>
      <c r="D8437" s="32">
        <v>0.29333333333333333</v>
      </c>
      <c r="E8437" s="16">
        <v>330</v>
      </c>
    </row>
    <row r="8438" spans="1:5">
      <c r="A8438" s="199">
        <v>40009</v>
      </c>
      <c r="B8438" s="30">
        <v>25.54</v>
      </c>
      <c r="C8438" s="140">
        <v>134754</v>
      </c>
      <c r="D8438" s="32">
        <v>0.28333333333333333</v>
      </c>
      <c r="E8438" s="16">
        <v>2400</v>
      </c>
    </row>
    <row r="8439" spans="1:5">
      <c r="A8439" s="199">
        <v>40010</v>
      </c>
      <c r="B8439" s="30">
        <v>25.873333333333335</v>
      </c>
      <c r="C8439" s="140">
        <v>111414</v>
      </c>
      <c r="D8439" s="32">
        <v>0.28333333333333333</v>
      </c>
      <c r="E8439" s="16">
        <v>2400</v>
      </c>
    </row>
    <row r="8440" spans="1:5">
      <c r="A8440" s="199">
        <v>40011</v>
      </c>
      <c r="B8440" s="30">
        <v>26.286666666666665</v>
      </c>
      <c r="C8440" s="140">
        <v>179583</v>
      </c>
      <c r="D8440" s="32">
        <v>0.26666666666666666</v>
      </c>
      <c r="E8440" s="16">
        <v>5505</v>
      </c>
    </row>
    <row r="8441" spans="1:5">
      <c r="A8441" s="199">
        <v>40014</v>
      </c>
      <c r="B8441" s="30">
        <v>26.826666666666668</v>
      </c>
      <c r="C8441" s="140">
        <v>122886</v>
      </c>
      <c r="D8441" s="32">
        <v>0.32166666666666666</v>
      </c>
      <c r="E8441" s="16">
        <v>1035</v>
      </c>
    </row>
    <row r="8442" spans="1:5">
      <c r="A8442" s="199">
        <v>40015</v>
      </c>
      <c r="B8442" s="30">
        <v>27.52333333333333</v>
      </c>
      <c r="C8442" s="140">
        <v>99009</v>
      </c>
      <c r="D8442" s="32">
        <v>0.27</v>
      </c>
      <c r="E8442" s="16">
        <v>3000</v>
      </c>
    </row>
    <row r="8443" spans="1:5">
      <c r="A8443" s="199">
        <v>40016</v>
      </c>
      <c r="B8443" s="30">
        <v>27.82</v>
      </c>
      <c r="C8443" s="140">
        <v>122409</v>
      </c>
      <c r="D8443" s="32">
        <v>0.27033333333333337</v>
      </c>
      <c r="E8443" s="16">
        <v>600</v>
      </c>
    </row>
    <row r="8444" spans="1:5">
      <c r="A8444" s="199">
        <v>40017</v>
      </c>
      <c r="B8444" s="30">
        <v>27.453333333333333</v>
      </c>
      <c r="C8444" s="140">
        <v>174165</v>
      </c>
      <c r="D8444" s="32">
        <v>0.31966666666666665</v>
      </c>
      <c r="E8444" s="16">
        <v>975</v>
      </c>
    </row>
    <row r="8445" spans="1:5">
      <c r="A8445" s="199">
        <v>40018</v>
      </c>
      <c r="B8445" s="30">
        <v>27.896666666666665</v>
      </c>
      <c r="C8445" s="140">
        <v>119409</v>
      </c>
      <c r="D8445" s="32">
        <v>0.31666666666666665</v>
      </c>
      <c r="E8445" s="16">
        <v>1620</v>
      </c>
    </row>
    <row r="8446" spans="1:5">
      <c r="A8446" s="199">
        <v>40021</v>
      </c>
      <c r="B8446" s="30">
        <v>27.946666666666669</v>
      </c>
      <c r="C8446" s="140">
        <v>97527</v>
      </c>
      <c r="D8446" s="32">
        <v>0.27</v>
      </c>
      <c r="E8446" s="16">
        <v>915</v>
      </c>
    </row>
    <row r="8447" spans="1:5">
      <c r="A8447" s="199">
        <v>40022</v>
      </c>
      <c r="B8447" s="30">
        <v>27.466666666666669</v>
      </c>
      <c r="C8447" s="140">
        <v>115257</v>
      </c>
      <c r="D8447" s="32">
        <v>0.27</v>
      </c>
      <c r="E8447" s="16">
        <v>345</v>
      </c>
    </row>
    <row r="8448" spans="1:5">
      <c r="A8448" s="199">
        <v>40023</v>
      </c>
      <c r="B8448" s="30">
        <v>27.72666666666667</v>
      </c>
      <c r="C8448" s="140">
        <v>97584</v>
      </c>
      <c r="D8448" s="32">
        <v>0.3</v>
      </c>
      <c r="E8448" s="16">
        <v>120</v>
      </c>
    </row>
    <row r="8449" spans="1:5">
      <c r="A8449" s="199">
        <v>40024</v>
      </c>
      <c r="B8449" s="30">
        <v>28.153333333333332</v>
      </c>
      <c r="C8449" s="140">
        <v>230838</v>
      </c>
      <c r="D8449" s="32">
        <v>0.3</v>
      </c>
      <c r="E8449" s="16">
        <v>1026</v>
      </c>
    </row>
    <row r="8450" spans="1:5">
      <c r="A8450" s="200">
        <v>40025</v>
      </c>
      <c r="B8450" s="31">
        <v>29.146666666666665</v>
      </c>
      <c r="C8450" s="141">
        <v>384744</v>
      </c>
      <c r="D8450" s="33">
        <v>0.3</v>
      </c>
      <c r="E8450" s="17">
        <v>0</v>
      </c>
    </row>
    <row r="8451" spans="1:5">
      <c r="A8451" s="198">
        <v>40028</v>
      </c>
      <c r="B8451" s="29">
        <v>29.22</v>
      </c>
      <c r="C8451" s="143">
        <v>211878</v>
      </c>
      <c r="D8451" s="34">
        <v>0.31666666666666665</v>
      </c>
      <c r="E8451" s="15">
        <v>1488</v>
      </c>
    </row>
    <row r="8452" spans="1:5">
      <c r="A8452" s="199">
        <v>40029</v>
      </c>
      <c r="B8452" s="30">
        <v>28.746666666666666</v>
      </c>
      <c r="C8452" s="140">
        <v>153867</v>
      </c>
      <c r="D8452" s="32">
        <v>0.31666666666666665</v>
      </c>
      <c r="E8452" s="16">
        <v>45</v>
      </c>
    </row>
    <row r="8453" spans="1:5">
      <c r="A8453" s="199">
        <v>40030</v>
      </c>
      <c r="B8453" s="30">
        <v>29.133333333333336</v>
      </c>
      <c r="C8453" s="140">
        <v>114468</v>
      </c>
      <c r="D8453" s="32">
        <v>0.27333333333333332</v>
      </c>
      <c r="E8453" s="16">
        <v>1650</v>
      </c>
    </row>
    <row r="8454" spans="1:5">
      <c r="A8454" s="199">
        <v>40031</v>
      </c>
      <c r="B8454" s="30">
        <v>30.52333333333333</v>
      </c>
      <c r="C8454" s="140">
        <v>276594</v>
      </c>
      <c r="D8454" s="32">
        <v>0.27666666666666667</v>
      </c>
      <c r="E8454" s="16">
        <v>300</v>
      </c>
    </row>
    <row r="8455" spans="1:5">
      <c r="A8455" s="199">
        <v>40032</v>
      </c>
      <c r="B8455" s="44">
        <v>31.296666666666667</v>
      </c>
      <c r="C8455" s="140">
        <v>309303</v>
      </c>
      <c r="D8455" s="32">
        <v>0.27</v>
      </c>
      <c r="E8455" s="16">
        <v>12075</v>
      </c>
    </row>
    <row r="8456" spans="1:5">
      <c r="A8456" s="199">
        <v>40035</v>
      </c>
      <c r="B8456" s="44">
        <v>31.616666666666664</v>
      </c>
      <c r="C8456" s="140">
        <v>184491</v>
      </c>
      <c r="D8456" s="32">
        <v>0.27333333333333332</v>
      </c>
      <c r="E8456" s="16">
        <v>3015</v>
      </c>
    </row>
    <row r="8457" spans="1:5">
      <c r="A8457" s="199">
        <v>40036</v>
      </c>
      <c r="B8457" s="44">
        <v>30.396666666666665</v>
      </c>
      <c r="C8457" s="140">
        <v>171942</v>
      </c>
      <c r="D8457" s="32">
        <v>0.3133333333333333</v>
      </c>
      <c r="E8457" s="16">
        <v>120</v>
      </c>
    </row>
    <row r="8458" spans="1:5">
      <c r="A8458" s="199">
        <v>40037</v>
      </c>
      <c r="B8458" s="44">
        <v>30.58</v>
      </c>
      <c r="C8458" s="140">
        <v>115017</v>
      </c>
      <c r="D8458" s="32">
        <v>0.3133333333333333</v>
      </c>
      <c r="E8458" s="16">
        <v>2100</v>
      </c>
    </row>
    <row r="8459" spans="1:5">
      <c r="A8459" s="199">
        <v>40038</v>
      </c>
      <c r="B8459" s="44">
        <v>31.046666666666667</v>
      </c>
      <c r="C8459" s="140">
        <v>116010</v>
      </c>
      <c r="D8459" s="32">
        <v>0.3133333333333333</v>
      </c>
      <c r="E8459" s="16">
        <v>300</v>
      </c>
    </row>
    <row r="8460" spans="1:5">
      <c r="A8460" s="199">
        <v>40039</v>
      </c>
      <c r="B8460" s="44">
        <v>30.533333333333331</v>
      </c>
      <c r="C8460" s="140">
        <v>173301</v>
      </c>
      <c r="D8460" s="32">
        <v>0.27666666666666667</v>
      </c>
      <c r="E8460" s="16">
        <v>3192</v>
      </c>
    </row>
    <row r="8461" spans="1:5">
      <c r="A8461" s="199">
        <v>40042</v>
      </c>
      <c r="B8461" s="44">
        <v>29.6</v>
      </c>
      <c r="C8461" s="140">
        <v>204945</v>
      </c>
      <c r="D8461" s="32">
        <v>0.27</v>
      </c>
      <c r="E8461" s="16">
        <v>1422</v>
      </c>
    </row>
    <row r="8462" spans="1:5">
      <c r="A8462" s="199">
        <v>40043</v>
      </c>
      <c r="B8462" s="44">
        <v>29.83666666666667</v>
      </c>
      <c r="C8462" s="140">
        <v>173955</v>
      </c>
      <c r="D8462" s="32">
        <v>0.27</v>
      </c>
      <c r="E8462" s="16">
        <v>0</v>
      </c>
    </row>
    <row r="8463" spans="1:5">
      <c r="A8463" s="199">
        <v>40044</v>
      </c>
      <c r="B8463" s="44">
        <v>29.856666666666666</v>
      </c>
      <c r="C8463" s="140">
        <v>93846</v>
      </c>
      <c r="D8463" s="32">
        <v>0.3066666666666667</v>
      </c>
      <c r="E8463" s="16">
        <v>1830</v>
      </c>
    </row>
    <row r="8464" spans="1:5">
      <c r="A8464" s="199">
        <v>40045</v>
      </c>
      <c r="B8464" s="44">
        <v>31.143333333333334</v>
      </c>
      <c r="C8464" s="140">
        <v>186909</v>
      </c>
      <c r="D8464" s="32">
        <v>0.27</v>
      </c>
      <c r="E8464" s="16">
        <v>750</v>
      </c>
    </row>
    <row r="8465" spans="1:5">
      <c r="A8465" s="199">
        <v>40046</v>
      </c>
      <c r="B8465" s="44">
        <v>31.33</v>
      </c>
      <c r="C8465" s="140">
        <v>102303</v>
      </c>
      <c r="D8465" s="32">
        <v>0.27</v>
      </c>
      <c r="E8465" s="16">
        <v>4611</v>
      </c>
    </row>
    <row r="8466" spans="1:5">
      <c r="A8466" s="199">
        <v>40049</v>
      </c>
      <c r="B8466" s="45">
        <v>31.383333333333336</v>
      </c>
      <c r="C8466" s="145">
        <v>121959</v>
      </c>
      <c r="D8466" s="32">
        <v>0.27</v>
      </c>
      <c r="E8466" s="16">
        <v>0</v>
      </c>
    </row>
    <row r="8467" spans="1:5">
      <c r="A8467" s="199">
        <v>40050</v>
      </c>
      <c r="B8467" s="30">
        <v>31.88</v>
      </c>
      <c r="C8467" s="140">
        <v>168789</v>
      </c>
      <c r="D8467" s="32">
        <v>0.27</v>
      </c>
      <c r="E8467" s="16">
        <v>0</v>
      </c>
    </row>
    <row r="8468" spans="1:5">
      <c r="A8468" s="199">
        <v>40051</v>
      </c>
      <c r="B8468" s="30">
        <v>31.6</v>
      </c>
      <c r="C8468" s="140">
        <v>161913</v>
      </c>
      <c r="D8468" s="32">
        <v>0.27333333333333332</v>
      </c>
      <c r="E8468" s="16">
        <v>930</v>
      </c>
    </row>
    <row r="8469" spans="1:5">
      <c r="A8469" s="199">
        <v>40052</v>
      </c>
      <c r="B8469" s="30">
        <v>31.233333333333334</v>
      </c>
      <c r="C8469" s="140">
        <v>106461</v>
      </c>
      <c r="D8469" s="32">
        <v>0.26666666666666666</v>
      </c>
      <c r="E8469" s="16">
        <v>3783</v>
      </c>
    </row>
    <row r="8470" spans="1:5">
      <c r="A8470" s="199">
        <v>40053</v>
      </c>
      <c r="B8470" s="30">
        <v>30.84</v>
      </c>
      <c r="C8470" s="140">
        <v>132072</v>
      </c>
      <c r="D8470" s="32">
        <v>0.26666666666666666</v>
      </c>
      <c r="E8470" s="16">
        <v>0</v>
      </c>
    </row>
    <row r="8471" spans="1:5">
      <c r="A8471" s="200">
        <v>40056</v>
      </c>
      <c r="B8471" s="31">
        <v>30.916666666666668</v>
      </c>
      <c r="C8471" s="141">
        <v>96669</v>
      </c>
      <c r="D8471" s="33">
        <v>0.31</v>
      </c>
      <c r="E8471" s="17">
        <v>1200</v>
      </c>
    </row>
    <row r="8472" spans="1:5">
      <c r="A8472" s="198">
        <v>40057</v>
      </c>
      <c r="B8472" s="29">
        <v>30.156666666666666</v>
      </c>
      <c r="C8472" s="140">
        <v>209397</v>
      </c>
      <c r="D8472" s="34">
        <v>0.26666666666666666</v>
      </c>
      <c r="E8472" s="15">
        <v>16200</v>
      </c>
    </row>
    <row r="8473" spans="1:5">
      <c r="A8473" s="199">
        <v>40058</v>
      </c>
      <c r="B8473" s="30">
        <v>28.916666666666668</v>
      </c>
      <c r="C8473" s="140">
        <v>316041</v>
      </c>
      <c r="D8473" s="32">
        <v>0.26666666666666666</v>
      </c>
      <c r="E8473" s="16">
        <v>900</v>
      </c>
    </row>
    <row r="8474" spans="1:5">
      <c r="A8474" s="199">
        <v>40059</v>
      </c>
      <c r="B8474" s="30">
        <v>29.716666666666669</v>
      </c>
      <c r="C8474" s="140">
        <v>354711</v>
      </c>
      <c r="D8474" s="32">
        <v>0.26666666666666666</v>
      </c>
      <c r="E8474" s="16">
        <v>750</v>
      </c>
    </row>
    <row r="8475" spans="1:5">
      <c r="A8475" s="199">
        <v>40060</v>
      </c>
      <c r="B8475" s="30">
        <v>30.57</v>
      </c>
      <c r="C8475" s="140">
        <v>260940</v>
      </c>
      <c r="D8475" s="32">
        <v>0.26666666666666666</v>
      </c>
      <c r="E8475" s="16">
        <v>3678</v>
      </c>
    </row>
    <row r="8476" spans="1:5">
      <c r="A8476" s="199">
        <v>40063</v>
      </c>
      <c r="B8476" s="30">
        <v>31.02333333333333</v>
      </c>
      <c r="C8476" s="140">
        <v>98766</v>
      </c>
      <c r="D8476" s="32">
        <v>0.26666666666666666</v>
      </c>
      <c r="E8476" s="16">
        <v>90</v>
      </c>
    </row>
    <row r="8477" spans="1:5">
      <c r="A8477" s="199">
        <v>40064</v>
      </c>
      <c r="B8477" s="30">
        <v>31.05</v>
      </c>
      <c r="C8477" s="140">
        <v>178818</v>
      </c>
      <c r="D8477" s="32">
        <v>0.26666666666666666</v>
      </c>
      <c r="E8477" s="16">
        <v>4173</v>
      </c>
    </row>
    <row r="8478" spans="1:5">
      <c r="A8478" s="199">
        <v>40065</v>
      </c>
      <c r="B8478" s="30">
        <v>31.666666666666668</v>
      </c>
      <c r="C8478" s="140">
        <v>207174</v>
      </c>
      <c r="D8478" s="32">
        <v>0.31</v>
      </c>
      <c r="E8478" s="16">
        <v>1140</v>
      </c>
    </row>
    <row r="8479" spans="1:5">
      <c r="A8479" s="199">
        <v>40066</v>
      </c>
      <c r="B8479" s="30">
        <v>31.666666666666668</v>
      </c>
      <c r="C8479" s="140">
        <v>243684</v>
      </c>
      <c r="D8479" s="32">
        <v>0.3</v>
      </c>
      <c r="E8479" s="16">
        <v>630</v>
      </c>
    </row>
    <row r="8480" spans="1:5">
      <c r="A8480" s="199">
        <v>40067</v>
      </c>
      <c r="B8480" s="30">
        <v>32.503333333333337</v>
      </c>
      <c r="C8480" s="140">
        <v>275106</v>
      </c>
      <c r="D8480" s="32">
        <v>0.26666666666666666</v>
      </c>
      <c r="E8480" s="16">
        <v>720</v>
      </c>
    </row>
    <row r="8481" spans="1:5">
      <c r="A8481" s="199">
        <v>40070</v>
      </c>
      <c r="B8481" s="30">
        <v>30.996666666666666</v>
      </c>
      <c r="C8481" s="140">
        <v>245634</v>
      </c>
      <c r="D8481" s="32">
        <v>0.26666666666666666</v>
      </c>
      <c r="E8481" s="16">
        <v>240</v>
      </c>
    </row>
    <row r="8482" spans="1:5">
      <c r="A8482" s="199">
        <v>40071</v>
      </c>
      <c r="B8482" s="30">
        <v>32.303333333333335</v>
      </c>
      <c r="C8482" s="140">
        <v>381300</v>
      </c>
      <c r="D8482" s="32">
        <v>0.26666666666666666</v>
      </c>
      <c r="E8482" s="16">
        <v>0</v>
      </c>
    </row>
    <row r="8483" spans="1:5">
      <c r="A8483" s="199">
        <v>40072</v>
      </c>
      <c r="B8483" s="30">
        <v>32.666666666666664</v>
      </c>
      <c r="C8483" s="140">
        <v>411111</v>
      </c>
      <c r="D8483" s="32">
        <v>0.26666666666666666</v>
      </c>
      <c r="E8483" s="16">
        <v>0</v>
      </c>
    </row>
    <row r="8484" spans="1:5">
      <c r="A8484" s="199">
        <v>40073</v>
      </c>
      <c r="B8484" s="30">
        <v>32.193333333333335</v>
      </c>
      <c r="C8484" s="140">
        <v>265155</v>
      </c>
      <c r="D8484" s="32">
        <v>0.26666666666666666</v>
      </c>
      <c r="E8484" s="16">
        <v>900</v>
      </c>
    </row>
    <row r="8485" spans="1:5">
      <c r="A8485" s="199">
        <v>40074</v>
      </c>
      <c r="B8485" s="30">
        <v>32.096666666666671</v>
      </c>
      <c r="C8485" s="140">
        <v>329913</v>
      </c>
      <c r="D8485" s="32">
        <v>0.31</v>
      </c>
      <c r="E8485" s="16">
        <v>1200</v>
      </c>
    </row>
    <row r="8486" spans="1:5">
      <c r="A8486" s="199">
        <v>40077</v>
      </c>
      <c r="B8486" s="30">
        <v>31.666666666666668</v>
      </c>
      <c r="C8486" s="140">
        <v>178284</v>
      </c>
      <c r="D8486" s="32">
        <v>0.28333333333333333</v>
      </c>
      <c r="E8486" s="16">
        <v>5886</v>
      </c>
    </row>
    <row r="8487" spans="1:5">
      <c r="A8487" s="199">
        <v>40078</v>
      </c>
      <c r="B8487" s="30">
        <v>31.876666666666665</v>
      </c>
      <c r="C8487" s="140">
        <v>228414</v>
      </c>
      <c r="D8487" s="32">
        <v>0.28333333333333333</v>
      </c>
      <c r="E8487" s="16">
        <v>3165</v>
      </c>
    </row>
    <row r="8488" spans="1:5">
      <c r="A8488" s="199">
        <v>40079</v>
      </c>
      <c r="B8488" s="30">
        <v>32.369999999999997</v>
      </c>
      <c r="C8488" s="140">
        <v>152481</v>
      </c>
      <c r="D8488" s="32">
        <v>0.31966666666666665</v>
      </c>
      <c r="E8488" s="16">
        <v>1980</v>
      </c>
    </row>
    <row r="8489" spans="1:5">
      <c r="A8489" s="199">
        <v>40080</v>
      </c>
      <c r="B8489" s="30">
        <v>31.706666666666667</v>
      </c>
      <c r="C8489" s="140">
        <v>242538</v>
      </c>
      <c r="D8489" s="32">
        <v>0.3183333333333333</v>
      </c>
      <c r="E8489" s="16">
        <v>1200</v>
      </c>
    </row>
    <row r="8490" spans="1:5">
      <c r="A8490" s="199">
        <v>40081</v>
      </c>
      <c r="B8490" s="30">
        <v>30.296666666666667</v>
      </c>
      <c r="C8490" s="140">
        <v>307581</v>
      </c>
      <c r="D8490" s="32">
        <v>0.28666666666666668</v>
      </c>
      <c r="E8490" s="16">
        <v>348</v>
      </c>
    </row>
    <row r="8491" spans="1:5">
      <c r="A8491" s="199">
        <v>40084</v>
      </c>
      <c r="B8491" s="30">
        <v>30.593333333333334</v>
      </c>
      <c r="C8491" s="140">
        <v>368373</v>
      </c>
      <c r="D8491" s="32">
        <v>0.31966666666666665</v>
      </c>
      <c r="E8491" s="16">
        <v>450</v>
      </c>
    </row>
    <row r="8492" spans="1:5">
      <c r="A8492" s="199">
        <v>40085</v>
      </c>
      <c r="B8492" s="30">
        <v>29.983333333333334</v>
      </c>
      <c r="C8492" s="140">
        <v>417984</v>
      </c>
      <c r="D8492" s="32">
        <v>0.28333333333333333</v>
      </c>
      <c r="E8492" s="16">
        <v>1680</v>
      </c>
    </row>
    <row r="8493" spans="1:5">
      <c r="A8493" s="200">
        <v>40086</v>
      </c>
      <c r="B8493" s="31">
        <v>30.143333333333334</v>
      </c>
      <c r="C8493" s="141">
        <v>318354</v>
      </c>
      <c r="D8493" s="33">
        <v>0.28333333333333333</v>
      </c>
      <c r="E8493" s="17">
        <v>750</v>
      </c>
    </row>
    <row r="8494" spans="1:5">
      <c r="A8494" s="198">
        <v>40087</v>
      </c>
      <c r="B8494" s="29">
        <v>29.92</v>
      </c>
      <c r="C8494" s="143">
        <v>224604</v>
      </c>
      <c r="D8494" s="34">
        <v>0.28333333333333333</v>
      </c>
      <c r="E8494" s="15">
        <v>0</v>
      </c>
    </row>
    <row r="8495" spans="1:5">
      <c r="A8495" s="199">
        <v>40088</v>
      </c>
      <c r="B8495" s="30">
        <v>28.99</v>
      </c>
      <c r="C8495" s="140">
        <v>187782</v>
      </c>
      <c r="D8495" s="32">
        <v>0.28333333333333333</v>
      </c>
      <c r="E8495" s="16">
        <v>45</v>
      </c>
    </row>
    <row r="8496" spans="1:5">
      <c r="A8496" s="199">
        <v>40091</v>
      </c>
      <c r="B8496" s="30">
        <v>29.643333333333334</v>
      </c>
      <c r="C8496" s="140">
        <v>207459</v>
      </c>
      <c r="D8496" s="32">
        <v>0.26666666666666666</v>
      </c>
      <c r="E8496" s="16">
        <v>1440</v>
      </c>
    </row>
    <row r="8497" spans="1:5">
      <c r="A8497" s="199">
        <v>40092</v>
      </c>
      <c r="B8497" s="30">
        <v>30.7</v>
      </c>
      <c r="C8497" s="140">
        <v>195078</v>
      </c>
      <c r="D8497" s="32">
        <v>0.25666666666666665</v>
      </c>
      <c r="E8497" s="16">
        <v>3660</v>
      </c>
    </row>
    <row r="8498" spans="1:5">
      <c r="A8498" s="199">
        <v>40093</v>
      </c>
      <c r="B8498" s="30">
        <v>30.093333333333334</v>
      </c>
      <c r="C8498" s="140">
        <v>165663</v>
      </c>
      <c r="D8498" s="32">
        <v>0.21666666666666667</v>
      </c>
      <c r="E8498" s="16">
        <v>9420</v>
      </c>
    </row>
    <row r="8499" spans="1:5">
      <c r="A8499" s="199">
        <v>40094</v>
      </c>
      <c r="B8499" s="30">
        <v>30.386666666666667</v>
      </c>
      <c r="C8499" s="140">
        <v>203208</v>
      </c>
      <c r="D8499" s="32">
        <v>0.21666666666666667</v>
      </c>
      <c r="E8499" s="16">
        <v>5760</v>
      </c>
    </row>
    <row r="8500" spans="1:5">
      <c r="A8500" s="199">
        <v>40095</v>
      </c>
      <c r="B8500" s="30">
        <v>31.256666666666664</v>
      </c>
      <c r="C8500" s="140">
        <v>223263</v>
      </c>
      <c r="D8500" s="32">
        <v>0.23333333333333331</v>
      </c>
      <c r="E8500" s="16">
        <v>30582</v>
      </c>
    </row>
    <row r="8501" spans="1:5">
      <c r="A8501" s="199">
        <v>40098</v>
      </c>
      <c r="B8501" s="30">
        <v>31.483333333333334</v>
      </c>
      <c r="C8501" s="140">
        <v>133998</v>
      </c>
      <c r="D8501" s="32">
        <v>0.23333333333333331</v>
      </c>
      <c r="E8501" s="16">
        <v>1500</v>
      </c>
    </row>
    <row r="8502" spans="1:5">
      <c r="A8502" s="199">
        <v>40099</v>
      </c>
      <c r="B8502" s="30">
        <v>31.216666666666669</v>
      </c>
      <c r="C8502" s="140">
        <v>141612</v>
      </c>
      <c r="D8502" s="32">
        <v>0.23333333333333331</v>
      </c>
      <c r="E8502" s="16">
        <v>1950</v>
      </c>
    </row>
    <row r="8503" spans="1:5">
      <c r="A8503" s="199">
        <v>40100</v>
      </c>
      <c r="B8503" s="30">
        <v>31.733333333333334</v>
      </c>
      <c r="C8503" s="140">
        <v>128967</v>
      </c>
      <c r="D8503" s="32">
        <v>0.23366666666666666</v>
      </c>
      <c r="E8503" s="16">
        <v>7650</v>
      </c>
    </row>
    <row r="8504" spans="1:5">
      <c r="A8504" s="199">
        <v>40101</v>
      </c>
      <c r="B8504" s="30">
        <v>32.093333333333334</v>
      </c>
      <c r="C8504" s="140">
        <v>178332</v>
      </c>
      <c r="D8504" s="32">
        <v>0.23399999999999999</v>
      </c>
      <c r="E8504" s="16">
        <v>750</v>
      </c>
    </row>
    <row r="8505" spans="1:5">
      <c r="A8505" s="199">
        <v>40102</v>
      </c>
      <c r="B8505" s="30">
        <v>32.063333333333333</v>
      </c>
      <c r="C8505" s="140">
        <v>185244</v>
      </c>
      <c r="D8505" s="32">
        <v>0.23399999999999999</v>
      </c>
      <c r="E8505" s="16">
        <v>0</v>
      </c>
    </row>
    <row r="8506" spans="1:5">
      <c r="A8506" s="199">
        <v>40105</v>
      </c>
      <c r="B8506" s="30">
        <v>32.146666666666668</v>
      </c>
      <c r="C8506" s="140">
        <v>129606</v>
      </c>
      <c r="D8506" s="32">
        <v>0.23399999999999999</v>
      </c>
      <c r="E8506" s="16">
        <v>1200</v>
      </c>
    </row>
    <row r="8507" spans="1:5">
      <c r="A8507" s="199">
        <v>40106</v>
      </c>
      <c r="B8507" s="30">
        <v>31.666666666666668</v>
      </c>
      <c r="C8507" s="140">
        <v>94305</v>
      </c>
      <c r="D8507" s="32">
        <v>0.24666666666666667</v>
      </c>
      <c r="E8507" s="16">
        <v>1980</v>
      </c>
    </row>
    <row r="8508" spans="1:5">
      <c r="A8508" s="199">
        <v>40107</v>
      </c>
      <c r="B8508" s="30">
        <v>31.27333333333333</v>
      </c>
      <c r="C8508" s="140">
        <v>71766</v>
      </c>
      <c r="D8508" s="32">
        <v>0.25</v>
      </c>
      <c r="E8508" s="16">
        <v>435</v>
      </c>
    </row>
    <row r="8509" spans="1:5">
      <c r="A8509" s="199">
        <v>40108</v>
      </c>
      <c r="B8509" s="30">
        <v>30.693333333333332</v>
      </c>
      <c r="C8509" s="140">
        <v>109923</v>
      </c>
      <c r="D8509" s="32">
        <v>0.25</v>
      </c>
      <c r="E8509" s="16">
        <v>3003</v>
      </c>
    </row>
    <row r="8510" spans="1:5">
      <c r="A8510" s="199">
        <v>40109</v>
      </c>
      <c r="B8510" s="30">
        <v>30.796666666666667</v>
      </c>
      <c r="C8510" s="140">
        <v>115995</v>
      </c>
      <c r="D8510" s="32">
        <v>0.25</v>
      </c>
      <c r="E8510" s="16">
        <v>1560</v>
      </c>
    </row>
    <row r="8511" spans="1:5">
      <c r="A8511" s="199">
        <v>40112</v>
      </c>
      <c r="B8511" s="30">
        <v>30.58</v>
      </c>
      <c r="C8511" s="140">
        <v>151389</v>
      </c>
      <c r="D8511" s="32">
        <v>0.25</v>
      </c>
      <c r="E8511" s="16">
        <v>645</v>
      </c>
    </row>
    <row r="8512" spans="1:5">
      <c r="A8512" s="199">
        <v>40113</v>
      </c>
      <c r="B8512" s="30">
        <v>29.903333333333332</v>
      </c>
      <c r="C8512" s="140">
        <v>208431</v>
      </c>
      <c r="D8512" s="32">
        <v>0.25</v>
      </c>
      <c r="E8512" s="16">
        <v>510</v>
      </c>
    </row>
    <row r="8513" spans="1:5">
      <c r="A8513" s="199">
        <v>40114</v>
      </c>
      <c r="B8513" s="30">
        <v>28.816666666666666</v>
      </c>
      <c r="C8513" s="140">
        <v>204729</v>
      </c>
      <c r="D8513" s="32">
        <v>0.25</v>
      </c>
      <c r="E8513" s="16">
        <v>7530</v>
      </c>
    </row>
    <row r="8514" spans="1:5">
      <c r="A8514" s="199">
        <v>40115</v>
      </c>
      <c r="B8514" s="30">
        <v>29.823333333333334</v>
      </c>
      <c r="C8514" s="140">
        <v>284199</v>
      </c>
      <c r="D8514" s="32">
        <v>0.28333333333333333</v>
      </c>
      <c r="E8514" s="16">
        <v>3000</v>
      </c>
    </row>
    <row r="8515" spans="1:5">
      <c r="A8515" s="200">
        <v>40116</v>
      </c>
      <c r="B8515" s="31">
        <v>29.23</v>
      </c>
      <c r="C8515" s="141">
        <v>138666</v>
      </c>
      <c r="D8515" s="33">
        <v>0.28333333333333333</v>
      </c>
      <c r="E8515" s="17">
        <v>420</v>
      </c>
    </row>
    <row r="8516" spans="1:5">
      <c r="A8516" s="199">
        <v>40119</v>
      </c>
      <c r="B8516" s="30">
        <v>28.886666666666667</v>
      </c>
      <c r="C8516" s="140">
        <v>146259</v>
      </c>
      <c r="D8516" s="34">
        <v>0.27</v>
      </c>
      <c r="E8516" s="15">
        <v>210</v>
      </c>
    </row>
    <row r="8517" spans="1:5">
      <c r="A8517" s="199">
        <v>40120</v>
      </c>
      <c r="B8517" s="30">
        <v>28.406666666666666</v>
      </c>
      <c r="C8517" s="140">
        <v>261312</v>
      </c>
      <c r="D8517" s="32">
        <v>0.27</v>
      </c>
      <c r="E8517" s="16">
        <v>0</v>
      </c>
    </row>
    <row r="8518" spans="1:5">
      <c r="A8518" s="199">
        <v>40121</v>
      </c>
      <c r="B8518" s="30">
        <v>29.506666666666664</v>
      </c>
      <c r="C8518" s="140">
        <v>151680</v>
      </c>
      <c r="D8518" s="46">
        <v>0.26666666666666666</v>
      </c>
      <c r="E8518" s="47">
        <v>3000</v>
      </c>
    </row>
    <row r="8519" spans="1:5">
      <c r="A8519" s="199">
        <v>40122</v>
      </c>
      <c r="B8519" s="30">
        <v>30.27333333333333</v>
      </c>
      <c r="C8519" s="140">
        <v>165630</v>
      </c>
      <c r="D8519" s="46">
        <v>0.26666666666666666</v>
      </c>
      <c r="E8519" s="47">
        <v>825</v>
      </c>
    </row>
    <row r="8520" spans="1:5">
      <c r="A8520" s="199">
        <v>40123</v>
      </c>
      <c r="B8520" s="30">
        <v>30.113333333333333</v>
      </c>
      <c r="C8520" s="140">
        <v>105753</v>
      </c>
      <c r="D8520" s="46">
        <v>0.26666666666666666</v>
      </c>
      <c r="E8520" s="16">
        <v>0</v>
      </c>
    </row>
    <row r="8521" spans="1:5">
      <c r="A8521" s="199">
        <v>40126</v>
      </c>
      <c r="B8521" s="30">
        <v>30.606666666666666</v>
      </c>
      <c r="C8521" s="140">
        <v>61278</v>
      </c>
      <c r="D8521" s="46">
        <v>0.26666666666666666</v>
      </c>
      <c r="E8521" s="47">
        <v>300</v>
      </c>
    </row>
    <row r="8522" spans="1:5">
      <c r="A8522" s="199">
        <v>40127</v>
      </c>
      <c r="B8522" s="30">
        <v>30.126666666666665</v>
      </c>
      <c r="C8522" s="140">
        <v>54459</v>
      </c>
      <c r="D8522" s="46">
        <v>0.28333333333333333</v>
      </c>
      <c r="E8522" s="47">
        <v>600</v>
      </c>
    </row>
    <row r="8523" spans="1:5">
      <c r="A8523" s="199">
        <v>40128</v>
      </c>
      <c r="B8523" s="30">
        <v>29.956666666666667</v>
      </c>
      <c r="C8523" s="140">
        <v>58200</v>
      </c>
      <c r="D8523" s="46">
        <v>0.28333333333333333</v>
      </c>
      <c r="E8523" s="47">
        <v>300</v>
      </c>
    </row>
    <row r="8524" spans="1:5">
      <c r="A8524" s="199">
        <v>40129</v>
      </c>
      <c r="B8524" s="30">
        <v>30.27</v>
      </c>
      <c r="C8524" s="140">
        <v>99834</v>
      </c>
      <c r="D8524" s="46">
        <v>0.28333333333333333</v>
      </c>
      <c r="E8524" s="47">
        <v>0</v>
      </c>
    </row>
    <row r="8525" spans="1:5">
      <c r="A8525" s="199">
        <v>40130</v>
      </c>
      <c r="B8525" s="30">
        <v>31.68</v>
      </c>
      <c r="C8525" s="140">
        <v>297231</v>
      </c>
      <c r="D8525" s="46">
        <v>0.26666666666666666</v>
      </c>
      <c r="E8525" s="47">
        <v>3024</v>
      </c>
    </row>
    <row r="8526" spans="1:5">
      <c r="A8526" s="199">
        <v>40133</v>
      </c>
      <c r="B8526" s="30">
        <v>32.68</v>
      </c>
      <c r="C8526" s="140">
        <v>379746</v>
      </c>
      <c r="D8526" s="46">
        <v>0.26666666666666666</v>
      </c>
      <c r="E8526" s="47">
        <v>840</v>
      </c>
    </row>
    <row r="8527" spans="1:5">
      <c r="A8527" s="199">
        <v>40134</v>
      </c>
      <c r="B8527" s="30">
        <v>33.06666666666667</v>
      </c>
      <c r="C8527" s="140">
        <v>222876</v>
      </c>
      <c r="D8527" s="46">
        <v>0.26666666666666666</v>
      </c>
      <c r="E8527" s="47">
        <v>4293</v>
      </c>
    </row>
    <row r="8528" spans="1:5">
      <c r="A8528" s="199">
        <v>40135</v>
      </c>
      <c r="B8528" s="30">
        <v>33.06666666666667</v>
      </c>
      <c r="C8528" s="140">
        <v>145353</v>
      </c>
      <c r="D8528" s="46">
        <v>0.26666666666666666</v>
      </c>
      <c r="E8528" s="47">
        <v>1365</v>
      </c>
    </row>
    <row r="8529" spans="1:5">
      <c r="A8529" s="199">
        <v>40136</v>
      </c>
      <c r="B8529" s="30">
        <v>32.793333333333329</v>
      </c>
      <c r="C8529" s="140">
        <v>137319</v>
      </c>
      <c r="D8529" s="46">
        <v>0.28333333333333333</v>
      </c>
      <c r="E8529" s="47">
        <v>1581</v>
      </c>
    </row>
    <row r="8530" spans="1:5">
      <c r="A8530" s="199">
        <v>40137</v>
      </c>
      <c r="B8530" s="30">
        <v>32.81</v>
      </c>
      <c r="C8530" s="140">
        <v>113055</v>
      </c>
      <c r="D8530" s="46">
        <v>0.26666666666666666</v>
      </c>
      <c r="E8530" s="47">
        <v>1158</v>
      </c>
    </row>
    <row r="8531" spans="1:5">
      <c r="A8531" s="199">
        <v>40140</v>
      </c>
      <c r="B8531" s="30">
        <v>33.166666666666664</v>
      </c>
      <c r="C8531" s="140">
        <v>190101</v>
      </c>
      <c r="D8531" s="32">
        <v>0.26666666666666666</v>
      </c>
      <c r="E8531" s="16">
        <v>705</v>
      </c>
    </row>
    <row r="8532" spans="1:5">
      <c r="A8532" s="199">
        <v>40141</v>
      </c>
      <c r="B8532" s="30">
        <v>34.43333333333333</v>
      </c>
      <c r="C8532" s="140">
        <v>214857</v>
      </c>
      <c r="D8532" s="32">
        <v>0.26666666666666666</v>
      </c>
      <c r="E8532" s="16">
        <v>174</v>
      </c>
    </row>
    <row r="8533" spans="1:5">
      <c r="A8533" s="199">
        <v>40142</v>
      </c>
      <c r="B8533" s="30">
        <v>33.733333333333334</v>
      </c>
      <c r="C8533" s="140">
        <v>226491</v>
      </c>
      <c r="D8533" s="32">
        <v>0.26666666666666666</v>
      </c>
      <c r="E8533" s="16">
        <v>3525</v>
      </c>
    </row>
    <row r="8534" spans="1:5">
      <c r="A8534" s="199">
        <v>40143</v>
      </c>
      <c r="B8534" s="30">
        <v>32.736666666666665</v>
      </c>
      <c r="C8534" s="140">
        <v>66186</v>
      </c>
      <c r="D8534" s="32">
        <v>0.26666666666666666</v>
      </c>
      <c r="E8534" s="16">
        <v>300</v>
      </c>
    </row>
    <row r="8535" spans="1:5">
      <c r="A8535" s="199">
        <v>40144</v>
      </c>
      <c r="B8535" s="30">
        <v>33.866666666666667</v>
      </c>
      <c r="C8535" s="140">
        <v>122505</v>
      </c>
      <c r="D8535" s="32">
        <v>0.26666666666666666</v>
      </c>
      <c r="E8535" s="16">
        <v>828</v>
      </c>
    </row>
    <row r="8536" spans="1:5">
      <c r="A8536" s="200">
        <v>40147</v>
      </c>
      <c r="B8536" s="31">
        <v>33.036666666666669</v>
      </c>
      <c r="C8536" s="141">
        <v>151725</v>
      </c>
      <c r="D8536" s="33">
        <v>0.28333333333333333</v>
      </c>
      <c r="E8536" s="17">
        <v>90</v>
      </c>
    </row>
    <row r="8537" spans="1:5">
      <c r="A8537" s="199">
        <v>40148</v>
      </c>
      <c r="B8537" s="30">
        <v>35.133333333333333</v>
      </c>
      <c r="C8537" s="140">
        <v>304878</v>
      </c>
      <c r="D8537" s="32">
        <v>0.28333333333333333</v>
      </c>
      <c r="E8537" s="16">
        <v>1590</v>
      </c>
    </row>
    <row r="8538" spans="1:5">
      <c r="A8538" s="199">
        <v>40149</v>
      </c>
      <c r="B8538" s="30">
        <v>35.216666666666669</v>
      </c>
      <c r="C8538" s="140">
        <v>160434</v>
      </c>
      <c r="D8538" s="32">
        <v>0.26666666666666666</v>
      </c>
      <c r="E8538" s="16">
        <v>3954</v>
      </c>
    </row>
    <row r="8539" spans="1:5">
      <c r="A8539" s="199">
        <v>40150</v>
      </c>
      <c r="B8539" s="30">
        <v>34</v>
      </c>
      <c r="C8539" s="140">
        <v>250272</v>
      </c>
      <c r="D8539" s="32">
        <v>0.28333333333333333</v>
      </c>
      <c r="E8539" s="16">
        <v>2010</v>
      </c>
    </row>
    <row r="8540" spans="1:5">
      <c r="A8540" s="199">
        <v>40151</v>
      </c>
      <c r="B8540" s="30">
        <v>34.516666666666666</v>
      </c>
      <c r="C8540" s="140">
        <v>153963</v>
      </c>
      <c r="D8540" s="32">
        <v>0.28333333333333333</v>
      </c>
      <c r="E8540" s="16">
        <v>1200</v>
      </c>
    </row>
    <row r="8541" spans="1:5">
      <c r="A8541" s="199">
        <v>40154</v>
      </c>
      <c r="B8541" s="30">
        <v>34.75</v>
      </c>
      <c r="C8541" s="140">
        <v>95484</v>
      </c>
      <c r="D8541" s="32">
        <v>0.26666666666666666</v>
      </c>
      <c r="E8541" s="16">
        <v>1020</v>
      </c>
    </row>
    <row r="8542" spans="1:5">
      <c r="A8542" s="199">
        <v>40155</v>
      </c>
      <c r="B8542" s="30">
        <v>34.299999999999997</v>
      </c>
      <c r="C8542" s="140">
        <v>90609</v>
      </c>
      <c r="D8542" s="32">
        <v>0.26666666666666666</v>
      </c>
      <c r="E8542" s="16">
        <v>2028</v>
      </c>
    </row>
    <row r="8543" spans="1:5">
      <c r="A8543" s="199">
        <v>40156</v>
      </c>
      <c r="B8543" s="30">
        <v>34.18333333333333</v>
      </c>
      <c r="C8543" s="140">
        <v>85938</v>
      </c>
      <c r="D8543" s="32">
        <v>0.26666666666666666</v>
      </c>
      <c r="E8543" s="16">
        <v>12420</v>
      </c>
    </row>
    <row r="8544" spans="1:5">
      <c r="A8544" s="199">
        <v>40157</v>
      </c>
      <c r="B8544" s="30">
        <v>34.583333333333336</v>
      </c>
      <c r="C8544" s="140">
        <v>88479</v>
      </c>
      <c r="D8544" s="32">
        <v>0.26666666666666666</v>
      </c>
      <c r="E8544" s="16">
        <v>0</v>
      </c>
    </row>
    <row r="8545" spans="1:5">
      <c r="A8545" s="199">
        <v>40158</v>
      </c>
      <c r="B8545" s="30">
        <v>34.366666666666667</v>
      </c>
      <c r="C8545" s="140">
        <v>167403</v>
      </c>
      <c r="D8545" s="32">
        <v>0.26666666666666666</v>
      </c>
      <c r="E8545" s="16">
        <v>2253</v>
      </c>
    </row>
    <row r="8546" spans="1:5">
      <c r="A8546" s="199">
        <v>40161</v>
      </c>
      <c r="B8546" s="30">
        <v>34.5</v>
      </c>
      <c r="C8546" s="140">
        <v>97605</v>
      </c>
      <c r="D8546" s="32">
        <v>0.26666666666666666</v>
      </c>
      <c r="E8546" s="16">
        <v>75</v>
      </c>
    </row>
    <row r="8547" spans="1:5">
      <c r="A8547" s="199">
        <v>40162</v>
      </c>
      <c r="B8547" s="30">
        <v>34.783333333333331</v>
      </c>
      <c r="C8547" s="140">
        <v>154977</v>
      </c>
      <c r="D8547" s="32">
        <v>0.28000000000000003</v>
      </c>
      <c r="E8547" s="16">
        <v>750</v>
      </c>
    </row>
    <row r="8548" spans="1:5">
      <c r="A8548" s="199">
        <v>40163</v>
      </c>
      <c r="B8548" s="30">
        <v>34.766666666666666</v>
      </c>
      <c r="C8548" s="140">
        <v>83019</v>
      </c>
      <c r="D8548" s="32">
        <v>0.23333333333333331</v>
      </c>
      <c r="E8548" s="16">
        <v>6978</v>
      </c>
    </row>
    <row r="8549" spans="1:5">
      <c r="A8549" s="199">
        <v>40164</v>
      </c>
      <c r="B8549" s="30">
        <v>34.883333333333333</v>
      </c>
      <c r="C8549" s="140">
        <v>134442</v>
      </c>
      <c r="D8549" s="32">
        <v>0.23699999999999999</v>
      </c>
      <c r="E8549" s="16">
        <v>1770</v>
      </c>
    </row>
    <row r="8550" spans="1:5">
      <c r="A8550" s="199">
        <v>40165</v>
      </c>
      <c r="B8550" s="30">
        <v>35.049999999999997</v>
      </c>
      <c r="C8550" s="140">
        <v>185940</v>
      </c>
      <c r="D8550" s="32">
        <v>0.26666666666666666</v>
      </c>
      <c r="E8550" s="16">
        <v>8439</v>
      </c>
    </row>
    <row r="8551" spans="1:5">
      <c r="A8551" s="199">
        <v>40168</v>
      </c>
      <c r="B8551" s="30">
        <v>35.799999999999997</v>
      </c>
      <c r="C8551" s="140">
        <v>98202</v>
      </c>
      <c r="D8551" s="32">
        <v>0.28333333333333333</v>
      </c>
      <c r="E8551" s="16">
        <v>3090</v>
      </c>
    </row>
    <row r="8552" spans="1:5">
      <c r="A8552" s="199">
        <v>40169</v>
      </c>
      <c r="B8552" s="30">
        <v>36.15</v>
      </c>
      <c r="C8552" s="140">
        <v>87090</v>
      </c>
      <c r="D8552" s="32">
        <v>0.28333333333333333</v>
      </c>
      <c r="E8552" s="16">
        <v>3750</v>
      </c>
    </row>
    <row r="8553" spans="1:5">
      <c r="A8553" s="199">
        <v>40170</v>
      </c>
      <c r="B8553" s="30">
        <v>35.799999999999997</v>
      </c>
      <c r="C8553" s="140">
        <v>65025</v>
      </c>
      <c r="D8553" s="32">
        <v>0.27033333333333337</v>
      </c>
      <c r="E8553" s="16">
        <v>3810</v>
      </c>
    </row>
    <row r="8554" spans="1:5">
      <c r="A8554" s="199">
        <v>40171</v>
      </c>
      <c r="B8554" s="30">
        <v>35.68333333333333</v>
      </c>
      <c r="C8554" s="140">
        <v>10644</v>
      </c>
      <c r="D8554" s="32">
        <v>0.27333333333333332</v>
      </c>
      <c r="E8554" s="16">
        <v>1350</v>
      </c>
    </row>
    <row r="8555" spans="1:5">
      <c r="A8555" s="199">
        <v>40175</v>
      </c>
      <c r="B8555" s="30">
        <v>36.049999999999997</v>
      </c>
      <c r="C8555" s="140">
        <v>59973</v>
      </c>
      <c r="D8555" s="32">
        <v>0.28333333333333333</v>
      </c>
      <c r="E8555" s="16">
        <v>2010</v>
      </c>
    </row>
    <row r="8556" spans="1:5">
      <c r="A8556" s="199">
        <v>40176</v>
      </c>
      <c r="B8556" s="30">
        <v>36.35</v>
      </c>
      <c r="C8556" s="140">
        <v>27750</v>
      </c>
      <c r="D8556" s="32">
        <v>0.26700000000000002</v>
      </c>
      <c r="E8556" s="16">
        <v>5283</v>
      </c>
    </row>
    <row r="8557" spans="1:5">
      <c r="A8557" s="199">
        <v>40177</v>
      </c>
      <c r="B8557" s="30">
        <v>36.200000000000003</v>
      </c>
      <c r="C8557" s="140">
        <v>31989</v>
      </c>
      <c r="D8557" s="32">
        <v>0.26666666666666666</v>
      </c>
      <c r="E8557" s="16">
        <v>6015</v>
      </c>
    </row>
    <row r="8558" spans="1:5" ht="13.5" thickBot="1">
      <c r="A8558" s="201">
        <v>40178</v>
      </c>
      <c r="B8558" s="38">
        <v>36.166666666666664</v>
      </c>
      <c r="C8558" s="142">
        <v>9051</v>
      </c>
      <c r="D8558" s="48">
        <v>0.26666666666666666</v>
      </c>
      <c r="E8558" s="49">
        <v>300</v>
      </c>
    </row>
    <row r="8559" spans="1:5">
      <c r="A8559" s="199">
        <v>40182</v>
      </c>
      <c r="B8559" s="30">
        <v>37.25</v>
      </c>
      <c r="C8559" s="140">
        <v>182922</v>
      </c>
      <c r="D8559" s="32">
        <v>0.26700000000000002</v>
      </c>
      <c r="E8559" s="16">
        <v>2304</v>
      </c>
    </row>
    <row r="8560" spans="1:5">
      <c r="A8560" s="199">
        <v>40183</v>
      </c>
      <c r="B8560" s="30">
        <v>38.15</v>
      </c>
      <c r="C8560" s="140">
        <v>123372</v>
      </c>
      <c r="D8560" s="32">
        <v>0.26666666666666666</v>
      </c>
      <c r="E8560" s="16">
        <v>8586</v>
      </c>
    </row>
    <row r="8561" spans="1:5">
      <c r="A8561" s="199">
        <v>40184</v>
      </c>
      <c r="B8561" s="30">
        <v>38.9</v>
      </c>
      <c r="C8561" s="140">
        <v>145914</v>
      </c>
      <c r="D8561" s="32">
        <v>0.26666666666666666</v>
      </c>
      <c r="E8561" s="16">
        <v>47556</v>
      </c>
    </row>
    <row r="8562" spans="1:5">
      <c r="A8562" s="199">
        <v>40185</v>
      </c>
      <c r="B8562" s="30">
        <v>38.9</v>
      </c>
      <c r="C8562" s="140">
        <v>304254</v>
      </c>
      <c r="D8562" s="32">
        <v>0.24</v>
      </c>
      <c r="E8562" s="16">
        <v>23460</v>
      </c>
    </row>
    <row r="8563" spans="1:5">
      <c r="A8563" s="199">
        <v>40186</v>
      </c>
      <c r="B8563" s="30">
        <v>39.1</v>
      </c>
      <c r="C8563" s="140">
        <v>61731</v>
      </c>
      <c r="D8563" s="32">
        <v>0.23333333333333331</v>
      </c>
      <c r="E8563" s="16">
        <v>9870</v>
      </c>
    </row>
    <row r="8564" spans="1:5">
      <c r="A8564" s="199">
        <v>40189</v>
      </c>
      <c r="B8564" s="30">
        <v>38.866666666666667</v>
      </c>
      <c r="C8564" s="140">
        <v>88410</v>
      </c>
      <c r="D8564" s="32">
        <v>0.23</v>
      </c>
      <c r="E8564" s="16">
        <v>1431</v>
      </c>
    </row>
    <row r="8565" spans="1:5">
      <c r="A8565" s="199">
        <v>40190</v>
      </c>
      <c r="B8565" s="30">
        <v>37.133333333333333</v>
      </c>
      <c r="C8565" s="140">
        <v>178161</v>
      </c>
      <c r="D8565" s="32">
        <v>0.26300000000000001</v>
      </c>
      <c r="E8565" s="16">
        <v>2076</v>
      </c>
    </row>
    <row r="8566" spans="1:5">
      <c r="A8566" s="199">
        <v>40191</v>
      </c>
      <c r="B8566" s="30">
        <v>37.68333333333333</v>
      </c>
      <c r="C8566" s="140">
        <v>157884</v>
      </c>
      <c r="D8566" s="32">
        <v>0.26300000000000001</v>
      </c>
      <c r="E8566" s="16">
        <v>2223</v>
      </c>
    </row>
    <row r="8567" spans="1:5">
      <c r="A8567" s="199">
        <v>40192</v>
      </c>
      <c r="B8567" s="30">
        <v>37.700000000000003</v>
      </c>
      <c r="C8567" s="140">
        <v>84756</v>
      </c>
      <c r="D8567" s="32">
        <v>0.22333333333333336</v>
      </c>
      <c r="E8567" s="16">
        <v>10692</v>
      </c>
    </row>
    <row r="8568" spans="1:5">
      <c r="A8568" s="199">
        <v>40193</v>
      </c>
      <c r="B8568" s="30">
        <v>37.1</v>
      </c>
      <c r="C8568" s="140">
        <v>78189</v>
      </c>
      <c r="D8568" s="32">
        <v>0.22366666666666668</v>
      </c>
      <c r="E8568" s="16">
        <v>300</v>
      </c>
    </row>
    <row r="8569" spans="1:5">
      <c r="A8569" s="199">
        <v>40196</v>
      </c>
      <c r="B8569" s="30">
        <v>37.299999999999997</v>
      </c>
      <c r="C8569" s="140">
        <v>50742</v>
      </c>
      <c r="D8569" s="32">
        <v>0.25</v>
      </c>
      <c r="E8569" s="16">
        <v>1500</v>
      </c>
    </row>
    <row r="8570" spans="1:5">
      <c r="A8570" s="199">
        <v>40197</v>
      </c>
      <c r="B8570" s="30">
        <v>37.200000000000003</v>
      </c>
      <c r="C8570" s="140">
        <v>85980</v>
      </c>
      <c r="D8570" s="32">
        <v>0.22366666666666668</v>
      </c>
      <c r="E8570" s="16">
        <v>8076</v>
      </c>
    </row>
    <row r="8571" spans="1:5">
      <c r="A8571" s="199">
        <v>40198</v>
      </c>
      <c r="B8571" s="30">
        <v>36.616666666666667</v>
      </c>
      <c r="C8571" s="140">
        <v>200829</v>
      </c>
      <c r="D8571" s="32">
        <v>0.22333333333333336</v>
      </c>
      <c r="E8571" s="16">
        <v>4068</v>
      </c>
    </row>
    <row r="8572" spans="1:5">
      <c r="A8572" s="199">
        <v>40199</v>
      </c>
      <c r="B8572" s="30">
        <v>35.366666666666667</v>
      </c>
      <c r="C8572" s="140">
        <v>107580</v>
      </c>
      <c r="D8572" s="32">
        <v>0.23666666666666666</v>
      </c>
      <c r="E8572" s="16">
        <v>2622</v>
      </c>
    </row>
    <row r="8573" spans="1:5">
      <c r="A8573" s="199">
        <v>40200</v>
      </c>
      <c r="B8573" s="30">
        <v>34.9</v>
      </c>
      <c r="C8573" s="140">
        <v>201741</v>
      </c>
      <c r="D8573" s="32">
        <v>0.22666666666666668</v>
      </c>
      <c r="E8573" s="16">
        <v>2100</v>
      </c>
    </row>
    <row r="8574" spans="1:5">
      <c r="A8574" s="199">
        <v>40203</v>
      </c>
      <c r="B8574" s="30">
        <v>35.049999999999997</v>
      </c>
      <c r="C8574" s="140">
        <v>74034</v>
      </c>
      <c r="D8574" s="32">
        <v>0.26300000000000001</v>
      </c>
      <c r="E8574" s="16">
        <v>1740</v>
      </c>
    </row>
    <row r="8575" spans="1:5">
      <c r="A8575" s="199">
        <v>40204</v>
      </c>
      <c r="B8575" s="30">
        <v>34.65</v>
      </c>
      <c r="C8575" s="140">
        <v>76347</v>
      </c>
      <c r="D8575" s="32">
        <v>0.23333333333333331</v>
      </c>
      <c r="E8575" s="16">
        <v>600</v>
      </c>
    </row>
    <row r="8576" spans="1:5">
      <c r="A8576" s="199">
        <v>40205</v>
      </c>
      <c r="B8576" s="30">
        <v>34.833333333333336</v>
      </c>
      <c r="C8576" s="140">
        <v>100677</v>
      </c>
      <c r="D8576" s="32">
        <v>0.23333333333333331</v>
      </c>
      <c r="E8576" s="16">
        <v>1725</v>
      </c>
    </row>
    <row r="8577" spans="1:5">
      <c r="A8577" s="199">
        <v>40206</v>
      </c>
      <c r="B8577" s="30">
        <v>34.666666666666664</v>
      </c>
      <c r="C8577" s="140">
        <v>87852</v>
      </c>
      <c r="D8577" s="32">
        <v>0.23333333333333331</v>
      </c>
      <c r="E8577" s="16">
        <v>930</v>
      </c>
    </row>
    <row r="8578" spans="1:5">
      <c r="A8578" s="200">
        <v>40207</v>
      </c>
      <c r="B8578" s="31">
        <v>35.1</v>
      </c>
      <c r="C8578" s="141">
        <v>139806</v>
      </c>
      <c r="D8578" s="33">
        <v>0.22333333333333336</v>
      </c>
      <c r="E8578" s="17">
        <v>20472</v>
      </c>
    </row>
    <row r="8579" spans="1:5">
      <c r="A8579" s="199">
        <v>40210</v>
      </c>
      <c r="B8579" s="30">
        <v>36.06666666666667</v>
      </c>
      <c r="C8579" s="140">
        <v>143661</v>
      </c>
      <c r="D8579" s="32">
        <v>0.23333333333333331</v>
      </c>
      <c r="E8579" s="16">
        <v>2127</v>
      </c>
    </row>
    <row r="8580" spans="1:5">
      <c r="A8580" s="199">
        <v>40211</v>
      </c>
      <c r="B8580" s="30">
        <v>36.6</v>
      </c>
      <c r="C8580" s="140">
        <v>132483</v>
      </c>
      <c r="D8580" s="32">
        <v>0.23666666666666666</v>
      </c>
      <c r="E8580" s="16">
        <v>750</v>
      </c>
    </row>
    <row r="8581" spans="1:5">
      <c r="A8581" s="199">
        <v>40212</v>
      </c>
      <c r="B8581" s="30">
        <v>36.299999999999997</v>
      </c>
      <c r="C8581" s="140">
        <v>81348</v>
      </c>
      <c r="D8581" s="32">
        <v>0.25666666666666665</v>
      </c>
      <c r="E8581" s="16">
        <v>1755</v>
      </c>
    </row>
    <row r="8582" spans="1:5">
      <c r="A8582" s="199">
        <v>40213</v>
      </c>
      <c r="B8582" s="30">
        <v>34.866666666666667</v>
      </c>
      <c r="C8582" s="140">
        <v>139650</v>
      </c>
      <c r="D8582" s="32">
        <v>0.24666666666666667</v>
      </c>
      <c r="E8582" s="16">
        <v>1509</v>
      </c>
    </row>
    <row r="8583" spans="1:5">
      <c r="A8583" s="199">
        <v>40214</v>
      </c>
      <c r="B8583" s="30">
        <v>33.783333333333331</v>
      </c>
      <c r="C8583" s="140">
        <v>329805</v>
      </c>
      <c r="D8583" s="32">
        <v>0.22700000000000001</v>
      </c>
      <c r="E8583" s="16">
        <v>2940</v>
      </c>
    </row>
    <row r="8584" spans="1:5">
      <c r="A8584" s="199">
        <v>40217</v>
      </c>
      <c r="B8584" s="30">
        <v>33.666666666666664</v>
      </c>
      <c r="C8584" s="140">
        <v>131808</v>
      </c>
      <c r="D8584" s="32">
        <v>0.23333333333333331</v>
      </c>
      <c r="E8584" s="16">
        <v>420</v>
      </c>
    </row>
    <row r="8585" spans="1:5">
      <c r="A8585" s="199">
        <v>40218</v>
      </c>
      <c r="B8585" s="30">
        <v>33.68333333333333</v>
      </c>
      <c r="C8585" s="140">
        <v>145191</v>
      </c>
      <c r="D8585" s="32">
        <v>0.25</v>
      </c>
      <c r="E8585" s="16">
        <v>189</v>
      </c>
    </row>
    <row r="8586" spans="1:5">
      <c r="A8586" s="199">
        <v>40219</v>
      </c>
      <c r="B8586" s="30">
        <v>34.016666666666666</v>
      </c>
      <c r="C8586" s="140">
        <v>80559</v>
      </c>
      <c r="D8586" s="32">
        <v>0.23666666666666666</v>
      </c>
      <c r="E8586" s="16">
        <v>750</v>
      </c>
    </row>
    <row r="8587" spans="1:5">
      <c r="A8587" s="199">
        <v>40220</v>
      </c>
      <c r="B8587" s="30">
        <v>34.733333333333334</v>
      </c>
      <c r="C8587" s="140">
        <v>114195</v>
      </c>
      <c r="D8587" s="32">
        <v>0.23333333333333331</v>
      </c>
      <c r="E8587" s="16">
        <v>945</v>
      </c>
    </row>
    <row r="8588" spans="1:5">
      <c r="A8588" s="199">
        <v>40221</v>
      </c>
      <c r="B8588" s="30">
        <v>33.666666666666664</v>
      </c>
      <c r="C8588" s="140">
        <v>166599</v>
      </c>
      <c r="D8588" s="32">
        <v>0.23333333333333331</v>
      </c>
      <c r="E8588" s="16">
        <v>510</v>
      </c>
    </row>
    <row r="8589" spans="1:5">
      <c r="A8589" s="199">
        <v>40224</v>
      </c>
      <c r="B8589" s="30">
        <v>33.85</v>
      </c>
      <c r="C8589" s="140">
        <v>57255</v>
      </c>
      <c r="D8589" s="32">
        <v>0.25</v>
      </c>
      <c r="E8589" s="16">
        <v>570</v>
      </c>
    </row>
    <row r="8590" spans="1:5">
      <c r="A8590" s="199">
        <v>40225</v>
      </c>
      <c r="B8590" s="30">
        <v>34</v>
      </c>
      <c r="C8590" s="140">
        <v>76146</v>
      </c>
      <c r="D8590" s="32">
        <v>0.22700000000000001</v>
      </c>
      <c r="E8590" s="16">
        <v>2850</v>
      </c>
    </row>
    <row r="8591" spans="1:5">
      <c r="A8591" s="199">
        <v>40226</v>
      </c>
      <c r="B8591" s="30">
        <v>35.296666666666667</v>
      </c>
      <c r="C8591" s="140">
        <v>147312</v>
      </c>
      <c r="D8591" s="32">
        <v>0.23</v>
      </c>
      <c r="E8591" s="16">
        <v>2160</v>
      </c>
    </row>
    <row r="8592" spans="1:5">
      <c r="A8592" s="199">
        <v>40227</v>
      </c>
      <c r="B8592" s="30">
        <v>35.466666666666669</v>
      </c>
      <c r="C8592" s="140">
        <v>99879</v>
      </c>
      <c r="D8592" s="32">
        <v>0.26666666666666666</v>
      </c>
      <c r="E8592" s="16">
        <v>13200</v>
      </c>
    </row>
    <row r="8593" spans="1:5">
      <c r="A8593" s="199">
        <v>40228</v>
      </c>
      <c r="B8593" s="30">
        <v>35</v>
      </c>
      <c r="C8593" s="140">
        <v>105012</v>
      </c>
      <c r="D8593" s="32">
        <v>0.22700000000000001</v>
      </c>
      <c r="E8593" s="16">
        <v>1470</v>
      </c>
    </row>
    <row r="8594" spans="1:5">
      <c r="A8594" s="199">
        <v>40231</v>
      </c>
      <c r="B8594" s="30">
        <v>36.483333333333334</v>
      </c>
      <c r="C8594" s="140">
        <v>190101</v>
      </c>
      <c r="D8594" s="32">
        <v>0.22733333333333336</v>
      </c>
      <c r="E8594" s="16">
        <v>900</v>
      </c>
    </row>
    <row r="8595" spans="1:5">
      <c r="A8595" s="199">
        <v>40232</v>
      </c>
      <c r="B8595" s="30">
        <v>37.43333333333333</v>
      </c>
      <c r="C8595" s="140">
        <v>292314</v>
      </c>
      <c r="D8595" s="32">
        <v>0.23333333333333331</v>
      </c>
      <c r="E8595" s="16">
        <v>3000</v>
      </c>
    </row>
    <row r="8596" spans="1:5">
      <c r="A8596" s="199">
        <v>40233</v>
      </c>
      <c r="B8596" s="30">
        <v>36.31666666666667</v>
      </c>
      <c r="C8596" s="140">
        <v>207561</v>
      </c>
      <c r="D8596" s="32">
        <v>0.22700000000000001</v>
      </c>
      <c r="E8596" s="16">
        <v>8580</v>
      </c>
    </row>
    <row r="8597" spans="1:5">
      <c r="A8597" s="199">
        <v>40234</v>
      </c>
      <c r="B8597" s="30">
        <v>36.333333333333336</v>
      </c>
      <c r="C8597" s="140">
        <v>150312</v>
      </c>
      <c r="D8597" s="32">
        <v>0.22700000000000001</v>
      </c>
      <c r="E8597" s="16">
        <v>2151</v>
      </c>
    </row>
    <row r="8598" spans="1:5">
      <c r="A8598" s="200">
        <v>40235</v>
      </c>
      <c r="B8598" s="31">
        <v>39.616666666666667</v>
      </c>
      <c r="C8598" s="141">
        <v>802242</v>
      </c>
      <c r="D8598" s="33">
        <v>0.25666666666666665</v>
      </c>
      <c r="E8598" s="17">
        <v>3771</v>
      </c>
    </row>
    <row r="8599" spans="1:5">
      <c r="A8599" s="198">
        <v>40238</v>
      </c>
      <c r="B8599" s="29">
        <v>40</v>
      </c>
      <c r="C8599" s="143">
        <v>320559</v>
      </c>
      <c r="D8599" s="34">
        <v>0.22333333333333336</v>
      </c>
      <c r="E8599" s="15">
        <v>16275</v>
      </c>
    </row>
    <row r="8600" spans="1:5">
      <c r="A8600" s="199">
        <v>40239</v>
      </c>
      <c r="B8600" s="30">
        <v>40.283333333333331</v>
      </c>
      <c r="C8600" s="140">
        <v>279600</v>
      </c>
      <c r="D8600" s="32">
        <v>0.22333333333333336</v>
      </c>
      <c r="E8600" s="16">
        <v>4275</v>
      </c>
    </row>
    <row r="8601" spans="1:5">
      <c r="A8601" s="199">
        <v>40240</v>
      </c>
      <c r="B8601" s="30">
        <v>42.2</v>
      </c>
      <c r="C8601" s="140">
        <v>247479</v>
      </c>
      <c r="D8601" s="32">
        <v>0.23333333333333331</v>
      </c>
      <c r="E8601" s="16">
        <v>13767</v>
      </c>
    </row>
    <row r="8602" spans="1:5">
      <c r="A8602" s="199">
        <v>40241</v>
      </c>
      <c r="B8602" s="30">
        <v>41.866666666666667</v>
      </c>
      <c r="C8602" s="140">
        <v>229224</v>
      </c>
      <c r="D8602" s="32">
        <v>0.22333333333333336</v>
      </c>
      <c r="E8602" s="16">
        <v>3810</v>
      </c>
    </row>
    <row r="8603" spans="1:5">
      <c r="A8603" s="199">
        <v>40242</v>
      </c>
      <c r="B8603" s="30">
        <v>42.2</v>
      </c>
      <c r="C8603" s="140">
        <v>126771</v>
      </c>
      <c r="D8603" s="32">
        <v>0.22333333333333336</v>
      </c>
      <c r="E8603" s="16">
        <v>3495</v>
      </c>
    </row>
    <row r="8604" spans="1:5">
      <c r="A8604" s="199">
        <v>40245</v>
      </c>
      <c r="B8604" s="30">
        <v>41.65</v>
      </c>
      <c r="C8604" s="140">
        <v>108852</v>
      </c>
      <c r="D8604" s="32">
        <v>0.22366666666666668</v>
      </c>
      <c r="E8604" s="16">
        <v>2100</v>
      </c>
    </row>
    <row r="8605" spans="1:5">
      <c r="A8605" s="199">
        <v>40246</v>
      </c>
      <c r="B8605" s="30">
        <v>41.716666666666669</v>
      </c>
      <c r="C8605" s="140">
        <v>107631</v>
      </c>
      <c r="D8605" s="32">
        <v>0.22366666666666668</v>
      </c>
      <c r="E8605" s="16">
        <v>2370</v>
      </c>
    </row>
    <row r="8606" spans="1:5">
      <c r="A8606" s="199">
        <v>40247</v>
      </c>
      <c r="B8606" s="30">
        <v>43.166666666666664</v>
      </c>
      <c r="C8606" s="140">
        <v>192279</v>
      </c>
      <c r="D8606" s="32">
        <v>0.25333333333333335</v>
      </c>
      <c r="E8606" s="16">
        <v>7848</v>
      </c>
    </row>
    <row r="8607" spans="1:5">
      <c r="A8607" s="199">
        <v>40248</v>
      </c>
      <c r="B8607" s="30">
        <v>42.56666666666667</v>
      </c>
      <c r="C8607" s="140">
        <v>128403</v>
      </c>
      <c r="D8607" s="32">
        <v>0.22366666666666668</v>
      </c>
      <c r="E8607" s="16">
        <v>825</v>
      </c>
    </row>
    <row r="8608" spans="1:5">
      <c r="A8608" s="199">
        <v>40249</v>
      </c>
      <c r="B8608" s="30">
        <v>43.716666666666669</v>
      </c>
      <c r="C8608" s="140">
        <v>187791</v>
      </c>
      <c r="D8608" s="32">
        <v>0.24333333333333332</v>
      </c>
      <c r="E8608" s="16">
        <v>2325</v>
      </c>
    </row>
    <row r="8609" spans="1:5">
      <c r="A8609" s="199">
        <v>40252</v>
      </c>
      <c r="B8609" s="30">
        <v>43.3</v>
      </c>
      <c r="C8609" s="140">
        <v>138990</v>
      </c>
      <c r="D8609" s="32">
        <v>0.224</v>
      </c>
      <c r="E8609" s="16">
        <v>2325</v>
      </c>
    </row>
    <row r="8610" spans="1:5">
      <c r="A8610" s="199">
        <v>40253</v>
      </c>
      <c r="B8610" s="30">
        <v>44.416666666666664</v>
      </c>
      <c r="C8610" s="140">
        <v>184986</v>
      </c>
      <c r="D8610" s="32">
        <v>0.23</v>
      </c>
      <c r="E8610" s="16">
        <v>1233</v>
      </c>
    </row>
    <row r="8611" spans="1:5">
      <c r="A8611" s="199">
        <v>40254</v>
      </c>
      <c r="B8611" s="30">
        <v>44.333333333333336</v>
      </c>
      <c r="C8611" s="140">
        <v>180402</v>
      </c>
      <c r="D8611" s="32">
        <v>0.23333333333333331</v>
      </c>
      <c r="E8611" s="16">
        <v>2598</v>
      </c>
    </row>
    <row r="8612" spans="1:5">
      <c r="A8612" s="199">
        <v>40255</v>
      </c>
      <c r="B8612" s="30">
        <v>43.916666666666664</v>
      </c>
      <c r="C8612" s="140">
        <v>123021</v>
      </c>
      <c r="D8612" s="32">
        <v>0.22666666666666668</v>
      </c>
      <c r="E8612" s="16">
        <v>555</v>
      </c>
    </row>
    <row r="8613" spans="1:5">
      <c r="A8613" s="199">
        <v>40256</v>
      </c>
      <c r="B8613" s="30">
        <v>43.316666666666663</v>
      </c>
      <c r="C8613" s="140">
        <v>119592</v>
      </c>
      <c r="D8613" s="32">
        <v>0.23</v>
      </c>
      <c r="E8613" s="16">
        <v>5109</v>
      </c>
    </row>
    <row r="8614" spans="1:5">
      <c r="A8614" s="199">
        <v>40259</v>
      </c>
      <c r="B8614" s="30">
        <v>43.65</v>
      </c>
      <c r="C8614" s="140">
        <v>103221</v>
      </c>
      <c r="D8614" s="32">
        <v>0.23</v>
      </c>
      <c r="E8614" s="16">
        <v>4083</v>
      </c>
    </row>
    <row r="8615" spans="1:5">
      <c r="A8615" s="199">
        <v>40260</v>
      </c>
      <c r="B8615" s="30">
        <v>44.683333333333337</v>
      </c>
      <c r="C8615" s="140">
        <v>143904</v>
      </c>
      <c r="D8615" s="32">
        <v>0.22333333333333336</v>
      </c>
      <c r="E8615" s="16">
        <v>3567</v>
      </c>
    </row>
    <row r="8616" spans="1:5">
      <c r="A8616" s="199">
        <v>40261</v>
      </c>
      <c r="B8616" s="30">
        <v>44.5</v>
      </c>
      <c r="C8616" s="140">
        <v>83535</v>
      </c>
      <c r="D8616" s="32">
        <v>0.23333333333333331</v>
      </c>
      <c r="E8616" s="16">
        <v>2310</v>
      </c>
    </row>
    <row r="8617" spans="1:5">
      <c r="A8617" s="199">
        <v>40262</v>
      </c>
      <c r="B8617" s="30">
        <v>45.816666666666663</v>
      </c>
      <c r="C8617" s="140">
        <v>220377</v>
      </c>
      <c r="D8617" s="32">
        <v>0.22333333333333336</v>
      </c>
      <c r="E8617" s="16">
        <v>300</v>
      </c>
    </row>
    <row r="8618" spans="1:5">
      <c r="A8618" s="199">
        <v>40263</v>
      </c>
      <c r="B8618" s="30">
        <v>45.05</v>
      </c>
      <c r="C8618" s="140">
        <v>145428</v>
      </c>
      <c r="D8618" s="32">
        <v>0.23333333333333331</v>
      </c>
      <c r="E8618" s="16">
        <v>3675</v>
      </c>
    </row>
    <row r="8619" spans="1:5">
      <c r="A8619" s="199">
        <v>40266</v>
      </c>
      <c r="B8619" s="30">
        <v>45.3</v>
      </c>
      <c r="C8619" s="140">
        <v>139395</v>
      </c>
      <c r="D8619" s="32">
        <v>0.22333333333333336</v>
      </c>
      <c r="E8619" s="16">
        <v>1860</v>
      </c>
    </row>
    <row r="8620" spans="1:5">
      <c r="A8620" s="199">
        <v>40267</v>
      </c>
      <c r="B8620" s="30">
        <v>44.433333333333337</v>
      </c>
      <c r="C8620" s="140">
        <v>105927</v>
      </c>
      <c r="D8620" s="32">
        <v>0.22666666666666668</v>
      </c>
      <c r="E8620" s="16">
        <v>46701</v>
      </c>
    </row>
    <row r="8621" spans="1:5">
      <c r="A8621" s="200">
        <v>40268</v>
      </c>
      <c r="B8621" s="31">
        <v>44.4</v>
      </c>
      <c r="C8621" s="141">
        <v>129855</v>
      </c>
      <c r="D8621" s="33">
        <v>0.22666666666666668</v>
      </c>
      <c r="E8621" s="17">
        <v>450</v>
      </c>
    </row>
    <row r="8622" spans="1:5">
      <c r="A8622" s="199">
        <v>40269</v>
      </c>
      <c r="B8622" s="30">
        <v>44.9</v>
      </c>
      <c r="C8622" s="140">
        <v>84369</v>
      </c>
      <c r="D8622" s="32">
        <v>0.23333333333333331</v>
      </c>
      <c r="E8622" s="16">
        <v>570</v>
      </c>
    </row>
    <row r="8623" spans="1:5">
      <c r="A8623" s="199">
        <v>40274</v>
      </c>
      <c r="B8623" s="30">
        <v>46.05</v>
      </c>
      <c r="C8623" s="140">
        <v>140280</v>
      </c>
      <c r="D8623" s="32">
        <v>0.22666666666666668</v>
      </c>
      <c r="E8623" s="16">
        <v>6474</v>
      </c>
    </row>
    <row r="8624" spans="1:5">
      <c r="A8624" s="199">
        <v>40275</v>
      </c>
      <c r="B8624" s="30">
        <v>45.733333333333327</v>
      </c>
      <c r="C8624" s="140">
        <v>83949</v>
      </c>
      <c r="D8624" s="32">
        <v>0.23333333333333331</v>
      </c>
      <c r="E8624" s="16">
        <v>2700</v>
      </c>
    </row>
    <row r="8625" spans="1:5">
      <c r="A8625" s="199">
        <v>40276</v>
      </c>
      <c r="B8625" s="30">
        <v>44.716666666666669</v>
      </c>
      <c r="C8625" s="140">
        <v>115677</v>
      </c>
      <c r="D8625" s="32">
        <v>0.23333333333333331</v>
      </c>
      <c r="E8625" s="16">
        <v>1722</v>
      </c>
    </row>
    <row r="8626" spans="1:5">
      <c r="A8626" s="199">
        <v>40277</v>
      </c>
      <c r="B8626" s="30">
        <v>44.95</v>
      </c>
      <c r="C8626" s="140">
        <v>134802</v>
      </c>
      <c r="D8626" s="32">
        <v>0.23333333333333331</v>
      </c>
      <c r="E8626" s="16">
        <v>6597</v>
      </c>
    </row>
    <row r="8627" spans="1:5">
      <c r="A8627" s="199">
        <v>40280</v>
      </c>
      <c r="B8627" s="30">
        <v>45.133333333333333</v>
      </c>
      <c r="C8627" s="140">
        <v>83541</v>
      </c>
      <c r="D8627" s="32">
        <v>0.26333333333333336</v>
      </c>
      <c r="E8627" s="16">
        <v>6585</v>
      </c>
    </row>
    <row r="8628" spans="1:5">
      <c r="A8628" s="199">
        <v>40281</v>
      </c>
      <c r="B8628" s="30">
        <v>45.216666666666669</v>
      </c>
      <c r="C8628" s="140">
        <v>76815</v>
      </c>
      <c r="D8628" s="32">
        <v>0.25</v>
      </c>
      <c r="E8628" s="16">
        <v>3300</v>
      </c>
    </row>
    <row r="8629" spans="1:5">
      <c r="A8629" s="199">
        <v>40282</v>
      </c>
      <c r="B8629" s="30">
        <v>45.716666666666669</v>
      </c>
      <c r="C8629" s="140">
        <v>95505</v>
      </c>
      <c r="D8629" s="32">
        <v>0.24666666666666667</v>
      </c>
      <c r="E8629" s="16">
        <v>3015</v>
      </c>
    </row>
    <row r="8630" spans="1:5">
      <c r="A8630" s="199">
        <v>40283</v>
      </c>
      <c r="B8630" s="30">
        <v>46.433333333333337</v>
      </c>
      <c r="C8630" s="140">
        <v>135558</v>
      </c>
      <c r="D8630" s="32">
        <v>0.24666666666666667</v>
      </c>
      <c r="E8630" s="16">
        <v>0</v>
      </c>
    </row>
    <row r="8631" spans="1:5">
      <c r="A8631" s="199">
        <v>40284</v>
      </c>
      <c r="B8631" s="30">
        <v>45.95</v>
      </c>
      <c r="C8631" s="140">
        <v>179073</v>
      </c>
      <c r="D8631" s="32">
        <v>0.26333333333333336</v>
      </c>
      <c r="E8631" s="16">
        <v>2184</v>
      </c>
    </row>
    <row r="8632" spans="1:5">
      <c r="A8632" s="199">
        <v>40287</v>
      </c>
      <c r="B8632" s="30">
        <v>45.05</v>
      </c>
      <c r="C8632" s="140">
        <v>89016</v>
      </c>
      <c r="D8632" s="32">
        <v>0.26333333333333336</v>
      </c>
      <c r="E8632" s="16">
        <v>2250</v>
      </c>
    </row>
    <row r="8633" spans="1:5">
      <c r="A8633" s="199">
        <v>40288</v>
      </c>
      <c r="B8633" s="30">
        <v>46.083333333333336</v>
      </c>
      <c r="C8633" s="140">
        <v>134601</v>
      </c>
      <c r="D8633" s="32">
        <v>0.26666666666666666</v>
      </c>
      <c r="E8633" s="16">
        <v>6867</v>
      </c>
    </row>
    <row r="8634" spans="1:5">
      <c r="A8634" s="199">
        <v>40289</v>
      </c>
      <c r="B8634" s="30">
        <v>45.7</v>
      </c>
      <c r="C8634" s="140">
        <v>84045</v>
      </c>
      <c r="D8634" s="32">
        <v>0.26666666666666666</v>
      </c>
      <c r="E8634" s="16">
        <v>6300</v>
      </c>
    </row>
    <row r="8635" spans="1:5">
      <c r="A8635" s="199">
        <v>40290</v>
      </c>
      <c r="B8635" s="30">
        <v>45.516666666666673</v>
      </c>
      <c r="C8635" s="140">
        <v>109764</v>
      </c>
      <c r="D8635" s="32">
        <v>0.24</v>
      </c>
      <c r="E8635" s="16">
        <v>1518</v>
      </c>
    </row>
    <row r="8636" spans="1:5">
      <c r="A8636" s="199">
        <v>40291</v>
      </c>
      <c r="B8636" s="30">
        <v>46.483333333333327</v>
      </c>
      <c r="C8636" s="140">
        <v>114651</v>
      </c>
      <c r="D8636" s="32">
        <v>0.24333333333333332</v>
      </c>
      <c r="E8636" s="16">
        <v>2859</v>
      </c>
    </row>
    <row r="8637" spans="1:5">
      <c r="A8637" s="199">
        <v>40294</v>
      </c>
      <c r="B8637" s="30">
        <v>46.633333333333333</v>
      </c>
      <c r="C8637" s="140">
        <v>109119</v>
      </c>
      <c r="D8637" s="32">
        <v>0.24333333333333332</v>
      </c>
      <c r="E8637" s="16">
        <v>3240</v>
      </c>
    </row>
    <row r="8638" spans="1:5">
      <c r="A8638" s="199">
        <v>40295</v>
      </c>
      <c r="B8638" s="30">
        <v>45.833333333333336</v>
      </c>
      <c r="C8638" s="140">
        <v>248550</v>
      </c>
      <c r="D8638" s="32">
        <v>0.26333333333333336</v>
      </c>
      <c r="E8638" s="16">
        <v>7770</v>
      </c>
    </row>
    <row r="8639" spans="1:5">
      <c r="A8639" s="199">
        <v>40296</v>
      </c>
      <c r="B8639" s="30">
        <v>44.116666666666667</v>
      </c>
      <c r="C8639" s="140">
        <v>285201</v>
      </c>
      <c r="D8639" s="32">
        <v>0.26333333333333336</v>
      </c>
      <c r="E8639" s="16">
        <v>1473</v>
      </c>
    </row>
    <row r="8640" spans="1:5">
      <c r="A8640" s="199">
        <v>40297</v>
      </c>
      <c r="B8640" s="30">
        <v>45.533333333333331</v>
      </c>
      <c r="C8640" s="140">
        <v>206538</v>
      </c>
      <c r="D8640" s="32">
        <v>0.26333333333333336</v>
      </c>
      <c r="E8640" s="16">
        <v>1230</v>
      </c>
    </row>
    <row r="8641" spans="1:5">
      <c r="A8641" s="200">
        <v>40298</v>
      </c>
      <c r="B8641" s="31">
        <v>45.066666666666663</v>
      </c>
      <c r="C8641" s="141">
        <v>143196</v>
      </c>
      <c r="D8641" s="33">
        <v>0.25666666666666665</v>
      </c>
      <c r="E8641" s="17">
        <v>2769</v>
      </c>
    </row>
    <row r="8642" spans="1:5">
      <c r="A8642" s="196">
        <v>40301</v>
      </c>
      <c r="B8642" s="29">
        <v>45.5</v>
      </c>
      <c r="C8642" s="143">
        <v>115242</v>
      </c>
      <c r="D8642" s="50">
        <v>0.26</v>
      </c>
      <c r="E8642" s="51">
        <v>2070</v>
      </c>
    </row>
    <row r="8643" spans="1:5">
      <c r="A8643" s="187">
        <v>40302</v>
      </c>
      <c r="B8643" s="30">
        <v>43.783333333333331</v>
      </c>
      <c r="C8643" s="140">
        <v>418431</v>
      </c>
      <c r="D8643" s="8">
        <v>0.26</v>
      </c>
      <c r="E8643" s="9">
        <v>30840</v>
      </c>
    </row>
    <row r="8644" spans="1:5">
      <c r="A8644" s="187">
        <v>40303</v>
      </c>
      <c r="B8644" s="30">
        <v>42.06666666666667</v>
      </c>
      <c r="C8644" s="140">
        <v>524460</v>
      </c>
      <c r="D8644" s="8">
        <v>0.26666666666666666</v>
      </c>
      <c r="E8644" s="9">
        <v>49680</v>
      </c>
    </row>
    <row r="8645" spans="1:5">
      <c r="A8645" s="187">
        <v>40304</v>
      </c>
      <c r="B8645" s="30">
        <v>41.366666666666667</v>
      </c>
      <c r="C8645" s="140">
        <v>387192</v>
      </c>
      <c r="D8645" s="8">
        <v>0.26666666666666666</v>
      </c>
      <c r="E8645" s="9">
        <v>3495</v>
      </c>
    </row>
    <row r="8646" spans="1:5">
      <c r="A8646" s="187">
        <v>40305</v>
      </c>
      <c r="B8646" s="30">
        <v>39.43333333333333</v>
      </c>
      <c r="C8646" s="140">
        <v>335802</v>
      </c>
      <c r="D8646" s="8">
        <v>0.26666666666666666</v>
      </c>
      <c r="E8646" s="9">
        <v>3810</v>
      </c>
    </row>
    <row r="8647" spans="1:5">
      <c r="A8647" s="187">
        <v>40308</v>
      </c>
      <c r="B8647" s="30">
        <v>44.6</v>
      </c>
      <c r="C8647" s="140">
        <v>328329</v>
      </c>
      <c r="D8647" s="8">
        <v>0.26666666666666666</v>
      </c>
      <c r="E8647" s="9">
        <v>7092</v>
      </c>
    </row>
    <row r="8648" spans="1:5">
      <c r="A8648" s="187">
        <v>40309</v>
      </c>
      <c r="B8648" s="30">
        <v>43.533333333333331</v>
      </c>
      <c r="C8648" s="140">
        <v>311799</v>
      </c>
      <c r="D8648" s="8">
        <v>0.26666666666666666</v>
      </c>
      <c r="E8648" s="9">
        <v>2904</v>
      </c>
    </row>
    <row r="8649" spans="1:5">
      <c r="A8649" s="187">
        <v>40310</v>
      </c>
      <c r="B8649" s="30">
        <v>46.983333333333327</v>
      </c>
      <c r="C8649" s="140">
        <v>512421</v>
      </c>
      <c r="D8649" s="8">
        <v>0.26566666666666666</v>
      </c>
      <c r="E8649" s="9">
        <v>1410</v>
      </c>
    </row>
    <row r="8650" spans="1:5">
      <c r="A8650" s="187">
        <v>40311</v>
      </c>
      <c r="B8650" s="30">
        <v>47.583333333333336</v>
      </c>
      <c r="C8650" s="140">
        <v>272886</v>
      </c>
      <c r="D8650" s="8">
        <v>0.19366666666666665</v>
      </c>
      <c r="E8650" s="9">
        <v>7230</v>
      </c>
    </row>
    <row r="8651" spans="1:5">
      <c r="A8651" s="187">
        <v>40312</v>
      </c>
      <c r="B8651" s="30">
        <v>45.716666666666669</v>
      </c>
      <c r="C8651" s="140">
        <v>240945</v>
      </c>
      <c r="D8651" s="8">
        <v>0.2</v>
      </c>
      <c r="E8651" s="9">
        <v>57075</v>
      </c>
    </row>
    <row r="8652" spans="1:5">
      <c r="A8652" s="187">
        <v>40315</v>
      </c>
      <c r="B8652" s="30">
        <v>44.866666666666667</v>
      </c>
      <c r="C8652" s="140">
        <v>275496</v>
      </c>
      <c r="D8652" s="8">
        <v>0.2</v>
      </c>
      <c r="E8652" s="9">
        <v>300</v>
      </c>
    </row>
    <row r="8653" spans="1:5">
      <c r="A8653" s="187">
        <v>40316</v>
      </c>
      <c r="B8653" s="30">
        <v>46.35</v>
      </c>
      <c r="C8653" s="140">
        <v>180732</v>
      </c>
      <c r="D8653" s="8">
        <v>0.2</v>
      </c>
      <c r="E8653" s="9">
        <v>3300</v>
      </c>
    </row>
    <row r="8654" spans="1:5">
      <c r="A8654" s="187">
        <v>40317</v>
      </c>
      <c r="B8654" s="30">
        <v>45.183333333333337</v>
      </c>
      <c r="C8654" s="140">
        <v>249222</v>
      </c>
      <c r="D8654" s="8">
        <v>0.2</v>
      </c>
      <c r="E8654" s="9">
        <v>3030</v>
      </c>
    </row>
    <row r="8655" spans="1:5">
      <c r="A8655" s="187">
        <v>40318</v>
      </c>
      <c r="B8655" s="30">
        <v>43.35</v>
      </c>
      <c r="C8655" s="140">
        <v>374565</v>
      </c>
      <c r="D8655" s="8">
        <v>0.2</v>
      </c>
      <c r="E8655" s="9">
        <v>0</v>
      </c>
    </row>
    <row r="8656" spans="1:5">
      <c r="A8656" s="187">
        <v>40319</v>
      </c>
      <c r="B8656" s="30">
        <v>43.466666666666669</v>
      </c>
      <c r="C8656" s="140">
        <v>404967</v>
      </c>
      <c r="D8656" s="8">
        <v>0.14000000000000001</v>
      </c>
      <c r="E8656" s="9">
        <v>2670</v>
      </c>
    </row>
    <row r="8657" spans="1:5">
      <c r="A8657" s="187">
        <v>40322</v>
      </c>
      <c r="B8657" s="30">
        <v>43.5</v>
      </c>
      <c r="C8657" s="140">
        <v>124242</v>
      </c>
      <c r="D8657" s="8">
        <v>0.14000000000000001</v>
      </c>
      <c r="E8657" s="9">
        <v>0</v>
      </c>
    </row>
    <row r="8658" spans="1:5">
      <c r="A8658" s="187">
        <v>40323</v>
      </c>
      <c r="B8658" s="30">
        <v>41.7</v>
      </c>
      <c r="C8658" s="140">
        <v>226434</v>
      </c>
      <c r="D8658" s="8">
        <v>0.14000000000000001</v>
      </c>
      <c r="E8658" s="9">
        <v>0</v>
      </c>
    </row>
    <row r="8659" spans="1:5">
      <c r="A8659" s="187">
        <v>40324</v>
      </c>
      <c r="B8659" s="30">
        <v>44.183333333333337</v>
      </c>
      <c r="C8659" s="140">
        <v>416292</v>
      </c>
      <c r="D8659" s="8">
        <v>0.14000000000000001</v>
      </c>
      <c r="E8659" s="9">
        <v>2850</v>
      </c>
    </row>
    <row r="8660" spans="1:5">
      <c r="A8660" s="187">
        <v>40325</v>
      </c>
      <c r="B8660" s="30">
        <v>45.816666666666663</v>
      </c>
      <c r="C8660" s="140">
        <v>195258</v>
      </c>
      <c r="D8660" s="8">
        <v>0.18</v>
      </c>
      <c r="E8660" s="9">
        <v>1521</v>
      </c>
    </row>
    <row r="8661" spans="1:5">
      <c r="A8661" s="187">
        <v>40326</v>
      </c>
      <c r="B8661" s="30">
        <v>45.466666666666669</v>
      </c>
      <c r="C8661" s="140">
        <v>228201</v>
      </c>
      <c r="D8661" s="8">
        <v>0.15733333333333333</v>
      </c>
      <c r="E8661" s="9">
        <v>990</v>
      </c>
    </row>
    <row r="8662" spans="1:5">
      <c r="A8662" s="200">
        <v>40329</v>
      </c>
      <c r="B8662" s="31">
        <v>45.833333333333336</v>
      </c>
      <c r="C8662" s="141">
        <v>60591</v>
      </c>
      <c r="D8662" s="33">
        <v>0.20433333333333334</v>
      </c>
      <c r="E8662" s="17">
        <v>3330</v>
      </c>
    </row>
    <row r="8663" spans="1:5">
      <c r="A8663" s="196">
        <v>40330</v>
      </c>
      <c r="B8663" s="54">
        <v>45.95</v>
      </c>
      <c r="C8663" s="146">
        <v>297960</v>
      </c>
      <c r="D8663" s="32">
        <v>0.16</v>
      </c>
      <c r="E8663" s="16">
        <v>165</v>
      </c>
    </row>
    <row r="8664" spans="1:5">
      <c r="A8664" s="187">
        <v>40331</v>
      </c>
      <c r="B8664" s="52">
        <v>46.283333333333331</v>
      </c>
      <c r="C8664" s="147">
        <v>209685.48</v>
      </c>
      <c r="D8664" s="32">
        <v>0.16</v>
      </c>
      <c r="E8664" s="16">
        <v>0</v>
      </c>
    </row>
    <row r="8665" spans="1:5">
      <c r="A8665" s="187">
        <v>40332</v>
      </c>
      <c r="B8665" s="52">
        <v>46.65</v>
      </c>
      <c r="C8665" s="147">
        <v>277524</v>
      </c>
      <c r="D8665" s="32">
        <v>0.21666666666666667</v>
      </c>
      <c r="E8665" s="16">
        <v>8265</v>
      </c>
    </row>
    <row r="8666" spans="1:5">
      <c r="A8666" s="187">
        <v>40333</v>
      </c>
      <c r="B8666" s="52">
        <v>45.65</v>
      </c>
      <c r="C8666" s="147">
        <v>216276</v>
      </c>
      <c r="D8666" s="32">
        <v>0.25</v>
      </c>
      <c r="E8666" s="16">
        <v>2250</v>
      </c>
    </row>
    <row r="8667" spans="1:5">
      <c r="A8667" s="187">
        <v>40336</v>
      </c>
      <c r="B8667" s="52">
        <v>45.35</v>
      </c>
      <c r="C8667" s="147">
        <v>146940</v>
      </c>
      <c r="D8667" s="32">
        <v>0.18666666666666668</v>
      </c>
      <c r="E8667" s="16">
        <v>3648</v>
      </c>
    </row>
    <row r="8668" spans="1:5">
      <c r="A8668" s="187">
        <v>40337</v>
      </c>
      <c r="B8668" s="52">
        <v>44.883333333333333</v>
      </c>
      <c r="C8668" s="147">
        <v>107589</v>
      </c>
      <c r="D8668" s="32">
        <v>0.2</v>
      </c>
      <c r="E8668" s="16">
        <v>3000</v>
      </c>
    </row>
    <row r="8669" spans="1:5">
      <c r="A8669" s="187">
        <v>40338</v>
      </c>
      <c r="B8669" s="52">
        <v>46.15</v>
      </c>
      <c r="C8669" s="147">
        <v>114528</v>
      </c>
      <c r="D8669" s="32">
        <v>2</v>
      </c>
      <c r="E8669" s="16">
        <v>930</v>
      </c>
    </row>
    <row r="8670" spans="1:5">
      <c r="A8670" s="187">
        <v>40339</v>
      </c>
      <c r="B8670" s="52">
        <v>46.966666666666669</v>
      </c>
      <c r="C8670" s="147">
        <v>139947</v>
      </c>
      <c r="D8670" s="32">
        <v>0.24933333333333332</v>
      </c>
      <c r="E8670" s="16">
        <v>3990</v>
      </c>
    </row>
    <row r="8671" spans="1:5">
      <c r="A8671" s="187">
        <v>40340</v>
      </c>
      <c r="B8671" s="52">
        <v>46.75</v>
      </c>
      <c r="C8671" s="147">
        <v>129690</v>
      </c>
      <c r="D8671" s="32">
        <v>0.25266666666666665</v>
      </c>
      <c r="E8671" s="16">
        <v>6000</v>
      </c>
    </row>
    <row r="8672" spans="1:5">
      <c r="A8672" s="187">
        <v>40343</v>
      </c>
      <c r="B8672" s="52">
        <v>47.316666666666663</v>
      </c>
      <c r="C8672" s="147">
        <v>141036</v>
      </c>
      <c r="D8672" s="32">
        <v>0.21666666666666667</v>
      </c>
      <c r="E8672" s="16">
        <v>9390</v>
      </c>
    </row>
    <row r="8673" spans="1:5">
      <c r="A8673" s="187">
        <v>40344</v>
      </c>
      <c r="B8673" s="52">
        <v>47.7</v>
      </c>
      <c r="C8673" s="147">
        <v>240675</v>
      </c>
      <c r="D8673" s="32">
        <v>0.2</v>
      </c>
      <c r="E8673" s="16">
        <v>900</v>
      </c>
    </row>
    <row r="8674" spans="1:5">
      <c r="A8674" s="187">
        <v>40345</v>
      </c>
      <c r="B8674" s="52">
        <v>47.65</v>
      </c>
      <c r="C8674" s="147">
        <v>104997</v>
      </c>
      <c r="D8674" s="32">
        <v>0.20833333333333334</v>
      </c>
      <c r="E8674" s="16">
        <v>2400</v>
      </c>
    </row>
    <row r="8675" spans="1:5">
      <c r="A8675" s="187">
        <v>40346</v>
      </c>
      <c r="B8675" s="52">
        <v>47.666666666666664</v>
      </c>
      <c r="C8675" s="147">
        <v>124728</v>
      </c>
      <c r="D8675" s="32">
        <v>0.21</v>
      </c>
      <c r="E8675" s="16">
        <v>10431</v>
      </c>
    </row>
    <row r="8676" spans="1:5">
      <c r="A8676" s="187">
        <v>40347</v>
      </c>
      <c r="B8676" s="52">
        <v>48.166666666666664</v>
      </c>
      <c r="C8676" s="147">
        <v>170250</v>
      </c>
      <c r="D8676" s="32">
        <v>0.23</v>
      </c>
      <c r="E8676" s="16">
        <v>840</v>
      </c>
    </row>
    <row r="8677" spans="1:5">
      <c r="A8677" s="187">
        <v>40350</v>
      </c>
      <c r="B8677" s="52">
        <v>48.8</v>
      </c>
      <c r="C8677" s="147">
        <v>126021</v>
      </c>
      <c r="D8677" s="32">
        <v>0.21666666666666667</v>
      </c>
      <c r="E8677" s="16">
        <v>480</v>
      </c>
    </row>
    <row r="8678" spans="1:5">
      <c r="A8678" s="187">
        <v>40351</v>
      </c>
      <c r="B8678" s="52">
        <v>48.5</v>
      </c>
      <c r="C8678" s="147">
        <v>87840</v>
      </c>
      <c r="D8678" s="32">
        <v>0.22</v>
      </c>
      <c r="E8678" s="16">
        <v>2250</v>
      </c>
    </row>
    <row r="8679" spans="1:5">
      <c r="A8679" s="187">
        <v>40352</v>
      </c>
      <c r="B8679" s="52">
        <v>47.85</v>
      </c>
      <c r="C8679" s="147">
        <v>121410</v>
      </c>
      <c r="D8679" s="32">
        <v>0.22</v>
      </c>
      <c r="E8679" s="16">
        <v>2250</v>
      </c>
    </row>
    <row r="8680" spans="1:5">
      <c r="A8680" s="187">
        <v>40353</v>
      </c>
      <c r="B8680" s="52">
        <v>46.7</v>
      </c>
      <c r="C8680" s="147">
        <v>112353</v>
      </c>
      <c r="D8680" s="32">
        <v>0.2</v>
      </c>
      <c r="E8680" s="16">
        <v>18</v>
      </c>
    </row>
    <row r="8681" spans="1:5">
      <c r="A8681" s="187">
        <v>40354</v>
      </c>
      <c r="B8681" s="52">
        <v>46.566666666666663</v>
      </c>
      <c r="C8681" s="147">
        <v>139878</v>
      </c>
      <c r="D8681" s="32">
        <v>0.2</v>
      </c>
      <c r="E8681" s="16">
        <v>1557</v>
      </c>
    </row>
    <row r="8682" spans="1:5">
      <c r="A8682" s="187">
        <v>40357</v>
      </c>
      <c r="B8682" s="52">
        <v>48.25</v>
      </c>
      <c r="C8682" s="147">
        <v>248955</v>
      </c>
      <c r="D8682" s="32">
        <v>0.2</v>
      </c>
      <c r="E8682" s="16">
        <v>990</v>
      </c>
    </row>
    <row r="8683" spans="1:5">
      <c r="A8683" s="187">
        <v>40358</v>
      </c>
      <c r="B8683" s="52">
        <v>47.033333333333331</v>
      </c>
      <c r="C8683" s="147">
        <v>274632</v>
      </c>
      <c r="D8683" s="32">
        <v>0.20666666666666667</v>
      </c>
      <c r="E8683" s="16">
        <v>2892</v>
      </c>
    </row>
    <row r="8684" spans="1:5">
      <c r="A8684" s="195">
        <v>40359</v>
      </c>
      <c r="B8684" s="53">
        <v>45.783333333333331</v>
      </c>
      <c r="C8684" s="148">
        <v>274572</v>
      </c>
      <c r="D8684" s="33">
        <v>0.21666666666666667</v>
      </c>
      <c r="E8684" s="17">
        <v>2808</v>
      </c>
    </row>
    <row r="8685" spans="1:5">
      <c r="A8685" s="187">
        <v>40360</v>
      </c>
      <c r="B8685" s="52">
        <v>44.616666666666667</v>
      </c>
      <c r="C8685" s="147">
        <v>257769</v>
      </c>
      <c r="D8685" s="32">
        <v>0.20666666666666667</v>
      </c>
      <c r="E8685" s="16">
        <v>660</v>
      </c>
    </row>
    <row r="8686" spans="1:5">
      <c r="A8686" s="187">
        <v>40361</v>
      </c>
      <c r="B8686" s="52">
        <v>44.416666666666664</v>
      </c>
      <c r="C8686" s="147">
        <v>180852</v>
      </c>
      <c r="D8686" s="32">
        <v>0.21666666666666667</v>
      </c>
      <c r="E8686" s="16">
        <v>5454</v>
      </c>
    </row>
    <row r="8687" spans="1:5">
      <c r="A8687" s="187">
        <v>40364</v>
      </c>
      <c r="B8687" s="52">
        <v>44.5</v>
      </c>
      <c r="C8687" s="147">
        <v>99024</v>
      </c>
      <c r="D8687" s="8">
        <v>0.25</v>
      </c>
      <c r="E8687" s="9">
        <v>6150</v>
      </c>
    </row>
    <row r="8688" spans="1:5">
      <c r="A8688" s="187">
        <v>40365</v>
      </c>
      <c r="B8688" s="52">
        <v>46.266666666666673</v>
      </c>
      <c r="C8688" s="147">
        <v>125136</v>
      </c>
      <c r="D8688" s="8">
        <v>0.2185</v>
      </c>
      <c r="E8688" s="9">
        <v>660</v>
      </c>
    </row>
    <row r="8689" spans="1:5">
      <c r="A8689" s="187">
        <v>40366</v>
      </c>
      <c r="B8689" s="52">
        <v>46.966666666666669</v>
      </c>
      <c r="C8689" s="147">
        <v>179943</v>
      </c>
      <c r="D8689" s="8">
        <v>0.21833333333333335</v>
      </c>
      <c r="E8689" s="9">
        <v>3000</v>
      </c>
    </row>
    <row r="8690" spans="1:5">
      <c r="A8690" s="187">
        <v>40367</v>
      </c>
      <c r="B8690" s="52">
        <v>47.533333333333331</v>
      </c>
      <c r="C8690" s="147">
        <v>125037</v>
      </c>
      <c r="D8690" s="8">
        <v>0.21666666666666667</v>
      </c>
      <c r="E8690" s="9">
        <v>3000</v>
      </c>
    </row>
    <row r="8691" spans="1:5">
      <c r="A8691" s="187">
        <v>40368</v>
      </c>
      <c r="B8691" s="52">
        <v>47.85</v>
      </c>
      <c r="C8691" s="147">
        <v>63837</v>
      </c>
      <c r="D8691" s="8">
        <v>0.21666666666666667</v>
      </c>
      <c r="E8691" s="9">
        <v>3000</v>
      </c>
    </row>
    <row r="8692" spans="1:5">
      <c r="A8692" s="187">
        <v>40371</v>
      </c>
      <c r="B8692" s="52">
        <v>47.7</v>
      </c>
      <c r="C8692" s="147">
        <v>64257</v>
      </c>
      <c r="D8692" s="8">
        <v>0.21666666666666667</v>
      </c>
      <c r="E8692" s="9">
        <v>4563</v>
      </c>
    </row>
    <row r="8693" spans="1:5">
      <c r="A8693" s="187">
        <v>40372</v>
      </c>
      <c r="B8693" s="52">
        <v>48.783333333333331</v>
      </c>
      <c r="C8693" s="147">
        <v>162762</v>
      </c>
      <c r="D8693" s="8">
        <v>0.21666666666666667</v>
      </c>
      <c r="E8693" s="9">
        <v>30</v>
      </c>
    </row>
    <row r="8694" spans="1:5">
      <c r="A8694" s="187">
        <v>40373</v>
      </c>
      <c r="B8694" s="52">
        <v>49.3</v>
      </c>
      <c r="C8694" s="147">
        <v>177546</v>
      </c>
      <c r="D8694" s="8">
        <v>0.22666666666666668</v>
      </c>
      <c r="E8694" s="9">
        <v>1650</v>
      </c>
    </row>
    <row r="8695" spans="1:5">
      <c r="A8695" s="187">
        <v>40374</v>
      </c>
      <c r="B8695" s="52">
        <v>48.2</v>
      </c>
      <c r="C8695" s="147">
        <v>106803</v>
      </c>
      <c r="D8695" s="8">
        <v>0.21666666666666667</v>
      </c>
      <c r="E8695" s="9">
        <v>300</v>
      </c>
    </row>
    <row r="8696" spans="1:5">
      <c r="A8696" s="187">
        <v>40375</v>
      </c>
      <c r="B8696" s="52">
        <v>47.166666666666664</v>
      </c>
      <c r="C8696" s="147">
        <v>185229</v>
      </c>
      <c r="D8696" s="8">
        <v>0.21666666666666667</v>
      </c>
      <c r="E8696" s="9">
        <v>30</v>
      </c>
    </row>
    <row r="8697" spans="1:5">
      <c r="A8697" s="187">
        <v>40378</v>
      </c>
      <c r="B8697" s="52">
        <v>47.016666666666673</v>
      </c>
      <c r="C8697" s="147">
        <v>128844</v>
      </c>
      <c r="D8697" s="8">
        <v>0.21666666666666667</v>
      </c>
      <c r="E8697" s="9">
        <v>2490</v>
      </c>
    </row>
    <row r="8698" spans="1:5">
      <c r="A8698" s="187">
        <v>40379</v>
      </c>
      <c r="B8698" s="52">
        <v>47</v>
      </c>
      <c r="C8698" s="147">
        <v>176610</v>
      </c>
      <c r="D8698" s="8">
        <v>0.21666666666666667</v>
      </c>
      <c r="E8698" s="9">
        <v>600</v>
      </c>
    </row>
    <row r="8699" spans="1:5">
      <c r="A8699" s="187">
        <v>40380</v>
      </c>
      <c r="B8699" s="52">
        <v>47.8</v>
      </c>
      <c r="C8699" s="147">
        <v>97869</v>
      </c>
      <c r="D8699" s="8">
        <v>0.21666666666666667</v>
      </c>
      <c r="E8699" s="9">
        <v>0</v>
      </c>
    </row>
    <row r="8700" spans="1:5">
      <c r="A8700" s="187">
        <v>40381</v>
      </c>
      <c r="B8700" s="52">
        <v>49.133333333333333</v>
      </c>
      <c r="C8700" s="147">
        <v>109965</v>
      </c>
      <c r="D8700" s="8">
        <v>0.21666666666666667</v>
      </c>
      <c r="E8700" s="9">
        <v>25050</v>
      </c>
    </row>
    <row r="8701" spans="1:5">
      <c r="A8701" s="187">
        <v>40382</v>
      </c>
      <c r="B8701" s="52">
        <v>49.733333333333327</v>
      </c>
      <c r="C8701" s="147">
        <v>203085</v>
      </c>
      <c r="D8701" s="8">
        <v>0.21366666666666667</v>
      </c>
      <c r="E8701" s="9">
        <v>1320</v>
      </c>
    </row>
    <row r="8702" spans="1:5">
      <c r="A8702" s="187">
        <v>40385</v>
      </c>
      <c r="B8702" s="52">
        <v>50.333333333333336</v>
      </c>
      <c r="C8702" s="147">
        <v>124320</v>
      </c>
      <c r="D8702" s="8">
        <v>0.21666666666666667</v>
      </c>
      <c r="E8702" s="9">
        <v>6000</v>
      </c>
    </row>
    <row r="8703" spans="1:5">
      <c r="A8703" s="187">
        <v>40386</v>
      </c>
      <c r="B8703" s="52">
        <v>50.183333333333337</v>
      </c>
      <c r="C8703" s="147">
        <v>193446</v>
      </c>
      <c r="D8703" s="8">
        <v>0.21666666666666667</v>
      </c>
      <c r="E8703" s="9">
        <v>1110</v>
      </c>
    </row>
    <row r="8704" spans="1:5">
      <c r="A8704" s="187">
        <v>40387</v>
      </c>
      <c r="B8704" s="52">
        <v>49.85</v>
      </c>
      <c r="C8704" s="147">
        <v>156888</v>
      </c>
      <c r="D8704" s="8">
        <v>0.21666666666666667</v>
      </c>
      <c r="E8704" s="9">
        <v>750</v>
      </c>
    </row>
    <row r="8705" spans="1:5">
      <c r="A8705" s="187">
        <v>40388</v>
      </c>
      <c r="B8705" s="52">
        <v>50.166666666666664</v>
      </c>
      <c r="C8705" s="147">
        <v>146793</v>
      </c>
      <c r="D8705" s="8">
        <v>0.22666666666666668</v>
      </c>
      <c r="E8705" s="9">
        <v>300</v>
      </c>
    </row>
    <row r="8706" spans="1:5">
      <c r="A8706" s="195">
        <v>40389</v>
      </c>
      <c r="B8706" s="53">
        <v>55.633333333333333</v>
      </c>
      <c r="C8706" s="148">
        <v>600801</v>
      </c>
      <c r="D8706" s="10">
        <v>0.22</v>
      </c>
      <c r="E8706" s="11">
        <v>5475</v>
      </c>
    </row>
    <row r="8707" spans="1:5">
      <c r="A8707" s="187">
        <v>40392</v>
      </c>
      <c r="B8707" s="52">
        <v>55.566666666666663</v>
      </c>
      <c r="C8707" s="147">
        <v>405861.67</v>
      </c>
      <c r="D8707" s="50">
        <v>0.22333333333333336</v>
      </c>
      <c r="E8707" s="51">
        <v>6810</v>
      </c>
    </row>
    <row r="8708" spans="1:5">
      <c r="A8708" s="187">
        <v>40393</v>
      </c>
      <c r="B8708" s="52">
        <v>55.933333333333337</v>
      </c>
      <c r="C8708" s="147">
        <v>159186</v>
      </c>
      <c r="D8708" s="8">
        <v>0.22333333333333336</v>
      </c>
      <c r="E8708" s="9">
        <v>1740</v>
      </c>
    </row>
    <row r="8709" spans="1:5">
      <c r="A8709" s="187">
        <v>40394</v>
      </c>
      <c r="B8709" s="52">
        <v>55.916666666666664</v>
      </c>
      <c r="C8709" s="147">
        <v>121992</v>
      </c>
      <c r="D8709" s="8">
        <v>0.22666666666666668</v>
      </c>
      <c r="E8709" s="9">
        <v>5403</v>
      </c>
    </row>
    <row r="8710" spans="1:5">
      <c r="A8710" s="187">
        <v>40395</v>
      </c>
      <c r="B8710" s="52">
        <v>56.116666666666667</v>
      </c>
      <c r="C8710" s="147">
        <v>160035</v>
      </c>
      <c r="D8710" s="8">
        <v>0.23333333333333331</v>
      </c>
      <c r="E8710" s="9">
        <v>2391</v>
      </c>
    </row>
    <row r="8711" spans="1:5">
      <c r="A8711" s="187">
        <v>40396</v>
      </c>
      <c r="B8711" s="52">
        <v>55.85</v>
      </c>
      <c r="C8711" s="147">
        <v>120342</v>
      </c>
      <c r="D8711" s="8">
        <v>0.22666666666666668</v>
      </c>
      <c r="E8711" s="9">
        <v>1260</v>
      </c>
    </row>
    <row r="8712" spans="1:5">
      <c r="A8712" s="187">
        <v>40399</v>
      </c>
      <c r="B8712" s="52">
        <v>56.75</v>
      </c>
      <c r="C8712" s="147">
        <v>176892</v>
      </c>
      <c r="D8712" s="8">
        <v>0.23666666666666666</v>
      </c>
      <c r="E8712" s="9">
        <v>1584</v>
      </c>
    </row>
    <row r="8713" spans="1:5">
      <c r="A8713" s="187">
        <v>40400</v>
      </c>
      <c r="B8713" s="52">
        <v>56.066666666666663</v>
      </c>
      <c r="C8713" s="147">
        <v>111552</v>
      </c>
      <c r="D8713" s="8">
        <v>0.23666666666666666</v>
      </c>
      <c r="E8713" s="9">
        <v>16083</v>
      </c>
    </row>
    <row r="8714" spans="1:5">
      <c r="A8714" s="187">
        <v>40401</v>
      </c>
      <c r="B8714" s="52">
        <v>53.816666666666663</v>
      </c>
      <c r="C8714" s="147">
        <v>151080</v>
      </c>
      <c r="D8714" s="8">
        <v>0.23666666666666666</v>
      </c>
      <c r="E8714" s="9">
        <v>1590</v>
      </c>
    </row>
    <row r="8715" spans="1:5">
      <c r="A8715" s="187">
        <v>40402</v>
      </c>
      <c r="B8715" s="52">
        <v>52.866666666666667</v>
      </c>
      <c r="C8715" s="147">
        <v>199992</v>
      </c>
      <c r="D8715" s="8">
        <v>0.23666666666666666</v>
      </c>
      <c r="E8715" s="9">
        <v>4263</v>
      </c>
    </row>
    <row r="8716" spans="1:5">
      <c r="A8716" s="187">
        <v>40403</v>
      </c>
      <c r="B8716" s="52">
        <v>53.816666666666663</v>
      </c>
      <c r="C8716" s="147">
        <v>186732</v>
      </c>
      <c r="D8716" s="8">
        <v>0.23666666666666666</v>
      </c>
      <c r="E8716" s="9">
        <v>930</v>
      </c>
    </row>
    <row r="8717" spans="1:5">
      <c r="A8717" s="187">
        <v>40406</v>
      </c>
      <c r="B8717" s="52">
        <v>53.083333333333336</v>
      </c>
      <c r="C8717" s="147">
        <v>112569</v>
      </c>
      <c r="D8717" s="8">
        <v>0.24666666666666667</v>
      </c>
      <c r="E8717" s="9">
        <v>102</v>
      </c>
    </row>
    <row r="8718" spans="1:5">
      <c r="A8718" s="187">
        <v>40407</v>
      </c>
      <c r="B8718" s="52">
        <v>54.133333333333333</v>
      </c>
      <c r="C8718" s="147">
        <v>142605</v>
      </c>
      <c r="D8718" s="8">
        <v>0.25</v>
      </c>
      <c r="E8718" s="9">
        <v>1863</v>
      </c>
    </row>
    <row r="8719" spans="1:5">
      <c r="A8719" s="187">
        <v>40408</v>
      </c>
      <c r="B8719" s="52">
        <v>53.95</v>
      </c>
      <c r="C8719" s="147">
        <v>124119</v>
      </c>
      <c r="D8719" s="8">
        <v>0.25333333333333335</v>
      </c>
      <c r="E8719" s="9">
        <v>14370</v>
      </c>
    </row>
    <row r="8720" spans="1:5">
      <c r="A8720" s="187">
        <v>40409</v>
      </c>
      <c r="B8720" s="52">
        <v>52.933333333333337</v>
      </c>
      <c r="C8720" s="147">
        <v>189741</v>
      </c>
      <c r="D8720" s="8">
        <v>0.25</v>
      </c>
      <c r="E8720" s="9">
        <v>1230</v>
      </c>
    </row>
    <row r="8721" spans="1:5">
      <c r="A8721" s="187">
        <v>40410</v>
      </c>
      <c r="B8721" s="52">
        <v>52.983333333333327</v>
      </c>
      <c r="C8721" s="147">
        <v>147060</v>
      </c>
      <c r="D8721" s="8">
        <v>0.25</v>
      </c>
      <c r="E8721" s="9">
        <v>0</v>
      </c>
    </row>
    <row r="8722" spans="1:5">
      <c r="A8722" s="187">
        <v>40413</v>
      </c>
      <c r="B8722" s="52">
        <v>53.033333333333331</v>
      </c>
      <c r="C8722" s="147">
        <v>53964</v>
      </c>
      <c r="D8722" s="8">
        <v>0.25666666666666665</v>
      </c>
      <c r="E8722" s="9">
        <v>1149</v>
      </c>
    </row>
    <row r="8723" spans="1:5">
      <c r="A8723" s="187">
        <v>40414</v>
      </c>
      <c r="B8723" s="52">
        <v>52.333333333333336</v>
      </c>
      <c r="C8723" s="147">
        <v>127113</v>
      </c>
      <c r="D8723" s="8">
        <v>0.26666666666666666</v>
      </c>
      <c r="E8723" s="9">
        <v>2001</v>
      </c>
    </row>
    <row r="8724" spans="1:5">
      <c r="A8724" s="187">
        <v>40415</v>
      </c>
      <c r="B8724" s="52">
        <v>51.733333333333327</v>
      </c>
      <c r="C8724" s="147">
        <v>155736</v>
      </c>
      <c r="D8724" s="8">
        <v>0.27666666666666667</v>
      </c>
      <c r="E8724" s="9">
        <v>591</v>
      </c>
    </row>
    <row r="8725" spans="1:5">
      <c r="A8725" s="187">
        <v>40416</v>
      </c>
      <c r="B8725" s="52">
        <v>52.416666666666664</v>
      </c>
      <c r="C8725" s="147">
        <v>108342</v>
      </c>
      <c r="D8725" s="8">
        <v>0.26666666666666666</v>
      </c>
      <c r="E8725" s="9">
        <v>14730</v>
      </c>
    </row>
    <row r="8726" spans="1:5">
      <c r="A8726" s="187">
        <v>40417</v>
      </c>
      <c r="B8726" s="52">
        <v>52.95</v>
      </c>
      <c r="C8726" s="147">
        <v>128544</v>
      </c>
      <c r="D8726" s="8">
        <v>0.26666666666666666</v>
      </c>
      <c r="E8726" s="9">
        <v>1764</v>
      </c>
    </row>
    <row r="8727" spans="1:5">
      <c r="A8727" s="187">
        <v>40420</v>
      </c>
      <c r="B8727" s="52">
        <v>53.75</v>
      </c>
      <c r="C8727" s="147">
        <v>152751</v>
      </c>
      <c r="D8727" s="8">
        <v>0.26666666666666666</v>
      </c>
      <c r="E8727" s="9">
        <v>741</v>
      </c>
    </row>
    <row r="8728" spans="1:5">
      <c r="A8728" s="195">
        <v>40421</v>
      </c>
      <c r="B8728" s="53">
        <v>53.333333333333336</v>
      </c>
      <c r="C8728" s="148">
        <v>153993</v>
      </c>
      <c r="D8728" s="33">
        <v>0.28000000000000003</v>
      </c>
      <c r="E8728" s="17">
        <v>300</v>
      </c>
    </row>
    <row r="8729" spans="1:5">
      <c r="A8729" s="187">
        <v>40422</v>
      </c>
      <c r="B8729" s="52">
        <v>56.15</v>
      </c>
      <c r="C8729" s="147">
        <v>182400</v>
      </c>
      <c r="D8729" s="32">
        <v>0.23333333333333331</v>
      </c>
      <c r="E8729" s="16">
        <v>1905</v>
      </c>
    </row>
    <row r="8730" spans="1:5">
      <c r="A8730" s="187">
        <v>40423</v>
      </c>
      <c r="B8730" s="52">
        <v>56.533333333333331</v>
      </c>
      <c r="C8730" s="147">
        <v>138015</v>
      </c>
      <c r="D8730" s="32">
        <v>0.26666666666666666</v>
      </c>
      <c r="E8730" s="16">
        <v>600</v>
      </c>
    </row>
    <row r="8731" spans="1:5">
      <c r="A8731" s="187">
        <v>40424</v>
      </c>
      <c r="B8731" s="52">
        <v>56.183333333333337</v>
      </c>
      <c r="C8731" s="147">
        <v>100953</v>
      </c>
      <c r="D8731" s="32">
        <v>0.26666666666666666</v>
      </c>
      <c r="E8731" s="16">
        <v>750</v>
      </c>
    </row>
    <row r="8732" spans="1:5">
      <c r="A8732" s="187">
        <v>40427</v>
      </c>
      <c r="B8732" s="52">
        <v>56.833333333333336</v>
      </c>
      <c r="C8732" s="147">
        <v>71958</v>
      </c>
      <c r="D8732" s="32">
        <v>0.26666666666666666</v>
      </c>
      <c r="E8732" s="16">
        <v>2406</v>
      </c>
    </row>
    <row r="8733" spans="1:5">
      <c r="A8733" s="187">
        <v>40428</v>
      </c>
      <c r="B8733" s="52">
        <v>56.016666666666673</v>
      </c>
      <c r="C8733" s="147">
        <v>61038</v>
      </c>
      <c r="D8733" s="32">
        <v>0.26666666666666666</v>
      </c>
      <c r="E8733" s="16">
        <v>3150</v>
      </c>
    </row>
    <row r="8734" spans="1:5">
      <c r="A8734" s="187">
        <v>40429</v>
      </c>
      <c r="B8734" s="52">
        <v>55.833333333333336</v>
      </c>
      <c r="C8734" s="147">
        <v>118677</v>
      </c>
      <c r="D8734" s="32">
        <v>0.26666666666666666</v>
      </c>
      <c r="E8734" s="16">
        <v>249</v>
      </c>
    </row>
    <row r="8735" spans="1:5">
      <c r="A8735" s="187">
        <v>40430</v>
      </c>
      <c r="B8735" s="52">
        <v>57.266666666666673</v>
      </c>
      <c r="C8735" s="147">
        <v>236700</v>
      </c>
      <c r="D8735" s="32">
        <v>0.26666666666666666</v>
      </c>
      <c r="E8735" s="16">
        <v>750</v>
      </c>
    </row>
    <row r="8736" spans="1:5">
      <c r="A8736" s="187">
        <v>40431</v>
      </c>
      <c r="B8736" s="52">
        <v>58.05</v>
      </c>
      <c r="C8736" s="147">
        <v>177933</v>
      </c>
      <c r="D8736" s="32">
        <v>0.26666666666666666</v>
      </c>
      <c r="E8736" s="16">
        <v>1200</v>
      </c>
    </row>
    <row r="8737" spans="1:5">
      <c r="A8737" s="187">
        <v>40434</v>
      </c>
      <c r="B8737" s="52">
        <v>59.533333333333331</v>
      </c>
      <c r="C8737" s="147">
        <v>151635</v>
      </c>
      <c r="D8737" s="32">
        <v>0.28333333333333333</v>
      </c>
      <c r="E8737" s="16">
        <v>4539</v>
      </c>
    </row>
    <row r="8738" spans="1:5">
      <c r="A8738" s="187">
        <v>40435</v>
      </c>
      <c r="B8738" s="52">
        <v>59.666666666666664</v>
      </c>
      <c r="C8738" s="147">
        <v>186564</v>
      </c>
      <c r="D8738" s="32">
        <v>0.28333333333333333</v>
      </c>
      <c r="E8738" s="16">
        <v>1824</v>
      </c>
    </row>
    <row r="8739" spans="1:5">
      <c r="A8739" s="187">
        <v>40436</v>
      </c>
      <c r="B8739" s="52">
        <v>59.566666666666663</v>
      </c>
      <c r="C8739" s="147">
        <v>120156</v>
      </c>
      <c r="D8739" s="32">
        <v>0.28333333333333333</v>
      </c>
      <c r="E8739" s="16">
        <v>9243</v>
      </c>
    </row>
    <row r="8740" spans="1:5">
      <c r="A8740" s="187">
        <v>40437</v>
      </c>
      <c r="B8740" s="52">
        <v>59.366666666666667</v>
      </c>
      <c r="C8740" s="147">
        <v>98757</v>
      </c>
      <c r="D8740" s="32">
        <v>0.28333333333333333</v>
      </c>
      <c r="E8740" s="16">
        <v>4365</v>
      </c>
    </row>
    <row r="8741" spans="1:5">
      <c r="A8741" s="187">
        <v>40438</v>
      </c>
      <c r="B8741" s="52">
        <v>59.316666666666663</v>
      </c>
      <c r="C8741" s="147">
        <v>162567</v>
      </c>
      <c r="D8741" s="32">
        <v>0.28333333333333333</v>
      </c>
      <c r="E8741" s="16">
        <v>465</v>
      </c>
    </row>
    <row r="8742" spans="1:5">
      <c r="A8742" s="199">
        <v>40441</v>
      </c>
      <c r="B8742" s="30">
        <v>60.466666666666669</v>
      </c>
      <c r="C8742" s="140">
        <v>113886</v>
      </c>
      <c r="D8742" s="32">
        <v>0.28333333333333333</v>
      </c>
      <c r="E8742" s="16">
        <v>3669</v>
      </c>
    </row>
    <row r="8743" spans="1:5">
      <c r="A8743" s="199">
        <v>40442</v>
      </c>
      <c r="B8743" s="30">
        <v>60.683333333333337</v>
      </c>
      <c r="C8743" s="140">
        <v>182157</v>
      </c>
      <c r="D8743" s="32">
        <v>0.29666666666666669</v>
      </c>
      <c r="E8743" s="16">
        <v>1173</v>
      </c>
    </row>
    <row r="8744" spans="1:5">
      <c r="A8744" s="199">
        <v>40443</v>
      </c>
      <c r="B8744" s="30">
        <v>60.6</v>
      </c>
      <c r="C8744" s="140">
        <v>123189</v>
      </c>
      <c r="D8744" s="32">
        <v>0.28666666666666668</v>
      </c>
      <c r="E8744" s="16">
        <v>1500</v>
      </c>
    </row>
    <row r="8745" spans="1:5">
      <c r="A8745" s="199">
        <v>40444</v>
      </c>
      <c r="B8745" s="30">
        <v>60.483333333333327</v>
      </c>
      <c r="C8745" s="140">
        <v>100218</v>
      </c>
      <c r="D8745" s="32">
        <v>0.29666666666666669</v>
      </c>
      <c r="E8745" s="16">
        <v>930</v>
      </c>
    </row>
    <row r="8746" spans="1:5">
      <c r="A8746" s="199">
        <v>40445</v>
      </c>
      <c r="B8746" s="30">
        <v>62.333333333333336</v>
      </c>
      <c r="C8746" s="140">
        <v>131550</v>
      </c>
      <c r="D8746" s="32">
        <v>0.28366666666666668</v>
      </c>
      <c r="E8746" s="16">
        <v>450</v>
      </c>
    </row>
    <row r="8747" spans="1:5">
      <c r="A8747" s="199">
        <v>40448</v>
      </c>
      <c r="B8747" s="30">
        <v>62.783333333333331</v>
      </c>
      <c r="C8747" s="140">
        <v>118371</v>
      </c>
      <c r="D8747" s="32">
        <v>0.28999999999999998</v>
      </c>
      <c r="E8747" s="16">
        <v>120</v>
      </c>
    </row>
    <row r="8748" spans="1:5">
      <c r="A8748" s="199">
        <v>40449</v>
      </c>
      <c r="B8748" s="30">
        <v>64.25</v>
      </c>
      <c r="C8748" s="140">
        <v>191403</v>
      </c>
      <c r="D8748" s="32">
        <v>0.28666666666666668</v>
      </c>
      <c r="E8748" s="16">
        <v>8790</v>
      </c>
    </row>
    <row r="8749" spans="1:5">
      <c r="A8749" s="199">
        <v>40450</v>
      </c>
      <c r="B8749" s="30">
        <v>65.483333333333334</v>
      </c>
      <c r="C8749" s="140">
        <v>225381</v>
      </c>
      <c r="D8749" s="32">
        <v>0.29666666666666669</v>
      </c>
      <c r="E8749" s="16">
        <v>6237</v>
      </c>
    </row>
    <row r="8750" spans="1:5">
      <c r="A8750" s="200">
        <v>40451</v>
      </c>
      <c r="B8750" s="31">
        <v>64.516666666666666</v>
      </c>
      <c r="C8750" s="141">
        <v>230430</v>
      </c>
      <c r="D8750" s="33">
        <v>0.3</v>
      </c>
      <c r="E8750" s="17">
        <v>717</v>
      </c>
    </row>
    <row r="8751" spans="1:5">
      <c r="A8751" s="198">
        <v>40452</v>
      </c>
      <c r="B8751" s="29">
        <v>63.983333333333327</v>
      </c>
      <c r="C8751" s="143">
        <v>202836</v>
      </c>
      <c r="D8751" s="34">
        <v>0.29666666666666669</v>
      </c>
      <c r="E8751" s="15">
        <v>6975</v>
      </c>
    </row>
    <row r="8752" spans="1:5">
      <c r="A8752" s="199">
        <v>40455</v>
      </c>
      <c r="B8752" s="30">
        <v>64.016666666666666</v>
      </c>
      <c r="C8752" s="140">
        <v>167535</v>
      </c>
      <c r="D8752" s="32">
        <v>0.3</v>
      </c>
      <c r="E8752" s="16">
        <v>12069</v>
      </c>
    </row>
    <row r="8753" spans="1:5">
      <c r="A8753" s="199">
        <v>40456</v>
      </c>
      <c r="B8753" s="30">
        <v>65.066666666666663</v>
      </c>
      <c r="C8753" s="140">
        <v>139092</v>
      </c>
      <c r="D8753" s="32">
        <v>0.3</v>
      </c>
      <c r="E8753" s="16">
        <v>120</v>
      </c>
    </row>
    <row r="8754" spans="1:5">
      <c r="A8754" s="199">
        <v>40457</v>
      </c>
      <c r="B8754" s="30">
        <v>66.533333333333331</v>
      </c>
      <c r="C8754" s="140">
        <v>203046</v>
      </c>
      <c r="D8754" s="32">
        <v>0.3</v>
      </c>
      <c r="E8754" s="16">
        <v>14568</v>
      </c>
    </row>
    <row r="8755" spans="1:5">
      <c r="A8755" s="199">
        <v>40458</v>
      </c>
      <c r="B8755" s="30">
        <v>66.166666666666671</v>
      </c>
      <c r="C8755" s="140">
        <v>134169</v>
      </c>
      <c r="D8755" s="32">
        <v>0.3</v>
      </c>
      <c r="E8755" s="16">
        <v>3963</v>
      </c>
    </row>
    <row r="8756" spans="1:5">
      <c r="A8756" s="199">
        <v>40459</v>
      </c>
      <c r="B8756" s="30">
        <v>67.36666666666666</v>
      </c>
      <c r="C8756" s="140">
        <v>154659</v>
      </c>
      <c r="D8756" s="32">
        <v>0.3</v>
      </c>
      <c r="E8756" s="16">
        <v>16707</v>
      </c>
    </row>
    <row r="8757" spans="1:5">
      <c r="A8757" s="199">
        <v>40462</v>
      </c>
      <c r="B8757" s="30">
        <v>69.45</v>
      </c>
      <c r="C8757" s="140">
        <v>199539</v>
      </c>
      <c r="D8757" s="32">
        <v>0.3</v>
      </c>
      <c r="E8757" s="16">
        <v>4545</v>
      </c>
    </row>
    <row r="8758" spans="1:5">
      <c r="A8758" s="199">
        <v>40463</v>
      </c>
      <c r="B8758" s="30">
        <v>68.900000000000006</v>
      </c>
      <c r="C8758" s="140">
        <v>259953</v>
      </c>
      <c r="D8758" s="32">
        <v>0.28333333333333333</v>
      </c>
      <c r="E8758" s="16">
        <v>16530</v>
      </c>
    </row>
    <row r="8759" spans="1:5">
      <c r="A8759" s="199">
        <v>40464</v>
      </c>
      <c r="B8759" s="30">
        <v>69.849999999999994</v>
      </c>
      <c r="C8759" s="140">
        <v>177708</v>
      </c>
      <c r="D8759" s="32">
        <v>0.28833333333333333</v>
      </c>
      <c r="E8759" s="16">
        <v>4170</v>
      </c>
    </row>
    <row r="8760" spans="1:5">
      <c r="A8760" s="199">
        <v>40465</v>
      </c>
      <c r="B8760" s="30">
        <v>68.333333333333329</v>
      </c>
      <c r="C8760" s="140">
        <v>361827</v>
      </c>
      <c r="D8760" s="32">
        <v>0.28666666666666668</v>
      </c>
      <c r="E8760" s="16">
        <v>4020</v>
      </c>
    </row>
    <row r="8761" spans="1:5">
      <c r="A8761" s="199">
        <v>40466</v>
      </c>
      <c r="B8761" s="30">
        <v>70.38333333333334</v>
      </c>
      <c r="C8761" s="140">
        <v>220725</v>
      </c>
      <c r="D8761" s="32">
        <v>0.28666666666666668</v>
      </c>
      <c r="E8761" s="16">
        <v>1776</v>
      </c>
    </row>
    <row r="8762" spans="1:5">
      <c r="A8762" s="199">
        <v>40469</v>
      </c>
      <c r="B8762" s="30">
        <v>72.016666666666666</v>
      </c>
      <c r="C8762" s="140">
        <v>203820</v>
      </c>
      <c r="D8762" s="32">
        <v>0.29833333333333334</v>
      </c>
      <c r="E8762" s="16">
        <v>870</v>
      </c>
    </row>
    <row r="8763" spans="1:5">
      <c r="A8763" s="199">
        <v>40470</v>
      </c>
      <c r="B8763" s="30">
        <v>72.5</v>
      </c>
      <c r="C8763" s="140">
        <v>297489</v>
      </c>
      <c r="D8763" s="32">
        <v>0.28666666666666668</v>
      </c>
      <c r="E8763" s="16">
        <v>1530</v>
      </c>
    </row>
    <row r="8764" spans="1:5">
      <c r="A8764" s="199">
        <v>40471</v>
      </c>
      <c r="B8764" s="30">
        <v>74.816666666666663</v>
      </c>
      <c r="C8764" s="140">
        <v>298527</v>
      </c>
      <c r="D8764" s="32">
        <v>0.28666666666666668</v>
      </c>
      <c r="E8764" s="16">
        <v>2742</v>
      </c>
    </row>
    <row r="8765" spans="1:5">
      <c r="A8765" s="199">
        <v>40472</v>
      </c>
      <c r="B8765" s="30">
        <v>75.983333333333334</v>
      </c>
      <c r="C8765" s="140">
        <v>361479</v>
      </c>
      <c r="D8765" s="32">
        <v>0.28999999999999998</v>
      </c>
      <c r="E8765" s="16">
        <v>2025</v>
      </c>
    </row>
    <row r="8766" spans="1:5">
      <c r="A8766" s="199">
        <v>40473</v>
      </c>
      <c r="B8766" s="30">
        <v>75.666666666666671</v>
      </c>
      <c r="C8766" s="140">
        <v>183450</v>
      </c>
      <c r="D8766" s="32">
        <v>0.28499999999999998</v>
      </c>
      <c r="E8766" s="16">
        <v>546</v>
      </c>
    </row>
    <row r="8767" spans="1:5">
      <c r="A8767" s="199">
        <v>40476</v>
      </c>
      <c r="B8767" s="30">
        <v>75.183333333333337</v>
      </c>
      <c r="C8767" s="140">
        <v>263148</v>
      </c>
      <c r="D8767" s="32">
        <v>0.28999999999999998</v>
      </c>
      <c r="E8767" s="16">
        <v>6306</v>
      </c>
    </row>
    <row r="8768" spans="1:5">
      <c r="A8768" s="199">
        <v>40477</v>
      </c>
      <c r="B8768" s="30">
        <v>75.849999999999994</v>
      </c>
      <c r="C8768" s="140">
        <v>188106</v>
      </c>
      <c r="D8768" s="32">
        <v>0.27333333333333332</v>
      </c>
      <c r="E8768" s="16">
        <v>79323</v>
      </c>
    </row>
    <row r="8769" spans="1:5">
      <c r="A8769" s="199">
        <v>40478</v>
      </c>
      <c r="B8769" s="30">
        <v>73.166666666666671</v>
      </c>
      <c r="C8769" s="140">
        <v>333063</v>
      </c>
      <c r="D8769" s="32">
        <v>0.3</v>
      </c>
      <c r="E8769" s="16">
        <v>12129</v>
      </c>
    </row>
    <row r="8770" spans="1:5">
      <c r="A8770" s="199">
        <v>40479</v>
      </c>
      <c r="B8770" s="30">
        <v>73.016666666666666</v>
      </c>
      <c r="C8770" s="140">
        <v>445734</v>
      </c>
      <c r="D8770" s="32">
        <v>0.3</v>
      </c>
      <c r="E8770" s="16">
        <v>2730</v>
      </c>
    </row>
    <row r="8771" spans="1:5">
      <c r="A8771" s="200">
        <v>40480</v>
      </c>
      <c r="B8771" s="31">
        <v>72.983333333333334</v>
      </c>
      <c r="C8771" s="141">
        <v>229359</v>
      </c>
      <c r="D8771" s="33">
        <v>0.29666666666666669</v>
      </c>
      <c r="E8771" s="17">
        <v>6396</v>
      </c>
    </row>
    <row r="8772" spans="1:5">
      <c r="A8772" s="199">
        <v>40483</v>
      </c>
      <c r="B8772" s="30">
        <v>73.783333333333331</v>
      </c>
      <c r="C8772" s="140">
        <v>192027</v>
      </c>
      <c r="D8772" s="32">
        <v>0.29666666666666669</v>
      </c>
      <c r="E8772" s="16">
        <v>0</v>
      </c>
    </row>
    <row r="8773" spans="1:5">
      <c r="A8773" s="199">
        <v>40484</v>
      </c>
      <c r="B8773" s="30">
        <v>73.75</v>
      </c>
      <c r="C8773" s="140">
        <v>165894</v>
      </c>
      <c r="D8773" s="32">
        <v>0.27833333333333332</v>
      </c>
      <c r="E8773" s="16">
        <v>600</v>
      </c>
    </row>
    <row r="8774" spans="1:5">
      <c r="A8774" s="199">
        <v>40485</v>
      </c>
      <c r="B8774" s="30">
        <v>73.733333333333334</v>
      </c>
      <c r="C8774" s="140">
        <v>289179</v>
      </c>
      <c r="D8774" s="32">
        <v>0.29299999999999998</v>
      </c>
      <c r="E8774" s="16">
        <v>4641</v>
      </c>
    </row>
    <row r="8775" spans="1:5">
      <c r="A8775" s="199">
        <v>40486</v>
      </c>
      <c r="B8775" s="30">
        <v>75.833333333333329</v>
      </c>
      <c r="C8775" s="140">
        <v>195585</v>
      </c>
      <c r="D8775" s="32">
        <v>0.29266666666666669</v>
      </c>
      <c r="E8775" s="16">
        <v>1122</v>
      </c>
    </row>
    <row r="8776" spans="1:5">
      <c r="A8776" s="199">
        <v>40487</v>
      </c>
      <c r="B8776" s="30">
        <v>75.05</v>
      </c>
      <c r="C8776" s="140">
        <v>200034</v>
      </c>
      <c r="D8776" s="32">
        <v>0.28000000000000003</v>
      </c>
      <c r="E8776" s="16">
        <v>2940</v>
      </c>
    </row>
    <row r="8777" spans="1:5">
      <c r="A8777" s="199">
        <v>40490</v>
      </c>
      <c r="B8777" s="30">
        <v>76.783333333333331</v>
      </c>
      <c r="C8777" s="140">
        <v>452547</v>
      </c>
      <c r="D8777" s="32">
        <v>0.26666666666666666</v>
      </c>
      <c r="E8777" s="16">
        <v>5208</v>
      </c>
    </row>
    <row r="8778" spans="1:5">
      <c r="A8778" s="199">
        <v>40491</v>
      </c>
      <c r="B8778" s="30">
        <v>77.11666666666666</v>
      </c>
      <c r="C8778" s="140">
        <v>300891</v>
      </c>
      <c r="D8778" s="32">
        <v>0.26666666666666666</v>
      </c>
      <c r="E8778" s="16">
        <v>1650</v>
      </c>
    </row>
    <row r="8779" spans="1:5">
      <c r="A8779" s="199">
        <v>40492</v>
      </c>
      <c r="B8779" s="30">
        <v>73.53</v>
      </c>
      <c r="C8779" s="140">
        <v>545239</v>
      </c>
      <c r="D8779" s="32">
        <v>0.26666666666666666</v>
      </c>
      <c r="E8779" s="16">
        <v>0</v>
      </c>
    </row>
    <row r="8780" spans="1:5">
      <c r="A8780" s="199">
        <v>40493</v>
      </c>
      <c r="B8780" s="30">
        <v>72.5</v>
      </c>
      <c r="C8780" s="140">
        <v>729379</v>
      </c>
      <c r="D8780" s="32">
        <v>0.255</v>
      </c>
      <c r="E8780" s="16">
        <v>3546</v>
      </c>
    </row>
    <row r="8781" spans="1:5">
      <c r="A8781" s="199">
        <v>40494</v>
      </c>
      <c r="B8781" s="30">
        <v>72.5</v>
      </c>
      <c r="C8781" s="140">
        <v>269868</v>
      </c>
      <c r="D8781" s="32">
        <v>0.253</v>
      </c>
      <c r="E8781" s="16">
        <v>1240</v>
      </c>
    </row>
    <row r="8782" spans="1:5">
      <c r="A8782" s="199">
        <v>40497</v>
      </c>
      <c r="B8782" s="30">
        <v>74.38</v>
      </c>
      <c r="C8782" s="140">
        <v>216134</v>
      </c>
      <c r="D8782" s="32">
        <v>0.25</v>
      </c>
      <c r="E8782" s="16">
        <v>9530</v>
      </c>
    </row>
    <row r="8783" spans="1:5">
      <c r="A8783" s="199">
        <v>40498</v>
      </c>
      <c r="B8783" s="30">
        <v>71.930000000000007</v>
      </c>
      <c r="C8783" s="140">
        <v>198008</v>
      </c>
      <c r="D8783" s="32">
        <v>0.23</v>
      </c>
      <c r="E8783" s="16">
        <v>4828</v>
      </c>
    </row>
    <row r="8784" spans="1:5">
      <c r="A8784" s="199">
        <v>40499</v>
      </c>
      <c r="B8784" s="30">
        <v>71.709999999999994</v>
      </c>
      <c r="C8784" s="140">
        <v>271172</v>
      </c>
      <c r="D8784" s="32">
        <v>0.25</v>
      </c>
      <c r="E8784" s="16">
        <v>6280</v>
      </c>
    </row>
    <row r="8785" spans="1:5">
      <c r="A8785" s="199">
        <v>40500</v>
      </c>
      <c r="B8785" s="30">
        <v>74.23</v>
      </c>
      <c r="C8785" s="140">
        <v>223491</v>
      </c>
      <c r="D8785" s="32">
        <v>0.25</v>
      </c>
      <c r="E8785" s="16">
        <v>18926</v>
      </c>
    </row>
    <row r="8786" spans="1:5">
      <c r="A8786" s="199">
        <v>40501</v>
      </c>
      <c r="B8786" s="30">
        <v>74.25</v>
      </c>
      <c r="C8786" s="140">
        <v>129078</v>
      </c>
      <c r="D8786" s="32">
        <v>0.19</v>
      </c>
      <c r="E8786" s="16">
        <v>20685</v>
      </c>
    </row>
    <row r="8787" spans="1:5">
      <c r="A8787" s="199">
        <v>40504</v>
      </c>
      <c r="B8787" s="30">
        <v>73.05</v>
      </c>
      <c r="C8787" s="140">
        <v>122068</v>
      </c>
      <c r="D8787" s="32">
        <v>0.23499999999999999</v>
      </c>
      <c r="E8787" s="16">
        <v>2190</v>
      </c>
    </row>
    <row r="8788" spans="1:5">
      <c r="A8788" s="199">
        <v>40505</v>
      </c>
      <c r="B8788" s="30">
        <v>69.95</v>
      </c>
      <c r="C8788" s="140">
        <v>256111</v>
      </c>
      <c r="D8788" s="32">
        <v>0.2</v>
      </c>
      <c r="E8788" s="16">
        <v>79778</v>
      </c>
    </row>
    <row r="8789" spans="1:5">
      <c r="A8789" s="199">
        <v>40506</v>
      </c>
      <c r="B8789" s="30">
        <v>72.62</v>
      </c>
      <c r="C8789" s="140">
        <v>390405</v>
      </c>
      <c r="D8789" s="32">
        <v>0.22500000000000001</v>
      </c>
      <c r="E8789" s="16">
        <v>1100</v>
      </c>
    </row>
    <row r="8790" spans="1:5">
      <c r="A8790" s="199">
        <v>40507</v>
      </c>
      <c r="B8790" s="30">
        <v>73</v>
      </c>
      <c r="C8790" s="140">
        <v>138747</v>
      </c>
      <c r="D8790" s="32">
        <v>0.2</v>
      </c>
      <c r="E8790" s="16">
        <v>2175</v>
      </c>
    </row>
    <row r="8791" spans="1:5">
      <c r="A8791" s="199">
        <v>40508</v>
      </c>
      <c r="B8791" s="30">
        <v>72.73</v>
      </c>
      <c r="C8791" s="140">
        <v>217464</v>
      </c>
      <c r="D8791" s="32">
        <v>0.2</v>
      </c>
      <c r="E8791" s="16">
        <v>1014</v>
      </c>
    </row>
    <row r="8792" spans="1:5">
      <c r="A8792" s="199">
        <v>40511</v>
      </c>
      <c r="B8792" s="30">
        <v>70.38</v>
      </c>
      <c r="C8792" s="140">
        <v>247585</v>
      </c>
      <c r="D8792" s="55">
        <v>0.2</v>
      </c>
      <c r="E8792" s="16">
        <v>2660</v>
      </c>
    </row>
    <row r="8793" spans="1:5">
      <c r="A8793" s="200">
        <v>40512</v>
      </c>
      <c r="B8793" s="31">
        <v>73.209999999999994</v>
      </c>
      <c r="C8793" s="141">
        <v>2371895</v>
      </c>
      <c r="D8793" s="56">
        <v>0.2</v>
      </c>
      <c r="E8793" s="17">
        <v>1460</v>
      </c>
    </row>
    <row r="8794" spans="1:5">
      <c r="A8794" s="199">
        <v>40513</v>
      </c>
      <c r="B8794" s="30">
        <v>76.459999999999994</v>
      </c>
      <c r="C8794" s="149">
        <v>525998</v>
      </c>
      <c r="D8794" s="55">
        <v>0.22</v>
      </c>
      <c r="E8794" s="16">
        <v>1093</v>
      </c>
    </row>
    <row r="8795" spans="1:5">
      <c r="A8795" s="199">
        <v>40514</v>
      </c>
      <c r="B8795" s="30">
        <v>79.89</v>
      </c>
      <c r="C8795" s="149">
        <v>371712</v>
      </c>
      <c r="D8795" s="55">
        <v>0.22</v>
      </c>
      <c r="E8795" s="16">
        <v>1110</v>
      </c>
    </row>
    <row r="8796" spans="1:5">
      <c r="A8796" s="199">
        <v>40515</v>
      </c>
      <c r="B8796" s="30">
        <v>79.56</v>
      </c>
      <c r="C8796" s="149">
        <v>259418</v>
      </c>
      <c r="D8796" s="55">
        <v>0.2</v>
      </c>
      <c r="E8796" s="16">
        <v>1605</v>
      </c>
    </row>
    <row r="8797" spans="1:5">
      <c r="A8797" s="199">
        <v>40518</v>
      </c>
      <c r="B8797" s="30">
        <v>81.22</v>
      </c>
      <c r="C8797" s="149">
        <v>305856</v>
      </c>
      <c r="D8797" s="55">
        <v>0.2</v>
      </c>
      <c r="E8797" s="16">
        <v>170</v>
      </c>
    </row>
    <row r="8798" spans="1:5">
      <c r="A8798" s="199">
        <v>40519</v>
      </c>
      <c r="B8798" s="30">
        <v>83.86</v>
      </c>
      <c r="C8798" s="149">
        <v>346490</v>
      </c>
      <c r="D8798" s="55">
        <v>0.2</v>
      </c>
      <c r="E8798" s="16">
        <v>5148</v>
      </c>
    </row>
    <row r="8799" spans="1:5">
      <c r="A8799" s="199">
        <v>40520</v>
      </c>
      <c r="B8799" s="30">
        <v>84.61</v>
      </c>
      <c r="C8799" s="149">
        <v>294166</v>
      </c>
      <c r="D8799" s="55">
        <v>0.219</v>
      </c>
      <c r="E8799" s="16">
        <v>180</v>
      </c>
    </row>
    <row r="8800" spans="1:5">
      <c r="A8800" s="199">
        <v>40521</v>
      </c>
      <c r="B8800" s="30">
        <v>79.95</v>
      </c>
      <c r="C8800" s="149">
        <v>387606</v>
      </c>
      <c r="D8800" s="55">
        <v>0.2</v>
      </c>
      <c r="E8800" s="16">
        <v>1275</v>
      </c>
    </row>
    <row r="8801" spans="1:5">
      <c r="A8801" s="199">
        <v>40522</v>
      </c>
      <c r="B8801" s="30">
        <v>80.45</v>
      </c>
      <c r="C8801" s="149">
        <v>227684</v>
      </c>
      <c r="D8801" s="55">
        <v>0.219</v>
      </c>
      <c r="E8801" s="16">
        <v>730</v>
      </c>
    </row>
    <row r="8802" spans="1:5">
      <c r="A8802" s="187">
        <v>40525</v>
      </c>
      <c r="B8802" s="52">
        <v>83.35</v>
      </c>
      <c r="C8802" s="149">
        <v>173275</v>
      </c>
      <c r="D8802" s="57">
        <v>0.25</v>
      </c>
      <c r="E8802" s="9">
        <v>38717</v>
      </c>
    </row>
    <row r="8803" spans="1:5">
      <c r="A8803" s="187">
        <v>40526</v>
      </c>
      <c r="B8803" s="52">
        <v>83.06</v>
      </c>
      <c r="C8803" s="149">
        <v>158429</v>
      </c>
      <c r="D8803" s="57">
        <v>0.25</v>
      </c>
      <c r="E8803" s="9">
        <v>5785</v>
      </c>
    </row>
    <row r="8804" spans="1:5">
      <c r="A8804" s="187">
        <v>40527</v>
      </c>
      <c r="B8804" s="52">
        <v>84.54</v>
      </c>
      <c r="C8804" s="149">
        <v>203283</v>
      </c>
      <c r="D8804" s="57">
        <v>0.25</v>
      </c>
      <c r="E8804" s="9">
        <v>6356</v>
      </c>
    </row>
    <row r="8805" spans="1:5">
      <c r="A8805" s="187">
        <v>40528</v>
      </c>
      <c r="B8805" s="52">
        <v>82.62</v>
      </c>
      <c r="C8805" s="149">
        <v>142184</v>
      </c>
      <c r="D8805" s="57">
        <v>0.23</v>
      </c>
      <c r="E8805" s="9">
        <v>185</v>
      </c>
    </row>
    <row r="8806" spans="1:5">
      <c r="A8806" s="187">
        <v>40529</v>
      </c>
      <c r="B8806" s="52">
        <v>82.72</v>
      </c>
      <c r="C8806" s="149">
        <v>165188</v>
      </c>
      <c r="D8806" s="57">
        <v>0.23</v>
      </c>
      <c r="E8806" s="9">
        <v>180</v>
      </c>
    </row>
    <row r="8807" spans="1:5">
      <c r="A8807" s="199">
        <v>40532</v>
      </c>
      <c r="B8807" s="30">
        <v>83.94</v>
      </c>
      <c r="C8807" s="149">
        <v>138960</v>
      </c>
      <c r="D8807" s="55">
        <v>0.28000000000000003</v>
      </c>
      <c r="E8807" s="16">
        <v>150</v>
      </c>
    </row>
    <row r="8808" spans="1:5">
      <c r="A8808" s="199">
        <v>40533</v>
      </c>
      <c r="B8808" s="30">
        <v>84.67</v>
      </c>
      <c r="C8808" s="149">
        <v>123787</v>
      </c>
      <c r="D8808" s="55">
        <v>0.25</v>
      </c>
      <c r="E8808" s="16">
        <v>1289</v>
      </c>
    </row>
    <row r="8809" spans="1:5">
      <c r="A8809" s="199">
        <v>40534</v>
      </c>
      <c r="B8809" s="30">
        <v>85.39</v>
      </c>
      <c r="C8809" s="149">
        <v>154492</v>
      </c>
      <c r="D8809" s="55">
        <v>0.28000000000000003</v>
      </c>
      <c r="E8809" s="16">
        <v>375</v>
      </c>
    </row>
    <row r="8810" spans="1:5">
      <c r="A8810" s="199">
        <v>40535</v>
      </c>
      <c r="B8810" s="30">
        <v>85.69</v>
      </c>
      <c r="C8810" s="149">
        <v>83782</v>
      </c>
      <c r="D8810" s="55">
        <v>0.28000000000000003</v>
      </c>
      <c r="E8810" s="16">
        <v>527</v>
      </c>
    </row>
    <row r="8811" spans="1:5">
      <c r="A8811" s="199">
        <v>40536</v>
      </c>
      <c r="B8811" s="30">
        <v>85.1</v>
      </c>
      <c r="C8811" s="149">
        <v>13327</v>
      </c>
      <c r="D8811" s="55">
        <v>0.25</v>
      </c>
      <c r="E8811" s="16">
        <v>248</v>
      </c>
    </row>
    <row r="8812" spans="1:5">
      <c r="A8812" s="199">
        <v>40539</v>
      </c>
      <c r="B8812" s="30">
        <v>83.29</v>
      </c>
      <c r="C8812" s="149">
        <v>116830</v>
      </c>
      <c r="D8812" s="55">
        <v>0.25</v>
      </c>
      <c r="E8812" s="16">
        <v>900</v>
      </c>
    </row>
    <row r="8813" spans="1:5">
      <c r="A8813" s="199">
        <v>40540</v>
      </c>
      <c r="B8813" s="30">
        <v>83.58</v>
      </c>
      <c r="C8813" s="149">
        <v>75455</v>
      </c>
      <c r="D8813" s="55">
        <v>0.24</v>
      </c>
      <c r="E8813" s="16">
        <v>2778</v>
      </c>
    </row>
    <row r="8814" spans="1:5">
      <c r="A8814" s="199">
        <v>40541</v>
      </c>
      <c r="B8814" s="30">
        <v>86.69</v>
      </c>
      <c r="C8814" s="149">
        <v>112917</v>
      </c>
      <c r="D8814" s="55">
        <v>0.28000000000000003</v>
      </c>
      <c r="E8814" s="16">
        <v>719</v>
      </c>
    </row>
    <row r="8815" spans="1:5">
      <c r="A8815" s="199">
        <v>40542</v>
      </c>
      <c r="B8815" s="30">
        <v>86.2</v>
      </c>
      <c r="C8815" s="149">
        <v>58005</v>
      </c>
      <c r="D8815" s="55">
        <v>0.28000000000000003</v>
      </c>
      <c r="E8815" s="16">
        <v>230</v>
      </c>
    </row>
    <row r="8816" spans="1:5" ht="13.5" thickBot="1">
      <c r="A8816" s="201">
        <v>40543</v>
      </c>
      <c r="B8816" s="38">
        <v>85.9</v>
      </c>
      <c r="C8816" s="150">
        <v>20415</v>
      </c>
      <c r="D8816" s="58">
        <v>0.23</v>
      </c>
      <c r="E8816" s="49">
        <v>4200</v>
      </c>
    </row>
    <row r="8817" spans="1:5">
      <c r="A8817" s="197">
        <v>40546</v>
      </c>
      <c r="B8817" s="76">
        <v>87.43</v>
      </c>
      <c r="C8817" s="151">
        <v>104085</v>
      </c>
      <c r="D8817" s="59">
        <v>0.25</v>
      </c>
      <c r="E8817" s="60">
        <v>100</v>
      </c>
    </row>
    <row r="8818" spans="1:5">
      <c r="A8818" s="187">
        <v>40547</v>
      </c>
      <c r="B8818" s="77">
        <v>85.14</v>
      </c>
      <c r="C8818" s="147">
        <v>205442</v>
      </c>
      <c r="D8818" s="55">
        <v>0.27</v>
      </c>
      <c r="E8818" s="16">
        <v>2663</v>
      </c>
    </row>
    <row r="8819" spans="1:5">
      <c r="A8819" s="187">
        <v>40548</v>
      </c>
      <c r="B8819" s="77">
        <v>83.07</v>
      </c>
      <c r="C8819" s="147">
        <v>260147</v>
      </c>
      <c r="D8819" s="55">
        <v>0.27</v>
      </c>
      <c r="E8819" s="16">
        <v>1321</v>
      </c>
    </row>
    <row r="8820" spans="1:5">
      <c r="A8820" s="187">
        <v>40549</v>
      </c>
      <c r="B8820" s="77">
        <v>80.760000000000005</v>
      </c>
      <c r="C8820" s="147">
        <v>251906</v>
      </c>
      <c r="D8820" s="55">
        <v>0.25</v>
      </c>
      <c r="E8820" s="16">
        <v>255</v>
      </c>
    </row>
    <row r="8821" spans="1:5">
      <c r="A8821" s="187">
        <v>40550</v>
      </c>
      <c r="B8821" s="77">
        <v>80.37</v>
      </c>
      <c r="C8821" s="147">
        <v>259559</v>
      </c>
      <c r="D8821" s="55">
        <v>0.24</v>
      </c>
      <c r="E8821" s="16">
        <v>2400</v>
      </c>
    </row>
    <row r="8822" spans="1:5">
      <c r="A8822" s="187">
        <v>40553</v>
      </c>
      <c r="B8822" s="77">
        <v>79.72</v>
      </c>
      <c r="C8822" s="147">
        <v>188549</v>
      </c>
      <c r="D8822" s="55">
        <v>0.21</v>
      </c>
      <c r="E8822" s="16">
        <v>1984</v>
      </c>
    </row>
    <row r="8823" spans="1:5">
      <c r="A8823" s="187">
        <v>40554</v>
      </c>
      <c r="B8823" s="77">
        <v>82.69</v>
      </c>
      <c r="C8823" s="147">
        <v>196562</v>
      </c>
      <c r="D8823" s="55">
        <v>0.27</v>
      </c>
      <c r="E8823" s="16">
        <v>1046</v>
      </c>
    </row>
    <row r="8824" spans="1:5">
      <c r="A8824" s="187">
        <v>40555</v>
      </c>
      <c r="B8824" s="77">
        <v>82.1</v>
      </c>
      <c r="C8824" s="147">
        <v>196093</v>
      </c>
      <c r="D8824" s="55">
        <v>0.221</v>
      </c>
      <c r="E8824" s="16">
        <v>360</v>
      </c>
    </row>
    <row r="8825" spans="1:5">
      <c r="A8825" s="187">
        <v>40556</v>
      </c>
      <c r="B8825" s="77">
        <v>79.73</v>
      </c>
      <c r="C8825" s="147">
        <v>192643</v>
      </c>
      <c r="D8825" s="55">
        <v>0.27</v>
      </c>
      <c r="E8825" s="16">
        <v>260</v>
      </c>
    </row>
    <row r="8826" spans="1:5">
      <c r="A8826" s="187">
        <v>40557</v>
      </c>
      <c r="B8826" s="77">
        <v>78.42</v>
      </c>
      <c r="C8826" s="147">
        <v>263055</v>
      </c>
      <c r="D8826" s="55">
        <v>0.27</v>
      </c>
      <c r="E8826" s="16">
        <v>1055</v>
      </c>
    </row>
    <row r="8827" spans="1:5">
      <c r="A8827" s="187">
        <v>40560</v>
      </c>
      <c r="B8827" s="77">
        <v>76.989999999999995</v>
      </c>
      <c r="C8827" s="147">
        <v>199247</v>
      </c>
      <c r="D8827" s="55">
        <v>0.27</v>
      </c>
      <c r="E8827" s="16">
        <v>1745</v>
      </c>
    </row>
    <row r="8828" spans="1:5">
      <c r="A8828" s="187">
        <v>40561</v>
      </c>
      <c r="B8828" s="77">
        <v>77.84</v>
      </c>
      <c r="C8828" s="147">
        <v>105839</v>
      </c>
      <c r="D8828" s="55">
        <v>0.23300000000000001</v>
      </c>
      <c r="E8828" s="16">
        <v>2283</v>
      </c>
    </row>
    <row r="8829" spans="1:5">
      <c r="A8829" s="187">
        <v>40562</v>
      </c>
      <c r="B8829" s="77">
        <v>76.010000000000005</v>
      </c>
      <c r="C8829" s="147">
        <v>247674</v>
      </c>
      <c r="D8829" s="55">
        <v>0.23300000000000001</v>
      </c>
      <c r="E8829" s="16">
        <v>1665</v>
      </c>
    </row>
    <row r="8830" spans="1:5">
      <c r="A8830" s="187">
        <v>40563</v>
      </c>
      <c r="B8830" s="77">
        <v>72.75</v>
      </c>
      <c r="C8830" s="147">
        <v>518836</v>
      </c>
      <c r="D8830" s="55">
        <v>0.27</v>
      </c>
      <c r="E8830" s="16">
        <v>1050</v>
      </c>
    </row>
    <row r="8831" spans="1:5">
      <c r="A8831" s="187">
        <v>40564</v>
      </c>
      <c r="B8831" s="77">
        <v>76.19</v>
      </c>
      <c r="C8831" s="147">
        <v>317809</v>
      </c>
      <c r="D8831" s="55">
        <v>0.224</v>
      </c>
      <c r="E8831" s="16">
        <v>11811</v>
      </c>
    </row>
    <row r="8832" spans="1:5">
      <c r="A8832" s="187">
        <v>40567</v>
      </c>
      <c r="B8832" s="77">
        <v>72.41</v>
      </c>
      <c r="C8832" s="147">
        <v>340375</v>
      </c>
      <c r="D8832" s="55">
        <v>0.25</v>
      </c>
      <c r="E8832" s="16">
        <v>300</v>
      </c>
    </row>
    <row r="8833" spans="1:5">
      <c r="A8833" s="187">
        <v>40568</v>
      </c>
      <c r="B8833" s="77">
        <v>73.75</v>
      </c>
      <c r="C8833" s="147">
        <v>293665</v>
      </c>
      <c r="D8833" s="55">
        <v>0.22500000000000001</v>
      </c>
      <c r="E8833" s="16">
        <v>6114</v>
      </c>
    </row>
    <row r="8834" spans="1:5">
      <c r="A8834" s="187">
        <v>40569</v>
      </c>
      <c r="B8834" s="77">
        <v>76.38</v>
      </c>
      <c r="C8834" s="147">
        <v>297316</v>
      </c>
      <c r="D8834" s="55">
        <v>0.23</v>
      </c>
      <c r="E8834" s="16">
        <v>1890</v>
      </c>
    </row>
    <row r="8835" spans="1:5">
      <c r="A8835" s="187">
        <v>40570</v>
      </c>
      <c r="B8835" s="77">
        <v>76.599999999999994</v>
      </c>
      <c r="C8835" s="147">
        <v>320479</v>
      </c>
      <c r="D8835" s="55">
        <v>0.22500000000000001</v>
      </c>
      <c r="E8835" s="16">
        <v>1296</v>
      </c>
    </row>
    <row r="8836" spans="1:5">
      <c r="A8836" s="187">
        <v>40571</v>
      </c>
      <c r="B8836" s="77">
        <v>74.239999999999995</v>
      </c>
      <c r="C8836" s="147">
        <v>208916</v>
      </c>
      <c r="D8836" s="55">
        <v>0.224</v>
      </c>
      <c r="E8836" s="16">
        <v>2450</v>
      </c>
    </row>
    <row r="8837" spans="1:5">
      <c r="A8837" s="195">
        <v>40574</v>
      </c>
      <c r="B8837" s="78">
        <v>73.180000000000007</v>
      </c>
      <c r="C8837" s="148">
        <v>191739</v>
      </c>
      <c r="D8837" s="56">
        <v>0.224</v>
      </c>
      <c r="E8837" s="17">
        <v>7002</v>
      </c>
    </row>
    <row r="8838" spans="1:5">
      <c r="A8838" s="187">
        <v>40575</v>
      </c>
      <c r="B8838" s="77">
        <v>74.28</v>
      </c>
      <c r="C8838" s="147">
        <v>190748</v>
      </c>
      <c r="D8838" s="61">
        <v>0.223</v>
      </c>
      <c r="E8838" s="15">
        <v>1251</v>
      </c>
    </row>
    <row r="8839" spans="1:5">
      <c r="A8839" s="187">
        <v>40576</v>
      </c>
      <c r="B8839" s="77">
        <v>72.459999999999994</v>
      </c>
      <c r="C8839" s="147">
        <v>429298</v>
      </c>
      <c r="D8839" s="55">
        <v>0.223</v>
      </c>
      <c r="E8839" s="16">
        <v>930</v>
      </c>
    </row>
    <row r="8840" spans="1:5">
      <c r="A8840" s="187">
        <v>40577</v>
      </c>
      <c r="B8840" s="77">
        <v>72.099999999999994</v>
      </c>
      <c r="C8840" s="147">
        <v>210959</v>
      </c>
      <c r="D8840" s="55">
        <v>0.22</v>
      </c>
      <c r="E8840" s="16">
        <v>4965</v>
      </c>
    </row>
    <row r="8841" spans="1:5">
      <c r="A8841" s="187">
        <v>40578</v>
      </c>
      <c r="B8841" s="77">
        <v>72.510000000000005</v>
      </c>
      <c r="C8841" s="147">
        <v>125784</v>
      </c>
      <c r="D8841" s="55">
        <v>0.21</v>
      </c>
      <c r="E8841" s="16">
        <v>6000</v>
      </c>
    </row>
    <row r="8842" spans="1:5">
      <c r="A8842" s="187">
        <v>40581</v>
      </c>
      <c r="B8842" s="77">
        <v>75.489999999999995</v>
      </c>
      <c r="C8842" s="147">
        <v>220569</v>
      </c>
      <c r="D8842" s="55">
        <v>0.21199999999999999</v>
      </c>
      <c r="E8842" s="16">
        <v>3135</v>
      </c>
    </row>
    <row r="8843" spans="1:5">
      <c r="A8843" s="187">
        <v>40582</v>
      </c>
      <c r="B8843" s="77">
        <v>75.44</v>
      </c>
      <c r="C8843" s="147">
        <v>240379</v>
      </c>
      <c r="D8843" s="55">
        <v>0.21</v>
      </c>
      <c r="E8843" s="16">
        <v>30360</v>
      </c>
    </row>
    <row r="8844" spans="1:5">
      <c r="A8844" s="187">
        <v>40583</v>
      </c>
      <c r="B8844" s="77">
        <v>77.040000000000006</v>
      </c>
      <c r="C8844" s="147">
        <v>268425</v>
      </c>
      <c r="D8844" s="55">
        <v>0.21</v>
      </c>
      <c r="E8844" s="16">
        <v>32952</v>
      </c>
    </row>
    <row r="8845" spans="1:5">
      <c r="A8845" s="187">
        <v>40584</v>
      </c>
      <c r="B8845" s="77">
        <v>76.75</v>
      </c>
      <c r="C8845" s="147">
        <v>164479</v>
      </c>
      <c r="D8845" s="55">
        <v>0.23</v>
      </c>
      <c r="E8845" s="16">
        <v>6809</v>
      </c>
    </row>
    <row r="8846" spans="1:5">
      <c r="A8846" s="187">
        <v>40585</v>
      </c>
      <c r="B8846" s="77">
        <v>78.67</v>
      </c>
      <c r="C8846" s="147">
        <v>241724</v>
      </c>
      <c r="D8846" s="55">
        <v>0.23</v>
      </c>
      <c r="E8846" s="16">
        <v>1350</v>
      </c>
    </row>
    <row r="8847" spans="1:5">
      <c r="A8847" s="187">
        <v>40588</v>
      </c>
      <c r="B8847" s="77">
        <v>80.22</v>
      </c>
      <c r="C8847" s="147">
        <v>260078</v>
      </c>
      <c r="D8847" s="55">
        <v>0.23</v>
      </c>
      <c r="E8847" s="16">
        <v>750</v>
      </c>
    </row>
    <row r="8848" spans="1:5">
      <c r="A8848" s="187">
        <v>40589</v>
      </c>
      <c r="B8848" s="77">
        <v>77.48</v>
      </c>
      <c r="C8848" s="147">
        <v>164324</v>
      </c>
      <c r="D8848" s="55">
        <v>0.25</v>
      </c>
      <c r="E8848" s="16">
        <v>1686</v>
      </c>
    </row>
    <row r="8849" spans="1:5">
      <c r="A8849" s="187">
        <v>40590</v>
      </c>
      <c r="B8849" s="77">
        <v>77.5</v>
      </c>
      <c r="C8849" s="147">
        <v>171030</v>
      </c>
      <c r="D8849" s="55">
        <v>0.25</v>
      </c>
      <c r="E8849" s="16">
        <v>16048</v>
      </c>
    </row>
    <row r="8850" spans="1:5">
      <c r="A8850" s="187">
        <v>40591</v>
      </c>
      <c r="B8850" s="77">
        <v>76.59</v>
      </c>
      <c r="C8850" s="147">
        <v>148259</v>
      </c>
      <c r="D8850" s="55">
        <v>0.26800000000000002</v>
      </c>
      <c r="E8850" s="16">
        <v>861</v>
      </c>
    </row>
    <row r="8851" spans="1:5">
      <c r="A8851" s="187">
        <v>40592</v>
      </c>
      <c r="B8851" s="77">
        <v>77.3</v>
      </c>
      <c r="C8851" s="147">
        <v>144646</v>
      </c>
      <c r="D8851" s="55">
        <v>0.26800000000000002</v>
      </c>
      <c r="E8851" s="16">
        <v>100</v>
      </c>
    </row>
    <row r="8852" spans="1:5">
      <c r="A8852" s="187">
        <v>40595</v>
      </c>
      <c r="B8852" s="77">
        <v>76.400000000000006</v>
      </c>
      <c r="C8852" s="147">
        <v>143165</v>
      </c>
      <c r="D8852" s="55">
        <v>0.26800000000000002</v>
      </c>
      <c r="E8852" s="16">
        <v>1900</v>
      </c>
    </row>
    <row r="8853" spans="1:5">
      <c r="A8853" s="187">
        <v>40596</v>
      </c>
      <c r="B8853" s="77">
        <v>76.34</v>
      </c>
      <c r="C8853" s="147">
        <v>165924</v>
      </c>
      <c r="D8853" s="55">
        <v>0.25</v>
      </c>
      <c r="E8853" s="16">
        <v>1015</v>
      </c>
    </row>
    <row r="8854" spans="1:5">
      <c r="A8854" s="187">
        <v>40597</v>
      </c>
      <c r="B8854" s="77">
        <v>74.099999999999994</v>
      </c>
      <c r="C8854" s="147">
        <v>248039</v>
      </c>
      <c r="D8854" s="55">
        <v>0.25</v>
      </c>
      <c r="E8854" s="16">
        <v>3600</v>
      </c>
    </row>
    <row r="8855" spans="1:5">
      <c r="A8855" s="187">
        <v>40598</v>
      </c>
      <c r="B8855" s="77">
        <v>73.930000000000007</v>
      </c>
      <c r="C8855" s="147">
        <v>193748</v>
      </c>
      <c r="D8855" s="55">
        <v>0.25</v>
      </c>
      <c r="E8855" s="16">
        <v>330</v>
      </c>
    </row>
    <row r="8856" spans="1:5">
      <c r="A8856" s="187">
        <v>40599</v>
      </c>
      <c r="B8856" s="77">
        <v>76.84</v>
      </c>
      <c r="C8856" s="147">
        <v>276311</v>
      </c>
      <c r="D8856" s="55">
        <v>0.26800000000000002</v>
      </c>
      <c r="E8856" s="16">
        <v>2981</v>
      </c>
    </row>
    <row r="8857" spans="1:5">
      <c r="A8857" s="195">
        <v>40602</v>
      </c>
      <c r="B8857" s="78">
        <v>78.569999999999993</v>
      </c>
      <c r="C8857" s="148">
        <v>251431</v>
      </c>
      <c r="D8857" s="56">
        <v>0.26900000000000002</v>
      </c>
      <c r="E8857" s="17">
        <v>2385</v>
      </c>
    </row>
    <row r="8858" spans="1:5">
      <c r="A8858" s="187">
        <v>40603</v>
      </c>
      <c r="B8858" s="77">
        <v>79.38</v>
      </c>
      <c r="C8858" s="147">
        <v>308001</v>
      </c>
      <c r="D8858" s="61">
        <v>0.27</v>
      </c>
      <c r="E8858" s="15">
        <v>595</v>
      </c>
    </row>
    <row r="8859" spans="1:5">
      <c r="A8859" s="187">
        <v>40604</v>
      </c>
      <c r="B8859" s="77">
        <v>77.45</v>
      </c>
      <c r="C8859" s="147">
        <v>215509</v>
      </c>
      <c r="D8859" s="55">
        <v>0.251</v>
      </c>
      <c r="E8859" s="16">
        <v>2250</v>
      </c>
    </row>
    <row r="8860" spans="1:5">
      <c r="A8860" s="187">
        <v>40605</v>
      </c>
      <c r="B8860" s="77">
        <v>78.37</v>
      </c>
      <c r="C8860" s="147">
        <v>119568</v>
      </c>
      <c r="D8860" s="55">
        <v>0.251</v>
      </c>
      <c r="E8860" s="16">
        <v>600</v>
      </c>
    </row>
    <row r="8861" spans="1:5">
      <c r="A8861" s="187">
        <v>40606</v>
      </c>
      <c r="B8861" s="77">
        <v>76.569999999999993</v>
      </c>
      <c r="C8861" s="147">
        <v>190712</v>
      </c>
      <c r="D8861" s="55">
        <v>0.27</v>
      </c>
      <c r="E8861" s="16">
        <v>1156</v>
      </c>
    </row>
    <row r="8862" spans="1:5">
      <c r="A8862" s="187">
        <v>40609</v>
      </c>
      <c r="B8862" s="77">
        <v>78.33</v>
      </c>
      <c r="C8862" s="147">
        <v>222468</v>
      </c>
      <c r="D8862" s="55">
        <v>0.27</v>
      </c>
      <c r="E8862" s="16">
        <v>8214</v>
      </c>
    </row>
    <row r="8863" spans="1:5">
      <c r="A8863" s="187">
        <v>40610</v>
      </c>
      <c r="B8863" s="77">
        <v>78.56</v>
      </c>
      <c r="C8863" s="147">
        <v>351233</v>
      </c>
      <c r="D8863" s="55">
        <v>0.27900000000000003</v>
      </c>
      <c r="E8863" s="16">
        <v>380</v>
      </c>
    </row>
    <row r="8864" spans="1:5">
      <c r="A8864" s="187">
        <v>40611</v>
      </c>
      <c r="B8864" s="77">
        <v>78.510000000000005</v>
      </c>
      <c r="C8864" s="147">
        <v>168113</v>
      </c>
      <c r="D8864" s="55">
        <v>0.28000000000000003</v>
      </c>
      <c r="E8864" s="16">
        <v>7504</v>
      </c>
    </row>
    <row r="8865" spans="1:5">
      <c r="A8865" s="187">
        <v>40612</v>
      </c>
      <c r="B8865" s="77">
        <v>75.790000000000006</v>
      </c>
      <c r="C8865" s="147">
        <v>138262</v>
      </c>
      <c r="D8865" s="55">
        <v>0.28199999999999997</v>
      </c>
      <c r="E8865" s="16">
        <v>1206</v>
      </c>
    </row>
    <row r="8866" spans="1:5">
      <c r="A8866" s="187">
        <v>40613</v>
      </c>
      <c r="B8866" s="77">
        <v>75.05</v>
      </c>
      <c r="C8866" s="147">
        <v>130704</v>
      </c>
      <c r="D8866" s="55">
        <v>0.28000000000000003</v>
      </c>
      <c r="E8866" s="16">
        <v>5071</v>
      </c>
    </row>
    <row r="8867" spans="1:5">
      <c r="A8867" s="187">
        <v>40616</v>
      </c>
      <c r="B8867" s="77">
        <v>73.959999999999994</v>
      </c>
      <c r="C8867" s="147">
        <v>135685</v>
      </c>
      <c r="D8867" s="55">
        <v>0.28999999999999998</v>
      </c>
      <c r="E8867" s="16">
        <v>1288</v>
      </c>
    </row>
    <row r="8868" spans="1:5">
      <c r="A8868" s="187">
        <v>40617</v>
      </c>
      <c r="B8868" s="77">
        <v>72.09</v>
      </c>
      <c r="C8868" s="147">
        <v>524868</v>
      </c>
      <c r="D8868" s="55">
        <v>0.3</v>
      </c>
      <c r="E8868" s="16">
        <v>14501</v>
      </c>
    </row>
    <row r="8869" spans="1:5">
      <c r="A8869" s="187">
        <v>40618</v>
      </c>
      <c r="B8869" s="77">
        <v>71.34</v>
      </c>
      <c r="C8869" s="147">
        <v>133253</v>
      </c>
      <c r="D8869" s="55">
        <v>0.31</v>
      </c>
      <c r="E8869" s="16">
        <v>428</v>
      </c>
    </row>
    <row r="8870" spans="1:5">
      <c r="A8870" s="187">
        <v>40619</v>
      </c>
      <c r="B8870" s="77">
        <v>71.959999999999994</v>
      </c>
      <c r="C8870" s="147">
        <v>202047</v>
      </c>
      <c r="D8870" s="55">
        <v>0.28000000000000003</v>
      </c>
      <c r="E8870" s="16">
        <v>5950</v>
      </c>
    </row>
    <row r="8871" spans="1:5">
      <c r="A8871" s="187">
        <v>40620</v>
      </c>
      <c r="B8871" s="77">
        <v>74.61</v>
      </c>
      <c r="C8871" s="147">
        <v>167870</v>
      </c>
      <c r="D8871" s="55">
        <v>0.3</v>
      </c>
      <c r="E8871" s="16">
        <v>3465</v>
      </c>
    </row>
    <row r="8872" spans="1:5">
      <c r="A8872" s="187">
        <v>40623</v>
      </c>
      <c r="B8872" s="77">
        <v>76.8</v>
      </c>
      <c r="C8872" s="147">
        <v>161749</v>
      </c>
      <c r="D8872" s="55">
        <v>0.31</v>
      </c>
      <c r="E8872" s="16">
        <v>2990</v>
      </c>
    </row>
    <row r="8873" spans="1:5">
      <c r="A8873" s="187">
        <v>40624</v>
      </c>
      <c r="B8873" s="77">
        <v>74.900000000000006</v>
      </c>
      <c r="C8873" s="147">
        <v>185062</v>
      </c>
      <c r="D8873" s="55">
        <v>0.3</v>
      </c>
      <c r="E8873" s="16">
        <v>45503</v>
      </c>
    </row>
    <row r="8874" spans="1:5">
      <c r="A8874" s="187">
        <v>40625</v>
      </c>
      <c r="B8874" s="77">
        <v>74.95</v>
      </c>
      <c r="C8874" s="147">
        <v>91458</v>
      </c>
      <c r="D8874" s="55">
        <v>0.3</v>
      </c>
      <c r="E8874" s="16">
        <v>0</v>
      </c>
    </row>
    <row r="8875" spans="1:5">
      <c r="A8875" s="187">
        <v>40626</v>
      </c>
      <c r="B8875" s="77">
        <v>75.88</v>
      </c>
      <c r="C8875" s="147">
        <v>102927</v>
      </c>
      <c r="D8875" s="55">
        <v>0.4</v>
      </c>
      <c r="E8875" s="16">
        <v>34012</v>
      </c>
    </row>
    <row r="8876" spans="1:5">
      <c r="A8876" s="187">
        <v>40627</v>
      </c>
      <c r="B8876" s="77">
        <v>77.69</v>
      </c>
      <c r="C8876" s="147">
        <v>150131</v>
      </c>
      <c r="D8876" s="55">
        <v>0.30099999999999999</v>
      </c>
      <c r="E8876" s="16">
        <v>600</v>
      </c>
    </row>
    <row r="8877" spans="1:5">
      <c r="A8877" s="187">
        <v>40630</v>
      </c>
      <c r="B8877" s="77">
        <v>77.58</v>
      </c>
      <c r="C8877" s="147">
        <v>121116</v>
      </c>
      <c r="D8877" s="55">
        <v>0.30099999999999999</v>
      </c>
      <c r="E8877" s="16">
        <v>0</v>
      </c>
    </row>
    <row r="8878" spans="1:5">
      <c r="A8878" s="187">
        <v>40631</v>
      </c>
      <c r="B8878" s="77">
        <v>78.47</v>
      </c>
      <c r="C8878" s="147">
        <v>94513</v>
      </c>
      <c r="D8878" s="55">
        <v>0.44</v>
      </c>
      <c r="E8878" s="16">
        <v>2669</v>
      </c>
    </row>
    <row r="8879" spans="1:5">
      <c r="A8879" s="187">
        <v>40632</v>
      </c>
      <c r="B8879" s="77">
        <v>80.5</v>
      </c>
      <c r="C8879" s="147">
        <v>280740</v>
      </c>
      <c r="D8879" s="55">
        <v>0.311</v>
      </c>
      <c r="E8879" s="16">
        <v>3675</v>
      </c>
    </row>
    <row r="8880" spans="1:5">
      <c r="A8880" s="195">
        <v>40633</v>
      </c>
      <c r="B8880" s="78">
        <v>80.489999999999995</v>
      </c>
      <c r="C8880" s="148">
        <v>176577</v>
      </c>
      <c r="D8880" s="56">
        <v>0.311</v>
      </c>
      <c r="E8880" s="17">
        <v>0</v>
      </c>
    </row>
    <row r="8881" spans="1:5">
      <c r="A8881" s="187">
        <v>40634</v>
      </c>
      <c r="B8881" s="77">
        <v>81.94</v>
      </c>
      <c r="C8881" s="147">
        <v>150000</v>
      </c>
      <c r="D8881" s="62">
        <v>0.44</v>
      </c>
      <c r="E8881" s="51">
        <v>2718</v>
      </c>
    </row>
    <row r="8882" spans="1:5">
      <c r="A8882" s="187">
        <v>40637</v>
      </c>
      <c r="B8882" s="77">
        <v>81.680000000000007</v>
      </c>
      <c r="C8882" s="147">
        <v>112369</v>
      </c>
      <c r="D8882" s="57">
        <v>0.35</v>
      </c>
      <c r="E8882" s="9">
        <v>3754</v>
      </c>
    </row>
    <row r="8883" spans="1:5">
      <c r="A8883" s="187">
        <v>40638</v>
      </c>
      <c r="B8883" s="77">
        <v>81.650000000000006</v>
      </c>
      <c r="C8883" s="147">
        <v>166067</v>
      </c>
      <c r="D8883" s="57">
        <v>0.4</v>
      </c>
      <c r="E8883" s="9">
        <v>2650</v>
      </c>
    </row>
    <row r="8884" spans="1:5">
      <c r="A8884" s="187">
        <v>40639</v>
      </c>
      <c r="B8884" s="77">
        <v>81</v>
      </c>
      <c r="C8884" s="147">
        <v>107079</v>
      </c>
      <c r="D8884" s="57">
        <v>0.39900000000000002</v>
      </c>
      <c r="E8884" s="9">
        <v>224</v>
      </c>
    </row>
    <row r="8885" spans="1:5">
      <c r="A8885" s="187">
        <v>40640</v>
      </c>
      <c r="B8885" s="77">
        <v>79</v>
      </c>
      <c r="C8885" s="147">
        <v>144609</v>
      </c>
      <c r="D8885" s="57">
        <v>0.39900000000000002</v>
      </c>
      <c r="E8885" s="9">
        <v>200</v>
      </c>
    </row>
    <row r="8886" spans="1:5">
      <c r="A8886" s="187">
        <v>40641</v>
      </c>
      <c r="B8886" s="77">
        <v>80.02</v>
      </c>
      <c r="C8886" s="147">
        <v>157584</v>
      </c>
      <c r="D8886" s="57">
        <v>0.32</v>
      </c>
      <c r="E8886" s="9">
        <v>1530</v>
      </c>
    </row>
    <row r="8887" spans="1:5">
      <c r="A8887" s="187">
        <v>40644</v>
      </c>
      <c r="B8887" s="77">
        <v>79</v>
      </c>
      <c r="C8887" s="147">
        <v>101780</v>
      </c>
      <c r="D8887" s="57">
        <v>0.33</v>
      </c>
      <c r="E8887" s="9">
        <v>110</v>
      </c>
    </row>
    <row r="8888" spans="1:5">
      <c r="A8888" s="187">
        <v>40645</v>
      </c>
      <c r="B8888" s="77">
        <v>77.400000000000006</v>
      </c>
      <c r="C8888" s="147">
        <v>139909</v>
      </c>
      <c r="D8888" s="57">
        <v>0.38</v>
      </c>
      <c r="E8888" s="9">
        <v>2945</v>
      </c>
    </row>
    <row r="8889" spans="1:5">
      <c r="A8889" s="187">
        <v>40646</v>
      </c>
      <c r="B8889" s="77">
        <v>77.599999999999994</v>
      </c>
      <c r="C8889" s="147">
        <v>147073</v>
      </c>
      <c r="D8889" s="57">
        <v>0.38</v>
      </c>
      <c r="E8889" s="9">
        <v>2236</v>
      </c>
    </row>
    <row r="8890" spans="1:5">
      <c r="A8890" s="187">
        <v>40647</v>
      </c>
      <c r="B8890" s="77">
        <v>76.25</v>
      </c>
      <c r="C8890" s="147">
        <v>159491</v>
      </c>
      <c r="D8890" s="57">
        <v>0.4</v>
      </c>
      <c r="E8890" s="9">
        <v>6388</v>
      </c>
    </row>
    <row r="8891" spans="1:5">
      <c r="A8891" s="187">
        <v>40648</v>
      </c>
      <c r="B8891" s="77">
        <v>77.319999999999993</v>
      </c>
      <c r="C8891" s="147">
        <v>160744</v>
      </c>
      <c r="D8891" s="57">
        <v>0.33100000000000002</v>
      </c>
      <c r="E8891" s="9">
        <v>798</v>
      </c>
    </row>
    <row r="8892" spans="1:5">
      <c r="A8892" s="187">
        <v>40651</v>
      </c>
      <c r="B8892" s="77">
        <v>76.319999999999993</v>
      </c>
      <c r="C8892" s="147">
        <v>130959</v>
      </c>
      <c r="D8892" s="57">
        <v>0.39900000000000002</v>
      </c>
      <c r="E8892" s="9">
        <v>1382</v>
      </c>
    </row>
    <row r="8893" spans="1:5">
      <c r="A8893" s="187">
        <v>40652</v>
      </c>
      <c r="B8893" s="77">
        <v>77.849999999999994</v>
      </c>
      <c r="C8893" s="147">
        <v>146748</v>
      </c>
      <c r="D8893" s="57">
        <v>0.4</v>
      </c>
      <c r="E8893" s="9">
        <v>1700</v>
      </c>
    </row>
    <row r="8894" spans="1:5">
      <c r="A8894" s="187">
        <v>40653</v>
      </c>
      <c r="B8894" s="77">
        <v>80.790000000000006</v>
      </c>
      <c r="C8894" s="147">
        <v>232879</v>
      </c>
      <c r="D8894" s="57">
        <v>0.39800000000000002</v>
      </c>
      <c r="E8894" s="9">
        <v>1243</v>
      </c>
    </row>
    <row r="8895" spans="1:5">
      <c r="A8895" s="187">
        <v>40654</v>
      </c>
      <c r="B8895" s="77">
        <v>81.400000000000006</v>
      </c>
      <c r="C8895" s="147">
        <v>133897</v>
      </c>
      <c r="D8895" s="57">
        <v>0.36</v>
      </c>
      <c r="E8895" s="9">
        <v>375</v>
      </c>
    </row>
    <row r="8896" spans="1:5">
      <c r="A8896" s="187">
        <v>40659</v>
      </c>
      <c r="B8896" s="77">
        <v>81.790000000000006</v>
      </c>
      <c r="C8896" s="147">
        <v>168970</v>
      </c>
      <c r="D8896" s="57">
        <v>0.4</v>
      </c>
      <c r="E8896" s="9">
        <v>1816</v>
      </c>
    </row>
    <row r="8897" spans="1:5">
      <c r="A8897" s="187">
        <v>40660</v>
      </c>
      <c r="B8897" s="77">
        <v>83.82</v>
      </c>
      <c r="C8897" s="147">
        <v>301486</v>
      </c>
      <c r="D8897" s="57">
        <v>0.36099999999999999</v>
      </c>
      <c r="E8897" s="9">
        <v>3042</v>
      </c>
    </row>
    <row r="8898" spans="1:5">
      <c r="A8898" s="187">
        <v>40661</v>
      </c>
      <c r="B8898" s="77">
        <v>83.78</v>
      </c>
      <c r="C8898" s="147">
        <v>118632</v>
      </c>
      <c r="D8898" s="57">
        <v>0.36</v>
      </c>
      <c r="E8898" s="9">
        <v>3278</v>
      </c>
    </row>
    <row r="8899" spans="1:5">
      <c r="A8899" s="195">
        <v>40662</v>
      </c>
      <c r="B8899" s="78">
        <v>84.49</v>
      </c>
      <c r="C8899" s="148">
        <v>113845</v>
      </c>
      <c r="D8899" s="63">
        <v>0.35</v>
      </c>
      <c r="E8899" s="11">
        <v>2074</v>
      </c>
    </row>
    <row r="8900" spans="1:5">
      <c r="A8900" s="187">
        <v>40665</v>
      </c>
      <c r="B8900" s="77">
        <v>83.28</v>
      </c>
      <c r="C8900" s="147">
        <v>66750</v>
      </c>
      <c r="D8900" s="61">
        <v>0.36</v>
      </c>
      <c r="E8900" s="15">
        <v>1451</v>
      </c>
    </row>
    <row r="8901" spans="1:5">
      <c r="A8901" s="187">
        <v>40666</v>
      </c>
      <c r="B8901" s="77">
        <v>83.29</v>
      </c>
      <c r="C8901" s="147">
        <v>142981</v>
      </c>
      <c r="D8901" s="55">
        <v>0.36</v>
      </c>
      <c r="E8901" s="16">
        <v>3116</v>
      </c>
    </row>
    <row r="8902" spans="1:5">
      <c r="A8902" s="187">
        <v>40667</v>
      </c>
      <c r="B8902" s="77">
        <v>80.930000000000007</v>
      </c>
      <c r="C8902" s="147">
        <v>145123</v>
      </c>
      <c r="D8902" s="55">
        <v>0.36</v>
      </c>
      <c r="E8902" s="16">
        <v>1756</v>
      </c>
    </row>
    <row r="8903" spans="1:5">
      <c r="A8903" s="187">
        <v>40668</v>
      </c>
      <c r="B8903" s="77">
        <v>80.569999999999993</v>
      </c>
      <c r="C8903" s="147">
        <v>129156</v>
      </c>
      <c r="D8903" s="55">
        <v>0.35</v>
      </c>
      <c r="E8903" s="16">
        <v>1511</v>
      </c>
    </row>
    <row r="8904" spans="1:5">
      <c r="A8904" s="187">
        <v>40669</v>
      </c>
      <c r="B8904" s="77">
        <v>82.14</v>
      </c>
      <c r="C8904" s="147">
        <v>95496</v>
      </c>
      <c r="D8904" s="55">
        <v>0.33</v>
      </c>
      <c r="E8904" s="16">
        <v>1614</v>
      </c>
    </row>
    <row r="8905" spans="1:5">
      <c r="A8905" s="187">
        <v>40672</v>
      </c>
      <c r="B8905" s="77">
        <v>82.21</v>
      </c>
      <c r="C8905" s="147">
        <v>61926</v>
      </c>
      <c r="D8905" s="55">
        <v>0.32</v>
      </c>
      <c r="E8905" s="16">
        <v>6786</v>
      </c>
    </row>
    <row r="8906" spans="1:5">
      <c r="A8906" s="187">
        <v>40673</v>
      </c>
      <c r="B8906" s="77">
        <v>83.54</v>
      </c>
      <c r="C8906" s="147">
        <v>136616</v>
      </c>
      <c r="D8906" s="55">
        <v>0.30199999999999999</v>
      </c>
      <c r="E8906" s="16">
        <v>3276</v>
      </c>
    </row>
    <row r="8907" spans="1:5">
      <c r="A8907" s="187">
        <v>40674</v>
      </c>
      <c r="B8907" s="77">
        <v>79.150000000000006</v>
      </c>
      <c r="C8907" s="147">
        <v>590197</v>
      </c>
      <c r="D8907" s="55">
        <v>0.33</v>
      </c>
      <c r="E8907" s="16">
        <v>4041</v>
      </c>
    </row>
    <row r="8908" spans="1:5">
      <c r="A8908" s="187">
        <v>40675</v>
      </c>
      <c r="B8908" s="77">
        <v>78.38</v>
      </c>
      <c r="C8908" s="147">
        <v>267722</v>
      </c>
      <c r="D8908" s="55">
        <v>0.33</v>
      </c>
      <c r="E8908" s="16">
        <v>0</v>
      </c>
    </row>
    <row r="8909" spans="1:5">
      <c r="A8909" s="187">
        <v>40676</v>
      </c>
      <c r="B8909" s="77">
        <v>77.5</v>
      </c>
      <c r="C8909" s="147">
        <v>152385</v>
      </c>
      <c r="D8909" s="55">
        <v>0.33</v>
      </c>
      <c r="E8909" s="16">
        <v>0</v>
      </c>
    </row>
    <row r="8910" spans="1:5">
      <c r="A8910" s="187">
        <v>40679</v>
      </c>
      <c r="B8910" s="77">
        <v>77.61</v>
      </c>
      <c r="C8910" s="147">
        <v>207432</v>
      </c>
      <c r="D8910" s="55">
        <v>0.22</v>
      </c>
      <c r="E8910" s="16">
        <v>7904</v>
      </c>
    </row>
    <row r="8911" spans="1:5">
      <c r="A8911" s="187">
        <v>40680</v>
      </c>
      <c r="B8911" s="77">
        <v>75.98</v>
      </c>
      <c r="C8911" s="147">
        <v>157314</v>
      </c>
      <c r="D8911" s="55">
        <v>0.23</v>
      </c>
      <c r="E8911" s="16">
        <v>1285</v>
      </c>
    </row>
    <row r="8912" spans="1:5">
      <c r="A8912" s="187">
        <v>40681</v>
      </c>
      <c r="B8912" s="77">
        <v>74.849999999999994</v>
      </c>
      <c r="C8912" s="147">
        <v>208497</v>
      </c>
      <c r="D8912" s="55">
        <v>0.24</v>
      </c>
      <c r="E8912" s="16">
        <v>1925</v>
      </c>
    </row>
    <row r="8913" spans="1:5">
      <c r="A8913" s="187">
        <v>40682</v>
      </c>
      <c r="B8913" s="77">
        <v>76.89</v>
      </c>
      <c r="C8913" s="147">
        <v>174582</v>
      </c>
      <c r="D8913" s="55">
        <v>0.24</v>
      </c>
      <c r="E8913" s="16">
        <v>1960</v>
      </c>
    </row>
    <row r="8914" spans="1:5">
      <c r="A8914" s="187">
        <v>40683</v>
      </c>
      <c r="B8914" s="77">
        <v>76.239999999999995</v>
      </c>
      <c r="C8914" s="147">
        <v>157966</v>
      </c>
      <c r="D8914" s="55">
        <v>0.24</v>
      </c>
      <c r="E8914" s="16">
        <v>3950</v>
      </c>
    </row>
    <row r="8915" spans="1:5">
      <c r="A8915" s="187">
        <v>40686</v>
      </c>
      <c r="B8915" s="77">
        <v>72.94</v>
      </c>
      <c r="C8915" s="147">
        <v>280887</v>
      </c>
      <c r="D8915" s="55">
        <v>0.24</v>
      </c>
      <c r="E8915" s="16">
        <v>673</v>
      </c>
    </row>
    <row r="8916" spans="1:5">
      <c r="A8916" s="187">
        <v>40687</v>
      </c>
      <c r="B8916" s="77">
        <v>73.62</v>
      </c>
      <c r="C8916" s="147">
        <v>211332</v>
      </c>
      <c r="D8916" s="55">
        <v>0.22</v>
      </c>
      <c r="E8916" s="16">
        <v>300</v>
      </c>
    </row>
    <row r="8917" spans="1:5">
      <c r="A8917" s="187">
        <v>40688</v>
      </c>
      <c r="B8917" s="77">
        <v>72.59</v>
      </c>
      <c r="C8917" s="147">
        <v>343597</v>
      </c>
      <c r="D8917" s="55">
        <v>0.22</v>
      </c>
      <c r="E8917" s="16">
        <v>7353</v>
      </c>
    </row>
    <row r="8918" spans="1:5">
      <c r="A8918" s="187">
        <v>40689</v>
      </c>
      <c r="B8918" s="77">
        <v>71.86</v>
      </c>
      <c r="C8918" s="147">
        <v>252030</v>
      </c>
      <c r="D8918" s="55">
        <v>0.22</v>
      </c>
      <c r="E8918" s="16">
        <v>40</v>
      </c>
    </row>
    <row r="8919" spans="1:5">
      <c r="A8919" s="187">
        <v>40690</v>
      </c>
      <c r="B8919" s="77">
        <v>71.099999999999994</v>
      </c>
      <c r="C8919" s="147">
        <v>690713</v>
      </c>
      <c r="D8919" s="55">
        <v>0.23</v>
      </c>
      <c r="E8919" s="16">
        <v>5639</v>
      </c>
    </row>
    <row r="8920" spans="1:5">
      <c r="A8920" s="187">
        <v>40693</v>
      </c>
      <c r="B8920" s="77">
        <v>71.03</v>
      </c>
      <c r="C8920" s="147">
        <v>115990</v>
      </c>
      <c r="D8920" s="55">
        <v>0.28999999999999998</v>
      </c>
      <c r="E8920" s="16">
        <v>2198</v>
      </c>
    </row>
    <row r="8921" spans="1:5">
      <c r="A8921" s="195">
        <v>40694</v>
      </c>
      <c r="B8921" s="78">
        <v>73.650000000000006</v>
      </c>
      <c r="C8921" s="148">
        <v>297036</v>
      </c>
      <c r="D8921" s="56">
        <v>0.23100000000000001</v>
      </c>
      <c r="E8921" s="17">
        <v>2595</v>
      </c>
    </row>
    <row r="8922" spans="1:5">
      <c r="A8922" s="187">
        <v>40695</v>
      </c>
      <c r="B8922" s="77">
        <v>72.92</v>
      </c>
      <c r="C8922" s="147">
        <v>252660</v>
      </c>
      <c r="D8922" s="61">
        <v>0.28999999999999998</v>
      </c>
      <c r="E8922" s="15">
        <v>720</v>
      </c>
    </row>
    <row r="8923" spans="1:5">
      <c r="A8923" s="187">
        <v>40696</v>
      </c>
      <c r="B8923" s="77">
        <v>70.78</v>
      </c>
      <c r="C8923" s="147">
        <v>153911</v>
      </c>
      <c r="D8923" s="55">
        <v>0.28999999999999998</v>
      </c>
      <c r="E8923" s="16">
        <v>130</v>
      </c>
    </row>
    <row r="8924" spans="1:5">
      <c r="A8924" s="187">
        <v>40697</v>
      </c>
      <c r="B8924" s="77">
        <v>70.11</v>
      </c>
      <c r="C8924" s="147">
        <v>232492</v>
      </c>
      <c r="D8924" s="55">
        <v>0.28999999999999998</v>
      </c>
      <c r="E8924" s="16">
        <v>0</v>
      </c>
    </row>
    <row r="8925" spans="1:5">
      <c r="A8925" s="187">
        <v>40700</v>
      </c>
      <c r="B8925" s="77">
        <v>67.900000000000006</v>
      </c>
      <c r="C8925" s="147">
        <v>339667</v>
      </c>
      <c r="D8925" s="55">
        <v>0.24099999999999999</v>
      </c>
      <c r="E8925" s="16">
        <v>1761</v>
      </c>
    </row>
    <row r="8926" spans="1:5">
      <c r="A8926" s="187">
        <v>40701</v>
      </c>
      <c r="B8926" s="77">
        <v>68.56</v>
      </c>
      <c r="C8926" s="147">
        <v>403509</v>
      </c>
      <c r="D8926" s="57">
        <v>0.26</v>
      </c>
      <c r="E8926" s="9">
        <v>410</v>
      </c>
    </row>
    <row r="8927" spans="1:5">
      <c r="A8927" s="187">
        <v>40702</v>
      </c>
      <c r="B8927" s="77">
        <v>66.400000000000006</v>
      </c>
      <c r="C8927" s="147">
        <v>456675</v>
      </c>
      <c r="D8927" s="57">
        <v>0.23</v>
      </c>
      <c r="E8927" s="9">
        <v>33167</v>
      </c>
    </row>
    <row r="8928" spans="1:5">
      <c r="A8928" s="187">
        <v>40703</v>
      </c>
      <c r="B8928" s="77">
        <v>67.92</v>
      </c>
      <c r="C8928" s="147">
        <v>648475</v>
      </c>
      <c r="D8928" s="57">
        <v>0.27</v>
      </c>
      <c r="E8928" s="9">
        <v>1165</v>
      </c>
    </row>
    <row r="8929" spans="1:5">
      <c r="A8929" s="187">
        <v>40704</v>
      </c>
      <c r="B8929" s="77">
        <v>62.15</v>
      </c>
      <c r="C8929" s="147">
        <v>948537</v>
      </c>
      <c r="D8929" s="57">
        <v>0.26900000000000002</v>
      </c>
      <c r="E8929" s="9">
        <v>370</v>
      </c>
    </row>
    <row r="8930" spans="1:5">
      <c r="A8930" s="187">
        <v>40707</v>
      </c>
      <c r="B8930" s="77">
        <v>59.79</v>
      </c>
      <c r="C8930" s="147">
        <v>347703</v>
      </c>
      <c r="D8930" s="57">
        <v>0.26900000000000002</v>
      </c>
      <c r="E8930" s="9">
        <v>890</v>
      </c>
    </row>
    <row r="8931" spans="1:5">
      <c r="A8931" s="187">
        <v>40708</v>
      </c>
      <c r="B8931" s="77">
        <v>60.06</v>
      </c>
      <c r="C8931" s="147">
        <v>530492</v>
      </c>
      <c r="D8931" s="57">
        <v>0.27</v>
      </c>
      <c r="E8931" s="9">
        <v>3375</v>
      </c>
    </row>
    <row r="8932" spans="1:5">
      <c r="A8932" s="187">
        <v>40709</v>
      </c>
      <c r="B8932" s="77">
        <v>60.5</v>
      </c>
      <c r="C8932" s="147">
        <v>403250</v>
      </c>
      <c r="D8932" s="57">
        <v>0.28000000000000003</v>
      </c>
      <c r="E8932" s="9">
        <v>3218</v>
      </c>
    </row>
    <row r="8933" spans="1:5">
      <c r="A8933" s="187">
        <v>40710</v>
      </c>
      <c r="B8933" s="77">
        <v>59.82</v>
      </c>
      <c r="C8933" s="147">
        <v>365705</v>
      </c>
      <c r="D8933" s="57">
        <v>0.2787</v>
      </c>
      <c r="E8933" s="9">
        <v>2848</v>
      </c>
    </row>
    <row r="8934" spans="1:5">
      <c r="A8934" s="187">
        <v>40711</v>
      </c>
      <c r="B8934" s="77">
        <v>60.13</v>
      </c>
      <c r="C8934" s="147">
        <v>370132</v>
      </c>
      <c r="D8934" s="57">
        <v>0.28000000000000003</v>
      </c>
      <c r="E8934" s="9">
        <v>3600</v>
      </c>
    </row>
    <row r="8935" spans="1:5">
      <c r="A8935" s="187">
        <v>40714</v>
      </c>
      <c r="B8935" s="77">
        <v>58.04</v>
      </c>
      <c r="C8935" s="147">
        <v>247539</v>
      </c>
      <c r="D8935" s="57">
        <v>0.28799999999999998</v>
      </c>
      <c r="E8935" s="9">
        <v>7703</v>
      </c>
    </row>
    <row r="8936" spans="1:5">
      <c r="A8936" s="187">
        <v>40715</v>
      </c>
      <c r="B8936" s="77">
        <v>58.71</v>
      </c>
      <c r="C8936" s="147">
        <v>289234</v>
      </c>
      <c r="D8936" s="57">
        <v>0.28999999999999998</v>
      </c>
      <c r="E8936" s="9">
        <v>2106</v>
      </c>
    </row>
    <row r="8937" spans="1:5">
      <c r="A8937" s="187">
        <v>40716</v>
      </c>
      <c r="B8937" s="77">
        <v>55.66</v>
      </c>
      <c r="C8937" s="147">
        <v>557385</v>
      </c>
      <c r="D8937" s="57">
        <v>0.23200000000000001</v>
      </c>
      <c r="E8937" s="9">
        <v>10153</v>
      </c>
    </row>
    <row r="8938" spans="1:5">
      <c r="A8938" s="187">
        <v>40717</v>
      </c>
      <c r="B8938" s="77">
        <v>52.37</v>
      </c>
      <c r="C8938" s="147">
        <v>721532</v>
      </c>
      <c r="D8938" s="57">
        <v>0.27</v>
      </c>
      <c r="E8938" s="9">
        <v>1513</v>
      </c>
    </row>
    <row r="8939" spans="1:5">
      <c r="A8939" s="187">
        <v>40718</v>
      </c>
      <c r="B8939" s="77">
        <v>54.75</v>
      </c>
      <c r="C8939" s="147">
        <v>553092</v>
      </c>
      <c r="D8939" s="57">
        <v>0.27900000000000003</v>
      </c>
      <c r="E8939" s="9">
        <v>716</v>
      </c>
    </row>
    <row r="8940" spans="1:5">
      <c r="A8940" s="187">
        <v>40721</v>
      </c>
      <c r="B8940" s="77">
        <v>54.09</v>
      </c>
      <c r="C8940" s="147">
        <v>327549</v>
      </c>
      <c r="D8940" s="57">
        <v>0.27900000000000003</v>
      </c>
      <c r="E8940" s="9">
        <v>401</v>
      </c>
    </row>
    <row r="8941" spans="1:5">
      <c r="A8941" s="187">
        <v>40722</v>
      </c>
      <c r="B8941" s="77">
        <v>52.83</v>
      </c>
      <c r="C8941" s="147">
        <v>438635</v>
      </c>
      <c r="D8941" s="57">
        <v>0.28999999999999998</v>
      </c>
      <c r="E8941" s="9">
        <v>1280</v>
      </c>
    </row>
    <row r="8942" spans="1:5">
      <c r="A8942" s="187">
        <v>40723</v>
      </c>
      <c r="B8942" s="77">
        <v>56.15</v>
      </c>
      <c r="C8942" s="147">
        <v>514488</v>
      </c>
      <c r="D8942" s="57">
        <v>0.28999999999999998</v>
      </c>
      <c r="E8942" s="9">
        <v>5719</v>
      </c>
    </row>
    <row r="8943" spans="1:5">
      <c r="A8943" s="195">
        <v>40724</v>
      </c>
      <c r="B8943" s="78">
        <v>52.5</v>
      </c>
      <c r="C8943" s="148">
        <v>1385884</v>
      </c>
      <c r="D8943" s="63">
        <v>0.28999999999999998</v>
      </c>
      <c r="E8943" s="11">
        <v>2910</v>
      </c>
    </row>
    <row r="8944" spans="1:5">
      <c r="A8944" s="187">
        <v>40725</v>
      </c>
      <c r="B8944" s="77">
        <v>54.2</v>
      </c>
      <c r="C8944" s="147">
        <v>538224</v>
      </c>
      <c r="D8944" s="57">
        <v>0.3</v>
      </c>
      <c r="E8944" s="9">
        <v>2735</v>
      </c>
    </row>
    <row r="8945" spans="1:5">
      <c r="A8945" s="187">
        <v>40728</v>
      </c>
      <c r="B8945" s="77">
        <v>54.96</v>
      </c>
      <c r="C8945" s="147">
        <v>231399</v>
      </c>
      <c r="D8945" s="57">
        <v>0.3</v>
      </c>
      <c r="E8945" s="9">
        <v>685</v>
      </c>
    </row>
    <row r="8946" spans="1:5">
      <c r="A8946" s="187">
        <v>40729</v>
      </c>
      <c r="B8946" s="77">
        <v>54.09</v>
      </c>
      <c r="C8946" s="147">
        <v>214940</v>
      </c>
      <c r="D8946" s="57">
        <v>0.23</v>
      </c>
      <c r="E8946" s="9">
        <v>6497</v>
      </c>
    </row>
    <row r="8947" spans="1:5">
      <c r="A8947" s="187">
        <v>40730</v>
      </c>
      <c r="B8947" s="77">
        <v>53.55</v>
      </c>
      <c r="C8947" s="147">
        <v>206866</v>
      </c>
      <c r="D8947" s="57">
        <v>0.22</v>
      </c>
      <c r="E8947" s="9">
        <v>27438</v>
      </c>
    </row>
    <row r="8948" spans="1:5">
      <c r="A8948" s="187">
        <v>40731</v>
      </c>
      <c r="B8948" s="77">
        <v>53.67</v>
      </c>
      <c r="C8948" s="147">
        <v>225717</v>
      </c>
      <c r="D8948" s="57">
        <v>0.2</v>
      </c>
      <c r="E8948" s="9">
        <v>22897</v>
      </c>
    </row>
    <row r="8949" spans="1:5">
      <c r="A8949" s="187">
        <v>40732</v>
      </c>
      <c r="B8949" s="77">
        <v>51.95</v>
      </c>
      <c r="C8949" s="147">
        <v>410818</v>
      </c>
      <c r="D8949" s="57">
        <v>0.22</v>
      </c>
      <c r="E8949" s="9">
        <v>9000</v>
      </c>
    </row>
    <row r="8950" spans="1:5">
      <c r="A8950" s="187">
        <v>40735</v>
      </c>
      <c r="B8950" s="77">
        <v>50.44</v>
      </c>
      <c r="C8950" s="147">
        <v>284261</v>
      </c>
      <c r="D8950" s="57">
        <v>0.23</v>
      </c>
      <c r="E8950" s="9">
        <v>2095</v>
      </c>
    </row>
    <row r="8951" spans="1:5">
      <c r="A8951" s="187">
        <v>40736</v>
      </c>
      <c r="B8951" s="77">
        <v>50.7</v>
      </c>
      <c r="C8951" s="147">
        <v>427341</v>
      </c>
      <c r="D8951" s="57">
        <v>0.24</v>
      </c>
      <c r="E8951" s="9">
        <v>530</v>
      </c>
    </row>
    <row r="8952" spans="1:5">
      <c r="A8952" s="187">
        <v>40737</v>
      </c>
      <c r="B8952" s="77">
        <v>51.36</v>
      </c>
      <c r="C8952" s="147">
        <v>203979</v>
      </c>
      <c r="D8952" s="57">
        <v>0.24</v>
      </c>
      <c r="E8952" s="9">
        <v>1441</v>
      </c>
    </row>
    <row r="8953" spans="1:5">
      <c r="A8953" s="187">
        <v>40738</v>
      </c>
      <c r="B8953" s="77">
        <v>51.11</v>
      </c>
      <c r="C8953" s="147">
        <v>186424</v>
      </c>
      <c r="D8953" s="57">
        <v>0.249</v>
      </c>
      <c r="E8953" s="9">
        <v>976</v>
      </c>
    </row>
    <row r="8954" spans="1:5">
      <c r="A8954" s="187">
        <v>40739</v>
      </c>
      <c r="B8954" s="77">
        <v>50.23</v>
      </c>
      <c r="C8954" s="147">
        <v>212765</v>
      </c>
      <c r="D8954" s="57">
        <v>0.249</v>
      </c>
      <c r="E8954" s="9">
        <v>0</v>
      </c>
    </row>
    <row r="8955" spans="1:5">
      <c r="A8955" s="187">
        <v>40742</v>
      </c>
      <c r="B8955" s="77">
        <v>48.405000000000001</v>
      </c>
      <c r="C8955" s="147">
        <v>303642</v>
      </c>
      <c r="D8955" s="57">
        <v>0.249</v>
      </c>
      <c r="E8955" s="9">
        <v>965</v>
      </c>
    </row>
    <row r="8956" spans="1:5">
      <c r="A8956" s="187">
        <v>40743</v>
      </c>
      <c r="B8956" s="77">
        <v>49.33</v>
      </c>
      <c r="C8956" s="147">
        <v>214463</v>
      </c>
      <c r="D8956" s="57">
        <v>0.24</v>
      </c>
      <c r="E8956" s="9">
        <v>1500</v>
      </c>
    </row>
    <row r="8957" spans="1:5">
      <c r="A8957" s="187">
        <v>40744</v>
      </c>
      <c r="B8957" s="77">
        <v>50.95</v>
      </c>
      <c r="C8957" s="147">
        <v>271798</v>
      </c>
      <c r="D8957" s="57">
        <v>0.24</v>
      </c>
      <c r="E8957" s="9">
        <v>4379</v>
      </c>
    </row>
    <row r="8958" spans="1:5">
      <c r="A8958" s="187">
        <v>40745</v>
      </c>
      <c r="B8958" s="77">
        <v>50.23</v>
      </c>
      <c r="C8958" s="147">
        <v>290415</v>
      </c>
      <c r="D8958" s="57">
        <v>0.24</v>
      </c>
      <c r="E8958" s="9">
        <v>400</v>
      </c>
    </row>
    <row r="8959" spans="1:5">
      <c r="A8959" s="187">
        <v>40746</v>
      </c>
      <c r="B8959" s="77">
        <v>51.4</v>
      </c>
      <c r="C8959" s="147">
        <v>275691</v>
      </c>
      <c r="D8959" s="57">
        <v>0.24</v>
      </c>
      <c r="E8959" s="9">
        <v>112</v>
      </c>
    </row>
    <row r="8960" spans="1:5">
      <c r="A8960" s="187">
        <v>40749</v>
      </c>
      <c r="B8960" s="77">
        <v>50.44</v>
      </c>
      <c r="C8960" s="147">
        <v>237988</v>
      </c>
      <c r="D8960" s="57">
        <v>0.24</v>
      </c>
      <c r="E8960" s="9">
        <v>315</v>
      </c>
    </row>
    <row r="8961" spans="1:5">
      <c r="A8961" s="187">
        <v>40750</v>
      </c>
      <c r="B8961" s="77">
        <v>50.1</v>
      </c>
      <c r="C8961" s="147">
        <v>185109</v>
      </c>
      <c r="D8961" s="57">
        <v>0.22</v>
      </c>
      <c r="E8961" s="9">
        <v>2360</v>
      </c>
    </row>
    <row r="8962" spans="1:5">
      <c r="A8962" s="187">
        <v>40751</v>
      </c>
      <c r="B8962" s="77">
        <v>49.984999999999999</v>
      </c>
      <c r="C8962" s="147">
        <v>398188</v>
      </c>
      <c r="D8962" s="57">
        <v>0.24</v>
      </c>
      <c r="E8962" s="9">
        <v>670</v>
      </c>
    </row>
    <row r="8963" spans="1:5">
      <c r="A8963" s="187">
        <v>40752</v>
      </c>
      <c r="B8963" s="77">
        <v>48.195</v>
      </c>
      <c r="C8963" s="147">
        <v>439450</v>
      </c>
      <c r="D8963" s="57">
        <v>0.23</v>
      </c>
      <c r="E8963" s="9">
        <v>1976</v>
      </c>
    </row>
    <row r="8964" spans="1:5">
      <c r="A8964" s="195">
        <v>40753</v>
      </c>
      <c r="B8964" s="78">
        <v>42.435000000000002</v>
      </c>
      <c r="C8964" s="148">
        <v>1531594</v>
      </c>
      <c r="D8964" s="63">
        <v>0.23799999999999999</v>
      </c>
      <c r="E8964" s="11">
        <v>10998</v>
      </c>
    </row>
    <row r="8965" spans="1:5">
      <c r="A8965" s="187">
        <v>40756</v>
      </c>
      <c r="B8965" s="77">
        <v>39.884999999999998</v>
      </c>
      <c r="C8965" s="147">
        <v>906448</v>
      </c>
      <c r="D8965" s="61">
        <v>0.23</v>
      </c>
      <c r="E8965" s="15">
        <v>5600</v>
      </c>
    </row>
    <row r="8966" spans="1:5">
      <c r="A8966" s="187">
        <v>40757</v>
      </c>
      <c r="B8966" s="77">
        <v>39.215000000000003</v>
      </c>
      <c r="C8966" s="147">
        <v>558315</v>
      </c>
      <c r="D8966" s="55">
        <v>0.23899999999999999</v>
      </c>
      <c r="E8966" s="16">
        <v>940</v>
      </c>
    </row>
    <row r="8967" spans="1:5">
      <c r="A8967" s="187">
        <v>40758</v>
      </c>
      <c r="B8967" s="77">
        <v>37.445</v>
      </c>
      <c r="C8967" s="147">
        <v>681175</v>
      </c>
      <c r="D8967" s="55">
        <v>0.24</v>
      </c>
      <c r="E8967" s="16">
        <v>12105</v>
      </c>
    </row>
    <row r="8968" spans="1:5">
      <c r="A8968" s="187">
        <v>40759</v>
      </c>
      <c r="B8968" s="77">
        <v>35.6</v>
      </c>
      <c r="C8968" s="147">
        <v>772635</v>
      </c>
      <c r="D8968" s="55">
        <v>0.24</v>
      </c>
      <c r="E8968" s="16">
        <v>491</v>
      </c>
    </row>
    <row r="8969" spans="1:5">
      <c r="A8969" s="187">
        <v>40760</v>
      </c>
      <c r="B8969" s="77">
        <v>34.814999999999998</v>
      </c>
      <c r="C8969" s="147">
        <v>946158</v>
      </c>
      <c r="D8969" s="55">
        <v>0.23499999999999999</v>
      </c>
      <c r="E8969" s="16">
        <v>665</v>
      </c>
    </row>
    <row r="8970" spans="1:5">
      <c r="A8970" s="187">
        <v>40763</v>
      </c>
      <c r="B8970" s="77">
        <v>33.82</v>
      </c>
      <c r="C8970" s="147">
        <v>590784</v>
      </c>
      <c r="D8970" s="55">
        <v>0.24</v>
      </c>
      <c r="E8970" s="16">
        <v>1194</v>
      </c>
    </row>
    <row r="8971" spans="1:5">
      <c r="A8971" s="187">
        <v>40764</v>
      </c>
      <c r="B8971" s="77">
        <v>37.090000000000003</v>
      </c>
      <c r="C8971" s="147">
        <v>723129</v>
      </c>
      <c r="D8971" s="55">
        <v>0.22</v>
      </c>
      <c r="E8971" s="16">
        <v>1050</v>
      </c>
    </row>
    <row r="8972" spans="1:5">
      <c r="A8972" s="187">
        <v>40765</v>
      </c>
      <c r="B8972" s="77">
        <v>36.215000000000003</v>
      </c>
      <c r="C8972" s="147">
        <v>650016</v>
      </c>
      <c r="D8972" s="55">
        <v>0.24</v>
      </c>
      <c r="E8972" s="16">
        <v>2005</v>
      </c>
    </row>
    <row r="8973" spans="1:5">
      <c r="A8973" s="187">
        <v>40766</v>
      </c>
      <c r="B8973" s="77">
        <v>38.840000000000003</v>
      </c>
      <c r="C8973" s="147">
        <v>403480</v>
      </c>
      <c r="D8973" s="55">
        <v>0.24</v>
      </c>
      <c r="E8973" s="16">
        <v>979</v>
      </c>
    </row>
    <row r="8974" spans="1:5">
      <c r="A8974" s="187">
        <v>40767</v>
      </c>
      <c r="B8974" s="77">
        <v>41.8</v>
      </c>
      <c r="C8974" s="147">
        <v>494337</v>
      </c>
      <c r="D8974" s="55">
        <v>0.24</v>
      </c>
      <c r="E8974" s="16">
        <v>1295</v>
      </c>
    </row>
    <row r="8975" spans="1:5">
      <c r="A8975" s="187">
        <v>40770</v>
      </c>
      <c r="B8975" s="77">
        <v>40.484999999999999</v>
      </c>
      <c r="C8975" s="147">
        <v>224743</v>
      </c>
      <c r="D8975" s="55">
        <v>0.24</v>
      </c>
      <c r="E8975" s="16">
        <v>1359</v>
      </c>
    </row>
    <row r="8976" spans="1:5">
      <c r="A8976" s="187">
        <v>40771</v>
      </c>
      <c r="B8976" s="77">
        <v>38.524999999999999</v>
      </c>
      <c r="C8976" s="147">
        <v>342667</v>
      </c>
      <c r="D8976" s="55">
        <v>0.22</v>
      </c>
      <c r="E8976" s="16">
        <v>480</v>
      </c>
    </row>
    <row r="8977" spans="1:5">
      <c r="A8977" s="187">
        <v>40772</v>
      </c>
      <c r="B8977" s="77">
        <v>37.01</v>
      </c>
      <c r="C8977" s="147">
        <v>500470</v>
      </c>
      <c r="D8977" s="55">
        <v>0.22</v>
      </c>
      <c r="E8977" s="16">
        <v>380</v>
      </c>
    </row>
    <row r="8978" spans="1:5">
      <c r="A8978" s="187">
        <v>40773</v>
      </c>
      <c r="B8978" s="77">
        <v>35.265000000000001</v>
      </c>
      <c r="C8978" s="147">
        <v>380866</v>
      </c>
      <c r="D8978" s="55">
        <v>0.22</v>
      </c>
      <c r="E8978" s="16">
        <v>2026</v>
      </c>
    </row>
    <row r="8979" spans="1:5">
      <c r="A8979" s="187">
        <v>40774</v>
      </c>
      <c r="B8979" s="77">
        <v>36.03</v>
      </c>
      <c r="C8979" s="147">
        <v>419735</v>
      </c>
      <c r="D8979" s="57">
        <v>0.24</v>
      </c>
      <c r="E8979" s="9">
        <v>550</v>
      </c>
    </row>
    <row r="8980" spans="1:5">
      <c r="A8980" s="187">
        <v>40777</v>
      </c>
      <c r="B8980" s="77">
        <v>36.47</v>
      </c>
      <c r="C8980" s="147">
        <v>281913</v>
      </c>
      <c r="D8980" s="57">
        <v>0.22</v>
      </c>
      <c r="E8980" s="9">
        <v>5650</v>
      </c>
    </row>
    <row r="8981" spans="1:5">
      <c r="A8981" s="187">
        <v>40778</v>
      </c>
      <c r="B8981" s="77">
        <v>35.325000000000003</v>
      </c>
      <c r="C8981" s="147">
        <v>224352</v>
      </c>
      <c r="D8981" s="57">
        <v>0.24</v>
      </c>
      <c r="E8981" s="9">
        <v>1710</v>
      </c>
    </row>
    <row r="8982" spans="1:5">
      <c r="A8982" s="187">
        <v>40779</v>
      </c>
      <c r="B8982" s="77">
        <v>36.08</v>
      </c>
      <c r="C8982" s="147">
        <v>161841</v>
      </c>
      <c r="D8982" s="57">
        <v>0.24</v>
      </c>
      <c r="E8982" s="9">
        <v>1000</v>
      </c>
    </row>
    <row r="8983" spans="1:5">
      <c r="A8983" s="187">
        <v>40780</v>
      </c>
      <c r="B8983" s="77">
        <v>36.555</v>
      </c>
      <c r="C8983" s="147">
        <v>213445</v>
      </c>
      <c r="D8983" s="57">
        <v>0.24</v>
      </c>
      <c r="E8983" s="9">
        <v>310</v>
      </c>
    </row>
    <row r="8984" spans="1:5">
      <c r="A8984" s="187">
        <v>40781</v>
      </c>
      <c r="B8984" s="77">
        <v>36.305</v>
      </c>
      <c r="C8984" s="147">
        <v>169724</v>
      </c>
      <c r="D8984" s="57">
        <v>0.24</v>
      </c>
      <c r="E8984" s="9">
        <v>950</v>
      </c>
    </row>
    <row r="8985" spans="1:5">
      <c r="A8985" s="187">
        <v>40784</v>
      </c>
      <c r="B8985" s="77">
        <v>37.18</v>
      </c>
      <c r="C8985" s="147">
        <v>116180</v>
      </c>
      <c r="D8985" s="57">
        <v>0.24</v>
      </c>
      <c r="E8985" s="9">
        <v>3128</v>
      </c>
    </row>
    <row r="8986" spans="1:5">
      <c r="A8986" s="187">
        <v>40785</v>
      </c>
      <c r="B8986" s="77">
        <v>37.57</v>
      </c>
      <c r="C8986" s="147">
        <v>199325</v>
      </c>
      <c r="D8986" s="57">
        <v>0.24</v>
      </c>
      <c r="E8986" s="9">
        <v>2250</v>
      </c>
    </row>
    <row r="8987" spans="1:5">
      <c r="A8987" s="195">
        <v>40786</v>
      </c>
      <c r="B8987" s="78">
        <v>39.615000000000002</v>
      </c>
      <c r="C8987" s="148">
        <v>230946</v>
      </c>
      <c r="D8987" s="63">
        <v>0.24</v>
      </c>
      <c r="E8987" s="11">
        <v>1750</v>
      </c>
    </row>
    <row r="8988" spans="1:5">
      <c r="A8988" s="187">
        <v>40787</v>
      </c>
      <c r="B8988" s="77">
        <v>38.895000000000003</v>
      </c>
      <c r="C8988" s="147">
        <v>264577</v>
      </c>
      <c r="D8988" s="66">
        <v>0.22</v>
      </c>
      <c r="E8988" s="65">
        <v>712</v>
      </c>
    </row>
    <row r="8989" spans="1:5">
      <c r="A8989" s="187">
        <v>40788</v>
      </c>
      <c r="B8989" s="77">
        <v>37.119999999999997</v>
      </c>
      <c r="C8989" s="147">
        <v>201246</v>
      </c>
      <c r="D8989" s="66">
        <v>0.2</v>
      </c>
      <c r="E8989" s="65">
        <v>15100</v>
      </c>
    </row>
    <row r="8990" spans="1:5">
      <c r="A8990" s="187">
        <v>40791</v>
      </c>
      <c r="B8990" s="77">
        <v>34.770000000000003</v>
      </c>
      <c r="C8990" s="147">
        <v>301178</v>
      </c>
      <c r="D8990" s="66">
        <v>0.24</v>
      </c>
      <c r="E8990" s="65">
        <v>470</v>
      </c>
    </row>
    <row r="8991" spans="1:5">
      <c r="A8991" s="187">
        <v>40792</v>
      </c>
      <c r="B8991" s="77">
        <v>34.11</v>
      </c>
      <c r="C8991" s="147">
        <v>411173</v>
      </c>
      <c r="D8991" s="66">
        <v>0.28000000000000003</v>
      </c>
      <c r="E8991" s="65">
        <v>6744</v>
      </c>
    </row>
    <row r="8992" spans="1:5">
      <c r="A8992" s="187">
        <v>40793</v>
      </c>
      <c r="B8992" s="77">
        <v>35.755000000000003</v>
      </c>
      <c r="C8992" s="147">
        <v>280210</v>
      </c>
      <c r="D8992" s="66">
        <v>0.28000000000000003</v>
      </c>
      <c r="E8992" s="65">
        <v>3801</v>
      </c>
    </row>
    <row r="8993" spans="1:5">
      <c r="A8993" s="187">
        <v>40794</v>
      </c>
      <c r="B8993" s="77">
        <v>38.21</v>
      </c>
      <c r="C8993" s="147">
        <v>338951</v>
      </c>
      <c r="D8993" s="66">
        <v>0.28000000000000003</v>
      </c>
      <c r="E8993" s="65">
        <v>150</v>
      </c>
    </row>
    <row r="8994" spans="1:5">
      <c r="A8994" s="187">
        <v>40795</v>
      </c>
      <c r="B8994" s="77">
        <v>37.53</v>
      </c>
      <c r="C8994" s="147">
        <v>182344</v>
      </c>
      <c r="D8994" s="66">
        <v>0.3</v>
      </c>
      <c r="E8994" s="65">
        <v>2550</v>
      </c>
    </row>
    <row r="8995" spans="1:5">
      <c r="A8995" s="187">
        <v>40798</v>
      </c>
      <c r="B8995" s="77">
        <v>35.72</v>
      </c>
      <c r="C8995" s="147">
        <v>276302</v>
      </c>
      <c r="D8995" s="66">
        <v>0.28000000000000003</v>
      </c>
      <c r="E8995" s="65">
        <v>300</v>
      </c>
    </row>
    <row r="8996" spans="1:5">
      <c r="A8996" s="187">
        <v>40799</v>
      </c>
      <c r="B8996" s="77">
        <v>36.71</v>
      </c>
      <c r="C8996" s="147">
        <v>269645</v>
      </c>
      <c r="D8996" s="66">
        <v>0.35</v>
      </c>
      <c r="E8996" s="65">
        <v>2073</v>
      </c>
    </row>
    <row r="8997" spans="1:5">
      <c r="A8997" s="187">
        <v>40800</v>
      </c>
      <c r="B8997" s="77">
        <v>37.125</v>
      </c>
      <c r="C8997" s="147">
        <v>255260</v>
      </c>
      <c r="D8997" s="66">
        <v>0.25</v>
      </c>
      <c r="E8997" s="65">
        <v>670</v>
      </c>
    </row>
    <row r="8998" spans="1:5">
      <c r="A8998" s="187">
        <v>40801</v>
      </c>
      <c r="B8998" s="77">
        <v>38.44</v>
      </c>
      <c r="C8998" s="147">
        <v>319450</v>
      </c>
      <c r="D8998" s="66">
        <v>0.25</v>
      </c>
      <c r="E8998" s="65">
        <v>0</v>
      </c>
    </row>
    <row r="8999" spans="1:5">
      <c r="A8999" s="187">
        <v>40802</v>
      </c>
      <c r="B8999" s="77">
        <v>38.700000000000003</v>
      </c>
      <c r="C8999" s="147">
        <v>838302</v>
      </c>
      <c r="D8999" s="66">
        <v>0.25</v>
      </c>
      <c r="E8999" s="65">
        <v>4464</v>
      </c>
    </row>
    <row r="9000" spans="1:5">
      <c r="A9000" s="187">
        <v>40805</v>
      </c>
      <c r="B9000" s="77">
        <v>37</v>
      </c>
      <c r="C9000" s="147">
        <v>166006</v>
      </c>
      <c r="D9000" s="66">
        <v>0.25</v>
      </c>
      <c r="E9000" s="65">
        <v>1180</v>
      </c>
    </row>
    <row r="9001" spans="1:5">
      <c r="A9001" s="187">
        <v>40806</v>
      </c>
      <c r="B9001" s="77">
        <v>37.549999999999997</v>
      </c>
      <c r="C9001" s="147">
        <v>188559</v>
      </c>
      <c r="D9001" s="66">
        <v>0.28899999999999998</v>
      </c>
      <c r="E9001" s="65">
        <v>200</v>
      </c>
    </row>
    <row r="9002" spans="1:5">
      <c r="A9002" s="187">
        <v>40807</v>
      </c>
      <c r="B9002" s="77">
        <v>37.204999999999998</v>
      </c>
      <c r="C9002" s="147">
        <v>131139</v>
      </c>
      <c r="D9002" s="66">
        <v>0.26</v>
      </c>
      <c r="E9002" s="65">
        <v>750</v>
      </c>
    </row>
    <row r="9003" spans="1:5">
      <c r="A9003" s="187">
        <v>40808</v>
      </c>
      <c r="B9003" s="77">
        <v>33.744999999999997</v>
      </c>
      <c r="C9003" s="147">
        <v>468218</v>
      </c>
      <c r="D9003" s="66">
        <v>0.26</v>
      </c>
      <c r="E9003" s="65">
        <v>300</v>
      </c>
    </row>
    <row r="9004" spans="1:5">
      <c r="A9004" s="187">
        <v>40809</v>
      </c>
      <c r="B9004" s="77">
        <v>34.19</v>
      </c>
      <c r="C9004" s="147">
        <v>414731</v>
      </c>
      <c r="D9004" s="66">
        <v>0.22</v>
      </c>
      <c r="E9004" s="65">
        <v>3090</v>
      </c>
    </row>
    <row r="9005" spans="1:5">
      <c r="A9005" s="187">
        <v>40812</v>
      </c>
      <c r="B9005" s="77">
        <v>32.424999999999997</v>
      </c>
      <c r="C9005" s="147">
        <v>540293</v>
      </c>
      <c r="D9005" s="66">
        <v>0.22</v>
      </c>
      <c r="E9005" s="65">
        <v>0</v>
      </c>
    </row>
    <row r="9006" spans="1:5">
      <c r="A9006" s="187">
        <v>40813</v>
      </c>
      <c r="B9006" s="77">
        <v>34.104999999999997</v>
      </c>
      <c r="C9006" s="147">
        <v>276424</v>
      </c>
      <c r="D9006" s="66">
        <v>0.26</v>
      </c>
      <c r="E9006" s="65">
        <v>2040</v>
      </c>
    </row>
    <row r="9007" spans="1:5">
      <c r="A9007" s="187">
        <v>40814</v>
      </c>
      <c r="B9007" s="77">
        <v>32.72</v>
      </c>
      <c r="C9007" s="147">
        <v>445649</v>
      </c>
      <c r="D9007" s="66">
        <v>0.28899999999999998</v>
      </c>
      <c r="E9007" s="65">
        <v>1578</v>
      </c>
    </row>
    <row r="9008" spans="1:5">
      <c r="A9008" s="187">
        <v>40815</v>
      </c>
      <c r="B9008" s="77">
        <v>32.305</v>
      </c>
      <c r="C9008" s="147">
        <v>305651</v>
      </c>
      <c r="D9008" s="66">
        <v>0.28899999999999998</v>
      </c>
      <c r="E9008" s="65">
        <v>1310</v>
      </c>
    </row>
    <row r="9009" spans="1:5">
      <c r="A9009" s="195">
        <v>40816</v>
      </c>
      <c r="B9009" s="78">
        <v>30.87</v>
      </c>
      <c r="C9009" s="148">
        <v>325603</v>
      </c>
      <c r="D9009" s="64">
        <v>0.28899999999999998</v>
      </c>
      <c r="E9009" s="69">
        <v>0</v>
      </c>
    </row>
    <row r="9010" spans="1:5">
      <c r="A9010" s="187">
        <v>40819</v>
      </c>
      <c r="B9010" s="77">
        <v>29.835000000000001</v>
      </c>
      <c r="C9010" s="147">
        <v>323188</v>
      </c>
      <c r="D9010" s="67">
        <v>0.14299999999999999</v>
      </c>
      <c r="E9010" s="68">
        <v>22932</v>
      </c>
    </row>
    <row r="9011" spans="1:5">
      <c r="A9011" s="187">
        <v>40820</v>
      </c>
      <c r="B9011" s="77">
        <v>28.62</v>
      </c>
      <c r="C9011" s="147">
        <v>416811</v>
      </c>
      <c r="D9011" s="66">
        <v>0.17</v>
      </c>
      <c r="E9011" s="65">
        <v>7950</v>
      </c>
    </row>
    <row r="9012" spans="1:5">
      <c r="A9012" s="187">
        <v>40821</v>
      </c>
      <c r="B9012" s="77">
        <v>29.79</v>
      </c>
      <c r="C9012" s="147">
        <v>508272</v>
      </c>
      <c r="D9012" s="66">
        <v>0.2</v>
      </c>
      <c r="E9012" s="65">
        <v>60</v>
      </c>
    </row>
    <row r="9013" spans="1:5">
      <c r="A9013" s="187">
        <v>40822</v>
      </c>
      <c r="B9013" s="77">
        <v>28.93</v>
      </c>
      <c r="C9013" s="147">
        <v>459018</v>
      </c>
      <c r="D9013" s="66">
        <v>0.2</v>
      </c>
      <c r="E9013" s="65">
        <v>1678</v>
      </c>
    </row>
    <row r="9014" spans="1:5">
      <c r="A9014" s="187">
        <v>40823</v>
      </c>
      <c r="B9014" s="77">
        <v>28.745000000000001</v>
      </c>
      <c r="C9014" s="147">
        <v>431187</v>
      </c>
      <c r="D9014" s="66">
        <v>0.249</v>
      </c>
      <c r="E9014" s="65">
        <v>1070</v>
      </c>
    </row>
    <row r="9015" spans="1:5">
      <c r="A9015" s="187">
        <v>40826</v>
      </c>
      <c r="B9015" s="77">
        <v>30.62</v>
      </c>
      <c r="C9015" s="147">
        <v>395727</v>
      </c>
      <c r="D9015" s="66">
        <v>0.249</v>
      </c>
      <c r="E9015" s="65">
        <v>1570</v>
      </c>
    </row>
    <row r="9016" spans="1:5">
      <c r="A9016" s="187">
        <v>40827</v>
      </c>
      <c r="B9016" s="77">
        <v>30.5</v>
      </c>
      <c r="C9016" s="147">
        <v>202813</v>
      </c>
      <c r="D9016" s="66">
        <v>0.25</v>
      </c>
      <c r="E9016" s="65">
        <v>1611</v>
      </c>
    </row>
    <row r="9017" spans="1:5">
      <c r="A9017" s="187">
        <v>40828</v>
      </c>
      <c r="B9017" s="77">
        <v>31.84</v>
      </c>
      <c r="C9017" s="147">
        <v>395037</v>
      </c>
      <c r="D9017" s="66">
        <v>0.25</v>
      </c>
      <c r="E9017" s="65">
        <v>0</v>
      </c>
    </row>
    <row r="9018" spans="1:5">
      <c r="A9018" s="187">
        <v>40829</v>
      </c>
      <c r="B9018" s="77">
        <v>30.93</v>
      </c>
      <c r="C9018" s="147">
        <v>286451</v>
      </c>
      <c r="D9018" s="66">
        <v>0.13</v>
      </c>
      <c r="E9018" s="65">
        <v>2919</v>
      </c>
    </row>
    <row r="9019" spans="1:5">
      <c r="A9019" s="187">
        <v>40830</v>
      </c>
      <c r="B9019" s="77">
        <v>32.494999999999997</v>
      </c>
      <c r="C9019" s="147">
        <v>407271</v>
      </c>
      <c r="D9019" s="66">
        <v>0.13</v>
      </c>
      <c r="E9019" s="65">
        <v>0</v>
      </c>
    </row>
    <row r="9020" spans="1:5">
      <c r="A9020" s="187">
        <v>40833</v>
      </c>
      <c r="B9020" s="77">
        <v>31.45</v>
      </c>
      <c r="C9020" s="147">
        <v>351962</v>
      </c>
      <c r="D9020" s="66">
        <v>0.2</v>
      </c>
      <c r="E9020" s="65">
        <v>11845</v>
      </c>
    </row>
    <row r="9021" spans="1:5">
      <c r="A9021" s="187">
        <v>40834</v>
      </c>
      <c r="B9021" s="77">
        <v>31.44</v>
      </c>
      <c r="C9021" s="147">
        <v>192381</v>
      </c>
      <c r="D9021" s="66">
        <v>0.2</v>
      </c>
      <c r="E9021" s="65">
        <v>0</v>
      </c>
    </row>
    <row r="9022" spans="1:5">
      <c r="A9022" s="187">
        <v>40835</v>
      </c>
      <c r="B9022" s="77">
        <v>31.41</v>
      </c>
      <c r="C9022" s="147">
        <v>185389</v>
      </c>
      <c r="D9022" s="66">
        <v>0.2</v>
      </c>
      <c r="E9022" s="65">
        <v>0</v>
      </c>
    </row>
    <row r="9023" spans="1:5">
      <c r="A9023" s="187">
        <v>40836</v>
      </c>
      <c r="B9023" s="77">
        <v>30.024999999999999</v>
      </c>
      <c r="C9023" s="147">
        <v>210871</v>
      </c>
      <c r="D9023" s="66">
        <v>0.2</v>
      </c>
      <c r="E9023" s="65">
        <v>12766</v>
      </c>
    </row>
    <row r="9024" spans="1:5">
      <c r="A9024" s="187">
        <v>40837</v>
      </c>
      <c r="B9024" s="77">
        <v>30.98</v>
      </c>
      <c r="C9024" s="147">
        <v>269195</v>
      </c>
      <c r="D9024" s="66">
        <v>0.15</v>
      </c>
      <c r="E9024" s="65">
        <v>2662</v>
      </c>
    </row>
    <row r="9025" spans="1:5">
      <c r="A9025" s="187">
        <v>40840</v>
      </c>
      <c r="B9025" s="77">
        <v>34</v>
      </c>
      <c r="C9025" s="147">
        <v>337107</v>
      </c>
      <c r="D9025" s="66">
        <v>0.15</v>
      </c>
      <c r="E9025" s="65">
        <v>0</v>
      </c>
    </row>
    <row r="9026" spans="1:5">
      <c r="A9026" s="187">
        <v>40841</v>
      </c>
      <c r="B9026" s="77">
        <v>32.945</v>
      </c>
      <c r="C9026" s="147">
        <v>304633</v>
      </c>
      <c r="D9026" s="66">
        <v>0.15</v>
      </c>
      <c r="E9026" s="65">
        <v>0</v>
      </c>
    </row>
    <row r="9027" spans="1:5">
      <c r="A9027" s="187">
        <v>40842</v>
      </c>
      <c r="B9027" s="77">
        <v>33.265000000000001</v>
      </c>
      <c r="C9027" s="147">
        <v>175222</v>
      </c>
      <c r="D9027" s="66">
        <v>0.15</v>
      </c>
      <c r="E9027" s="65">
        <v>0</v>
      </c>
    </row>
    <row r="9028" spans="1:5">
      <c r="A9028" s="187">
        <v>40843</v>
      </c>
      <c r="B9028" s="77">
        <v>34.86</v>
      </c>
      <c r="C9028" s="147">
        <v>290573</v>
      </c>
      <c r="D9028" s="66">
        <v>0.15</v>
      </c>
      <c r="E9028" s="65">
        <v>0</v>
      </c>
    </row>
    <row r="9029" spans="1:5">
      <c r="A9029" s="187">
        <v>40844</v>
      </c>
      <c r="B9029" s="77">
        <v>33.664999999999999</v>
      </c>
      <c r="C9029" s="147">
        <v>233749</v>
      </c>
      <c r="D9029" s="66">
        <v>0.15</v>
      </c>
      <c r="E9029" s="65">
        <v>0</v>
      </c>
    </row>
    <row r="9030" spans="1:5">
      <c r="A9030" s="195">
        <v>40847</v>
      </c>
      <c r="B9030" s="78">
        <v>32.31</v>
      </c>
      <c r="C9030" s="148">
        <v>292685</v>
      </c>
      <c r="D9030" s="64">
        <v>0.15</v>
      </c>
      <c r="E9030" s="69">
        <v>0</v>
      </c>
    </row>
    <row r="9031" spans="1:5">
      <c r="A9031" s="187">
        <v>40848</v>
      </c>
      <c r="B9031" s="77">
        <v>31.16</v>
      </c>
      <c r="C9031" s="147">
        <v>301237</v>
      </c>
      <c r="D9031" s="71">
        <v>0.15</v>
      </c>
      <c r="E9031" s="74">
        <v>0</v>
      </c>
    </row>
    <row r="9032" spans="1:5">
      <c r="A9032" s="187">
        <v>40849</v>
      </c>
      <c r="B9032" s="77">
        <v>30.03</v>
      </c>
      <c r="C9032" s="147">
        <v>443596</v>
      </c>
      <c r="D9032" s="70">
        <v>0.15</v>
      </c>
      <c r="E9032" s="72">
        <v>0</v>
      </c>
    </row>
    <row r="9033" spans="1:5">
      <c r="A9033" s="187">
        <v>40850</v>
      </c>
      <c r="B9033" s="77">
        <v>32.575000000000003</v>
      </c>
      <c r="C9033" s="147">
        <v>424921</v>
      </c>
      <c r="D9033" s="70">
        <v>0.15</v>
      </c>
      <c r="E9033" s="72">
        <v>0</v>
      </c>
    </row>
    <row r="9034" spans="1:5">
      <c r="A9034" s="187">
        <v>40851</v>
      </c>
      <c r="B9034" s="77">
        <v>30.74</v>
      </c>
      <c r="C9034" s="147">
        <v>527262</v>
      </c>
      <c r="D9034" s="70">
        <v>0.11</v>
      </c>
      <c r="E9034" s="72">
        <v>5031</v>
      </c>
    </row>
    <row r="9035" spans="1:5">
      <c r="A9035" s="187">
        <v>40854</v>
      </c>
      <c r="B9035" s="77">
        <v>30.004999999999999</v>
      </c>
      <c r="C9035" s="147">
        <v>448331</v>
      </c>
      <c r="D9035" s="70">
        <v>0.1</v>
      </c>
      <c r="E9035" s="72">
        <v>3947</v>
      </c>
    </row>
    <row r="9036" spans="1:5">
      <c r="A9036" s="187">
        <v>40855</v>
      </c>
      <c r="B9036" s="77">
        <v>30.215</v>
      </c>
      <c r="C9036" s="147">
        <v>227026</v>
      </c>
      <c r="D9036" s="70">
        <v>0.1</v>
      </c>
      <c r="E9036" s="72">
        <v>0</v>
      </c>
    </row>
    <row r="9037" spans="1:5">
      <c r="A9037" s="187">
        <v>40856</v>
      </c>
      <c r="B9037" s="77">
        <v>29.37</v>
      </c>
      <c r="C9037" s="147">
        <v>337470</v>
      </c>
      <c r="D9037" s="70">
        <v>0.09</v>
      </c>
      <c r="E9037" s="72">
        <v>240</v>
      </c>
    </row>
    <row r="9038" spans="1:5">
      <c r="A9038" s="187">
        <v>40857</v>
      </c>
      <c r="B9038" s="77">
        <v>29.524999999999999</v>
      </c>
      <c r="C9038" s="147">
        <v>434975</v>
      </c>
      <c r="D9038" s="70">
        <v>0.09</v>
      </c>
      <c r="E9038" s="72">
        <v>244</v>
      </c>
    </row>
    <row r="9039" spans="1:5">
      <c r="A9039" s="187">
        <v>40858</v>
      </c>
      <c r="B9039" s="77">
        <v>30.805</v>
      </c>
      <c r="C9039" s="147">
        <v>171983</v>
      </c>
      <c r="D9039" s="70">
        <v>0.1</v>
      </c>
      <c r="E9039" s="72">
        <v>500</v>
      </c>
    </row>
    <row r="9040" spans="1:5">
      <c r="A9040" s="187">
        <v>40861</v>
      </c>
      <c r="B9040" s="77">
        <v>30.32</v>
      </c>
      <c r="C9040" s="147">
        <v>126172</v>
      </c>
      <c r="D9040" s="70">
        <v>0.1</v>
      </c>
      <c r="E9040" s="72">
        <v>0</v>
      </c>
    </row>
    <row r="9041" spans="1:5">
      <c r="A9041" s="187">
        <v>40862</v>
      </c>
      <c r="B9041" s="77">
        <v>28.5</v>
      </c>
      <c r="C9041" s="147">
        <v>251917</v>
      </c>
      <c r="D9041" s="70">
        <v>0.1</v>
      </c>
      <c r="E9041" s="72">
        <v>0</v>
      </c>
    </row>
    <row r="9042" spans="1:5">
      <c r="A9042" s="187">
        <v>40863</v>
      </c>
      <c r="B9042" s="77">
        <v>29.285</v>
      </c>
      <c r="C9042" s="147">
        <v>142400</v>
      </c>
      <c r="D9042" s="70">
        <v>0.1</v>
      </c>
      <c r="E9042" s="72">
        <v>0</v>
      </c>
    </row>
    <row r="9043" spans="1:5">
      <c r="A9043" s="187">
        <v>40864</v>
      </c>
      <c r="B9043" s="77">
        <v>29.274999999999999</v>
      </c>
      <c r="C9043" s="147">
        <v>117902</v>
      </c>
      <c r="D9043" s="70">
        <v>0.05</v>
      </c>
      <c r="E9043" s="72">
        <v>4468</v>
      </c>
    </row>
    <row r="9044" spans="1:5">
      <c r="A9044" s="187">
        <v>40865</v>
      </c>
      <c r="B9044" s="77">
        <v>29.215</v>
      </c>
      <c r="C9044" s="147">
        <v>235996</v>
      </c>
      <c r="D9044" s="70">
        <v>0.05</v>
      </c>
      <c r="E9044" s="72">
        <v>0</v>
      </c>
    </row>
    <row r="9045" spans="1:5">
      <c r="A9045" s="187">
        <v>40868</v>
      </c>
      <c r="B9045" s="77">
        <v>28.5</v>
      </c>
      <c r="C9045" s="147">
        <v>127106</v>
      </c>
      <c r="D9045" s="70">
        <v>0.05</v>
      </c>
      <c r="E9045" s="72">
        <v>0</v>
      </c>
    </row>
    <row r="9046" spans="1:5">
      <c r="A9046" s="187">
        <v>40869</v>
      </c>
      <c r="B9046" s="77">
        <v>28.95</v>
      </c>
      <c r="C9046" s="147">
        <v>123652</v>
      </c>
      <c r="D9046" s="70">
        <v>0.05</v>
      </c>
      <c r="E9046" s="72">
        <v>0</v>
      </c>
    </row>
    <row r="9047" spans="1:5">
      <c r="A9047" s="187">
        <v>40870</v>
      </c>
      <c r="B9047" s="77">
        <v>27.87</v>
      </c>
      <c r="C9047" s="147">
        <v>190629</v>
      </c>
      <c r="D9047" s="70">
        <v>0.05</v>
      </c>
      <c r="E9047" s="72">
        <v>0</v>
      </c>
    </row>
    <row r="9048" spans="1:5">
      <c r="A9048" s="187">
        <v>40871</v>
      </c>
      <c r="B9048" s="77">
        <v>26.625</v>
      </c>
      <c r="C9048" s="147">
        <v>366577</v>
      </c>
      <c r="D9048" s="70">
        <v>0.08</v>
      </c>
      <c r="E9048" s="72">
        <v>2352</v>
      </c>
    </row>
    <row r="9049" spans="1:5">
      <c r="A9049" s="187">
        <v>40872</v>
      </c>
      <c r="B9049" s="77">
        <v>26.215</v>
      </c>
      <c r="C9049" s="147">
        <v>392159</v>
      </c>
      <c r="D9049" s="70">
        <v>0.08</v>
      </c>
      <c r="E9049" s="72">
        <v>0</v>
      </c>
    </row>
    <row r="9050" spans="1:5">
      <c r="A9050" s="187">
        <v>40875</v>
      </c>
      <c r="B9050" s="77">
        <v>27.63</v>
      </c>
      <c r="C9050" s="147">
        <v>234647</v>
      </c>
      <c r="D9050" s="70">
        <v>0.08</v>
      </c>
      <c r="E9050" s="72">
        <v>0</v>
      </c>
    </row>
    <row r="9051" spans="1:5">
      <c r="A9051" s="187">
        <v>40876</v>
      </c>
      <c r="B9051" s="77">
        <v>27.87</v>
      </c>
      <c r="C9051" s="147">
        <v>151930</v>
      </c>
      <c r="D9051" s="70">
        <v>0.08</v>
      </c>
      <c r="E9051" s="72">
        <v>0</v>
      </c>
    </row>
    <row r="9052" spans="1:5">
      <c r="A9052" s="195">
        <v>40877</v>
      </c>
      <c r="B9052" s="78">
        <v>29.39</v>
      </c>
      <c r="C9052" s="148">
        <v>275469</v>
      </c>
      <c r="D9052" s="73">
        <v>0.06</v>
      </c>
      <c r="E9052" s="75">
        <v>8117</v>
      </c>
    </row>
    <row r="9053" spans="1:5">
      <c r="A9053" s="187">
        <v>40878</v>
      </c>
      <c r="B9053" s="77">
        <v>28.52</v>
      </c>
      <c r="C9053" s="147">
        <v>151286</v>
      </c>
      <c r="D9053" s="80">
        <v>0.06</v>
      </c>
      <c r="E9053" s="51">
        <v>0</v>
      </c>
    </row>
    <row r="9054" spans="1:5">
      <c r="A9054" s="187">
        <v>40879</v>
      </c>
      <c r="B9054" s="77">
        <v>28.855</v>
      </c>
      <c r="C9054" s="147">
        <v>137522</v>
      </c>
      <c r="D9054" s="80">
        <v>0.08</v>
      </c>
      <c r="E9054" s="9">
        <v>6710</v>
      </c>
    </row>
    <row r="9055" spans="1:5">
      <c r="A9055" s="187">
        <v>40882</v>
      </c>
      <c r="B9055" s="77">
        <v>29.754999999999999</v>
      </c>
      <c r="C9055" s="147">
        <v>203303</v>
      </c>
      <c r="D9055" s="80">
        <v>0.08</v>
      </c>
      <c r="E9055" s="9">
        <v>3200</v>
      </c>
    </row>
    <row r="9056" spans="1:5">
      <c r="A9056" s="187">
        <v>40883</v>
      </c>
      <c r="B9056" s="77">
        <v>28.76</v>
      </c>
      <c r="C9056" s="147">
        <v>214347</v>
      </c>
      <c r="D9056" s="80">
        <v>0.08</v>
      </c>
      <c r="E9056" s="9">
        <v>750</v>
      </c>
    </row>
    <row r="9057" spans="1:5">
      <c r="A9057" s="187">
        <v>40884</v>
      </c>
      <c r="B9057" s="77">
        <v>29.035</v>
      </c>
      <c r="C9057" s="147">
        <v>206745</v>
      </c>
      <c r="D9057" s="80">
        <v>0.08</v>
      </c>
      <c r="E9057" s="9">
        <v>0</v>
      </c>
    </row>
    <row r="9058" spans="1:5">
      <c r="A9058" s="187">
        <v>40885</v>
      </c>
      <c r="B9058" s="77">
        <v>27.15</v>
      </c>
      <c r="C9058" s="147">
        <v>256976</v>
      </c>
      <c r="D9058" s="80">
        <v>0.64</v>
      </c>
      <c r="E9058" s="9">
        <v>1882</v>
      </c>
    </row>
    <row r="9059" spans="1:5">
      <c r="A9059" s="187">
        <v>40886</v>
      </c>
      <c r="B9059" s="77">
        <v>28.045000000000002</v>
      </c>
      <c r="C9059" s="147">
        <v>202278</v>
      </c>
      <c r="D9059" s="80">
        <v>6.2E-2</v>
      </c>
      <c r="E9059" s="9">
        <v>900</v>
      </c>
    </row>
    <row r="9060" spans="1:5">
      <c r="A9060" s="187">
        <v>40889</v>
      </c>
      <c r="B9060" s="77">
        <v>27.29</v>
      </c>
      <c r="C9060" s="147">
        <v>126189</v>
      </c>
      <c r="D9060" s="80">
        <v>6.2E-2</v>
      </c>
      <c r="E9060" s="9">
        <v>0</v>
      </c>
    </row>
    <row r="9061" spans="1:5">
      <c r="A9061" s="187">
        <v>40890</v>
      </c>
      <c r="B9061" s="77">
        <v>27.085000000000001</v>
      </c>
      <c r="C9061" s="147">
        <v>121359</v>
      </c>
      <c r="D9061" s="80">
        <v>6.2E-2</v>
      </c>
      <c r="E9061" s="9">
        <v>1000</v>
      </c>
    </row>
    <row r="9062" spans="1:5">
      <c r="A9062" s="187">
        <v>40891</v>
      </c>
      <c r="B9062" s="77">
        <v>25.774999999999999</v>
      </c>
      <c r="C9062" s="147">
        <v>260257</v>
      </c>
      <c r="D9062" s="80">
        <v>6.2E-2</v>
      </c>
      <c r="E9062" s="9">
        <v>0</v>
      </c>
    </row>
    <row r="9063" spans="1:5">
      <c r="A9063" s="187">
        <v>40892</v>
      </c>
      <c r="B9063" s="77">
        <v>25.975000000000001</v>
      </c>
      <c r="C9063" s="147">
        <v>150342</v>
      </c>
      <c r="D9063" s="80">
        <v>6.2E-2</v>
      </c>
      <c r="E9063" s="9">
        <v>1900</v>
      </c>
    </row>
    <row r="9064" spans="1:5">
      <c r="A9064" s="187">
        <v>40893</v>
      </c>
      <c r="B9064" s="77">
        <v>25.56</v>
      </c>
      <c r="C9064" s="147">
        <v>285970</v>
      </c>
      <c r="D9064" s="80">
        <v>6.2E-2</v>
      </c>
      <c r="E9064" s="9">
        <v>0</v>
      </c>
    </row>
    <row r="9065" spans="1:5">
      <c r="A9065" s="187">
        <v>40896</v>
      </c>
      <c r="B9065" s="77">
        <v>24.734999999999999</v>
      </c>
      <c r="C9065" s="147">
        <v>193306</v>
      </c>
      <c r="D9065" s="80">
        <v>0.05</v>
      </c>
      <c r="E9065" s="9">
        <v>46430</v>
      </c>
    </row>
    <row r="9066" spans="1:5">
      <c r="A9066" s="187">
        <v>40897</v>
      </c>
      <c r="B9066" s="77">
        <v>25.23</v>
      </c>
      <c r="C9066" s="147">
        <v>241150</v>
      </c>
      <c r="D9066" s="80">
        <v>0.04</v>
      </c>
      <c r="E9066" s="9">
        <v>1748</v>
      </c>
    </row>
    <row r="9067" spans="1:5">
      <c r="A9067" s="187">
        <v>40898</v>
      </c>
      <c r="B9067" s="77">
        <v>25.14</v>
      </c>
      <c r="C9067" s="147">
        <v>205914</v>
      </c>
      <c r="D9067" s="80">
        <v>0.04</v>
      </c>
      <c r="E9067" s="9">
        <v>6500</v>
      </c>
    </row>
    <row r="9068" spans="1:5">
      <c r="A9068" s="187">
        <v>40899</v>
      </c>
      <c r="B9068" s="77">
        <v>25.13</v>
      </c>
      <c r="C9068" s="147">
        <v>88470</v>
      </c>
      <c r="D9068" s="80">
        <v>0.04</v>
      </c>
      <c r="E9068" s="9">
        <v>1300</v>
      </c>
    </row>
    <row r="9069" spans="1:5">
      <c r="A9069" s="187">
        <v>40900</v>
      </c>
      <c r="B9069" s="77">
        <v>24.86</v>
      </c>
      <c r="C9069" s="147">
        <v>120442</v>
      </c>
      <c r="D9069" s="80">
        <v>0.04</v>
      </c>
      <c r="E9069" s="9">
        <v>0</v>
      </c>
    </row>
    <row r="9070" spans="1:5">
      <c r="A9070" s="187">
        <v>40904</v>
      </c>
      <c r="B9070" s="77">
        <v>24.335000000000001</v>
      </c>
      <c r="C9070" s="147">
        <v>115398</v>
      </c>
      <c r="D9070" s="80">
        <v>4.2000000000000003E-2</v>
      </c>
      <c r="E9070" s="9">
        <v>632</v>
      </c>
    </row>
    <row r="9071" spans="1:5">
      <c r="A9071" s="187">
        <v>40905</v>
      </c>
      <c r="B9071" s="77">
        <v>24.03</v>
      </c>
      <c r="C9071" s="147">
        <v>132104</v>
      </c>
      <c r="D9071" s="80">
        <v>3.2000000000000001E-2</v>
      </c>
      <c r="E9071" s="9">
        <v>5118</v>
      </c>
    </row>
    <row r="9072" spans="1:5">
      <c r="A9072" s="187">
        <v>40906</v>
      </c>
      <c r="B9072" s="77">
        <v>23.945</v>
      </c>
      <c r="C9072" s="147">
        <v>101859</v>
      </c>
      <c r="D9072" s="80">
        <v>3.2000000000000001E-2</v>
      </c>
      <c r="E9072" s="9">
        <v>0</v>
      </c>
    </row>
    <row r="9073" spans="1:5" ht="13.5" thickBot="1">
      <c r="A9073" s="188">
        <v>40907</v>
      </c>
      <c r="B9073" s="79">
        <v>24.785</v>
      </c>
      <c r="C9073" s="152">
        <v>79399</v>
      </c>
      <c r="D9073" s="81">
        <v>3.2000000000000001E-2</v>
      </c>
      <c r="E9073" s="13">
        <v>0</v>
      </c>
    </row>
    <row r="9074" spans="1:5">
      <c r="A9074" s="202">
        <v>40910</v>
      </c>
      <c r="B9074" s="82">
        <v>25.75</v>
      </c>
      <c r="C9074" s="153">
        <v>86382</v>
      </c>
      <c r="D9074" s="86">
        <v>3.2000000000000001E-2</v>
      </c>
      <c r="E9074" s="85">
        <v>0</v>
      </c>
    </row>
    <row r="9075" spans="1:5">
      <c r="A9075" s="203">
        <v>40911</v>
      </c>
      <c r="B9075" s="83">
        <v>27.315000000000001</v>
      </c>
      <c r="C9075" s="154">
        <v>212186</v>
      </c>
      <c r="D9075" s="66">
        <v>3.2000000000000001E-2</v>
      </c>
      <c r="E9075" s="65">
        <v>0</v>
      </c>
    </row>
    <row r="9076" spans="1:5">
      <c r="A9076" s="203">
        <v>40912</v>
      </c>
      <c r="B9076" s="83">
        <v>27.17</v>
      </c>
      <c r="C9076" s="154">
        <v>203306</v>
      </c>
      <c r="D9076" s="66">
        <v>3.2000000000000001E-2</v>
      </c>
      <c r="E9076" s="65">
        <v>0</v>
      </c>
    </row>
    <row r="9077" spans="1:5">
      <c r="A9077" s="203">
        <v>40913</v>
      </c>
      <c r="B9077" s="83">
        <v>27.195</v>
      </c>
      <c r="C9077" s="154">
        <v>119186</v>
      </c>
      <c r="D9077" s="66">
        <v>7.8E-2</v>
      </c>
      <c r="E9077" s="65">
        <v>5257</v>
      </c>
    </row>
    <row r="9078" spans="1:5">
      <c r="A9078" s="203">
        <v>40914</v>
      </c>
      <c r="B9078" s="83">
        <v>27.414999999999999</v>
      </c>
      <c r="C9078" s="154">
        <v>113882</v>
      </c>
      <c r="D9078" s="66">
        <v>7.8E-2</v>
      </c>
      <c r="E9078" s="65">
        <v>0</v>
      </c>
    </row>
    <row r="9079" spans="1:5">
      <c r="A9079" s="203">
        <v>40917</v>
      </c>
      <c r="B9079" s="83">
        <v>25.95</v>
      </c>
      <c r="C9079" s="154">
        <v>167866</v>
      </c>
      <c r="D9079" s="66">
        <v>7.8E-2</v>
      </c>
      <c r="E9079" s="65">
        <v>0</v>
      </c>
    </row>
    <row r="9080" spans="1:5">
      <c r="A9080" s="203">
        <v>40918</v>
      </c>
      <c r="B9080" s="83">
        <v>27.47</v>
      </c>
      <c r="C9080" s="154">
        <v>153166</v>
      </c>
      <c r="D9080" s="66">
        <v>0.06</v>
      </c>
      <c r="E9080" s="65">
        <v>3000</v>
      </c>
    </row>
    <row r="9081" spans="1:5">
      <c r="A9081" s="203">
        <v>40919</v>
      </c>
      <c r="B9081" s="83">
        <v>28.085000000000001</v>
      </c>
      <c r="C9081" s="154">
        <v>162854</v>
      </c>
      <c r="D9081" s="66">
        <v>5.8000000000000003E-2</v>
      </c>
      <c r="E9081" s="65">
        <v>3800</v>
      </c>
    </row>
    <row r="9082" spans="1:5">
      <c r="A9082" s="203">
        <v>40920</v>
      </c>
      <c r="B9082" s="83">
        <v>29.6</v>
      </c>
      <c r="C9082" s="154">
        <v>274860</v>
      </c>
      <c r="D9082" s="66">
        <v>0.06</v>
      </c>
      <c r="E9082" s="65">
        <v>2285</v>
      </c>
    </row>
    <row r="9083" spans="1:5">
      <c r="A9083" s="203">
        <v>40921</v>
      </c>
      <c r="B9083" s="83">
        <v>29.08</v>
      </c>
      <c r="C9083" s="154">
        <v>154093</v>
      </c>
      <c r="D9083" s="66">
        <v>0.06</v>
      </c>
      <c r="E9083" s="65">
        <v>0</v>
      </c>
    </row>
    <row r="9084" spans="1:5">
      <c r="A9084" s="203">
        <v>40924</v>
      </c>
      <c r="B9084" s="83">
        <v>29.23</v>
      </c>
      <c r="C9084" s="154">
        <v>122198</v>
      </c>
      <c r="D9084" s="66">
        <v>7.0000000000000007E-2</v>
      </c>
      <c r="E9084" s="65">
        <v>5325</v>
      </c>
    </row>
    <row r="9085" spans="1:5">
      <c r="A9085" s="203">
        <v>40925</v>
      </c>
      <c r="B9085" s="83">
        <v>30.04</v>
      </c>
      <c r="C9085" s="154">
        <v>173345</v>
      </c>
      <c r="D9085" s="66">
        <v>7.0000000000000007E-2</v>
      </c>
      <c r="E9085" s="65">
        <v>4448</v>
      </c>
    </row>
    <row r="9086" spans="1:5">
      <c r="A9086" s="203">
        <v>40926</v>
      </c>
      <c r="B9086" s="83">
        <v>31.35</v>
      </c>
      <c r="C9086" s="154">
        <v>191792</v>
      </c>
      <c r="D9086" s="66">
        <v>7.9000000000000001E-2</v>
      </c>
      <c r="E9086" s="65">
        <v>6640</v>
      </c>
    </row>
    <row r="9087" spans="1:5">
      <c r="A9087" s="203">
        <v>40927</v>
      </c>
      <c r="B9087" s="83">
        <v>32.965000000000003</v>
      </c>
      <c r="C9087" s="154">
        <v>334120</v>
      </c>
      <c r="D9087" s="66">
        <v>8.8999999999999996E-2</v>
      </c>
      <c r="E9087" s="65">
        <v>7625</v>
      </c>
    </row>
    <row r="9088" spans="1:5">
      <c r="A9088" s="203">
        <v>40928</v>
      </c>
      <c r="B9088" s="83">
        <v>32.094999999999999</v>
      </c>
      <c r="C9088" s="154">
        <v>332940</v>
      </c>
      <c r="D9088" s="66">
        <v>8.8999999999999996E-2</v>
      </c>
      <c r="E9088" s="65">
        <v>0</v>
      </c>
    </row>
    <row r="9089" spans="1:5">
      <c r="A9089" s="203">
        <v>40931</v>
      </c>
      <c r="B9089" s="83">
        <v>32.43</v>
      </c>
      <c r="C9089" s="154">
        <v>150313</v>
      </c>
      <c r="D9089" s="66">
        <v>6.7000000000000004E-2</v>
      </c>
      <c r="E9089" s="65">
        <v>8185</v>
      </c>
    </row>
    <row r="9090" spans="1:5">
      <c r="A9090" s="203">
        <v>40932</v>
      </c>
      <c r="B9090" s="83">
        <v>31.72</v>
      </c>
      <c r="C9090" s="154">
        <v>173195</v>
      </c>
      <c r="D9090" s="66">
        <v>6.7000000000000004E-2</v>
      </c>
      <c r="E9090" s="65">
        <v>0</v>
      </c>
    </row>
    <row r="9091" spans="1:5">
      <c r="A9091" s="203">
        <v>40933</v>
      </c>
      <c r="B9091" s="83">
        <v>32.005000000000003</v>
      </c>
      <c r="C9091" s="154">
        <v>146850</v>
      </c>
      <c r="D9091" s="66">
        <v>6.2E-2</v>
      </c>
      <c r="E9091" s="65">
        <v>12100</v>
      </c>
    </row>
    <row r="9092" spans="1:5">
      <c r="A9092" s="203">
        <v>40934</v>
      </c>
      <c r="B9092" s="83">
        <v>32.729999999999997</v>
      </c>
      <c r="C9092" s="154">
        <v>192159</v>
      </c>
      <c r="D9092" s="66">
        <v>6.2E-2</v>
      </c>
      <c r="E9092" s="65">
        <v>6225</v>
      </c>
    </row>
    <row r="9093" spans="1:5">
      <c r="A9093" s="203">
        <v>40935</v>
      </c>
      <c r="B9093" s="83">
        <v>31.45</v>
      </c>
      <c r="C9093" s="154">
        <v>239710</v>
      </c>
      <c r="D9093" s="66">
        <v>6.2E-2</v>
      </c>
      <c r="E9093" s="65">
        <v>0</v>
      </c>
    </row>
    <row r="9094" spans="1:5">
      <c r="A9094" s="203">
        <v>40938</v>
      </c>
      <c r="B9094" s="83">
        <v>30.045000000000002</v>
      </c>
      <c r="C9094" s="154">
        <v>172631</v>
      </c>
      <c r="D9094" s="66">
        <v>6.2E-2</v>
      </c>
      <c r="E9094" s="65">
        <v>0</v>
      </c>
    </row>
    <row r="9095" spans="1:5">
      <c r="A9095" s="204">
        <v>40939</v>
      </c>
      <c r="B9095" s="84">
        <v>31.09</v>
      </c>
      <c r="C9095" s="155">
        <v>178638</v>
      </c>
      <c r="D9095" s="64">
        <v>8.8999999999999996E-2</v>
      </c>
      <c r="E9095" s="69">
        <v>7909</v>
      </c>
    </row>
    <row r="9096" spans="1:5">
      <c r="A9096" s="205">
        <v>40940</v>
      </c>
      <c r="B9096" s="87">
        <v>33.270000000000003</v>
      </c>
      <c r="C9096" s="156">
        <v>277884</v>
      </c>
      <c r="D9096" s="67">
        <v>0.1</v>
      </c>
      <c r="E9096" s="68">
        <v>35154</v>
      </c>
    </row>
    <row r="9097" spans="1:5">
      <c r="A9097" s="203">
        <v>40941</v>
      </c>
      <c r="B9097" s="83">
        <v>29.4</v>
      </c>
      <c r="C9097" s="154">
        <v>1210515</v>
      </c>
      <c r="D9097" s="66">
        <v>0.1</v>
      </c>
      <c r="E9097" s="65">
        <v>0</v>
      </c>
    </row>
    <row r="9098" spans="1:5">
      <c r="A9098" s="203">
        <v>40942</v>
      </c>
      <c r="B9098" s="83">
        <v>27.635000000000002</v>
      </c>
      <c r="C9098" s="154">
        <v>835040</v>
      </c>
      <c r="D9098" s="66">
        <v>0.1</v>
      </c>
      <c r="E9098" s="65">
        <v>0</v>
      </c>
    </row>
    <row r="9099" spans="1:5">
      <c r="A9099" s="203">
        <v>40945</v>
      </c>
      <c r="B9099" s="83">
        <v>26.515000000000001</v>
      </c>
      <c r="C9099" s="154">
        <v>390661</v>
      </c>
      <c r="D9099" s="66">
        <v>0.219</v>
      </c>
      <c r="E9099" s="65">
        <v>15656</v>
      </c>
    </row>
    <row r="9100" spans="1:5">
      <c r="A9100" s="203">
        <v>40946</v>
      </c>
      <c r="B9100" s="83">
        <v>27.5</v>
      </c>
      <c r="C9100" s="154">
        <v>294579</v>
      </c>
      <c r="D9100" s="66">
        <v>0.22</v>
      </c>
      <c r="E9100" s="65">
        <v>12860</v>
      </c>
    </row>
    <row r="9101" spans="1:5">
      <c r="A9101" s="203">
        <v>40947</v>
      </c>
      <c r="B9101" s="83">
        <v>28.02</v>
      </c>
      <c r="C9101" s="154">
        <v>352015</v>
      </c>
      <c r="D9101" s="66">
        <v>0.21</v>
      </c>
      <c r="E9101" s="65">
        <v>610</v>
      </c>
    </row>
    <row r="9102" spans="1:5">
      <c r="A9102" s="203">
        <v>40948</v>
      </c>
      <c r="B9102" s="83">
        <v>27.344999999999999</v>
      </c>
      <c r="C9102" s="154">
        <v>235336</v>
      </c>
      <c r="D9102" s="66">
        <v>0.19900000000000001</v>
      </c>
      <c r="E9102" s="65">
        <v>3700</v>
      </c>
    </row>
    <row r="9103" spans="1:5">
      <c r="A9103" s="203">
        <v>40949</v>
      </c>
      <c r="B9103" s="83">
        <v>27.31</v>
      </c>
      <c r="C9103" s="154">
        <v>216084</v>
      </c>
      <c r="D9103" s="66">
        <v>0.19900000000000001</v>
      </c>
      <c r="E9103" s="65">
        <v>0</v>
      </c>
    </row>
    <row r="9104" spans="1:5">
      <c r="A9104" s="203">
        <v>40952</v>
      </c>
      <c r="B9104" s="83">
        <v>27.55</v>
      </c>
      <c r="C9104" s="154">
        <v>165391</v>
      </c>
      <c r="D9104" s="66">
        <v>0.13</v>
      </c>
      <c r="E9104" s="65">
        <v>2428</v>
      </c>
    </row>
    <row r="9105" spans="1:5">
      <c r="A9105" s="203">
        <v>40953</v>
      </c>
      <c r="B9105" s="83">
        <v>27.98</v>
      </c>
      <c r="C9105" s="154">
        <v>286258</v>
      </c>
      <c r="D9105" s="66">
        <v>0.13</v>
      </c>
      <c r="E9105" s="65">
        <v>0</v>
      </c>
    </row>
    <row r="9106" spans="1:5">
      <c r="A9106" s="203">
        <v>40954</v>
      </c>
      <c r="B9106" s="83">
        <v>27.88</v>
      </c>
      <c r="C9106" s="154">
        <v>243233</v>
      </c>
      <c r="D9106" s="66">
        <v>0.13100000000000001</v>
      </c>
      <c r="E9106" s="65">
        <v>7125</v>
      </c>
    </row>
    <row r="9107" spans="1:5">
      <c r="A9107" s="203">
        <v>40955</v>
      </c>
      <c r="B9107" s="83">
        <v>28.18</v>
      </c>
      <c r="C9107" s="154">
        <v>157759</v>
      </c>
      <c r="D9107" s="66">
        <v>0.15</v>
      </c>
      <c r="E9107" s="65">
        <v>720</v>
      </c>
    </row>
    <row r="9108" spans="1:5">
      <c r="A9108" s="203">
        <v>40956</v>
      </c>
      <c r="B9108" s="83">
        <v>29.675000000000001</v>
      </c>
      <c r="C9108" s="154">
        <v>352845</v>
      </c>
      <c r="D9108" s="66">
        <v>0.16900000000000001</v>
      </c>
      <c r="E9108" s="65">
        <v>0</v>
      </c>
    </row>
    <row r="9109" spans="1:5">
      <c r="A9109" s="203">
        <v>40959</v>
      </c>
      <c r="B9109" s="83">
        <v>29.795000000000002</v>
      </c>
      <c r="C9109" s="154">
        <v>225688</v>
      </c>
      <c r="D9109" s="66">
        <v>0.2</v>
      </c>
      <c r="E9109" s="65">
        <v>11095</v>
      </c>
    </row>
    <row r="9110" spans="1:5">
      <c r="A9110" s="203">
        <v>40960</v>
      </c>
      <c r="B9110" s="83">
        <v>28.83</v>
      </c>
      <c r="C9110" s="154">
        <v>249412</v>
      </c>
      <c r="D9110" s="66">
        <v>0.151</v>
      </c>
      <c r="E9110" s="65">
        <v>1000</v>
      </c>
    </row>
    <row r="9111" spans="1:5">
      <c r="A9111" s="203">
        <v>40961</v>
      </c>
      <c r="B9111" s="83">
        <v>28.41</v>
      </c>
      <c r="C9111" s="154">
        <v>190185</v>
      </c>
      <c r="D9111" s="66">
        <v>0.16</v>
      </c>
      <c r="E9111" s="65">
        <v>2200</v>
      </c>
    </row>
    <row r="9112" spans="1:5">
      <c r="A9112" s="203">
        <v>40962</v>
      </c>
      <c r="B9112" s="83">
        <v>27.065000000000001</v>
      </c>
      <c r="C9112" s="154">
        <v>368464</v>
      </c>
      <c r="D9112" s="66">
        <v>0.14099999999999999</v>
      </c>
      <c r="E9112" s="65">
        <v>5275</v>
      </c>
    </row>
    <row r="9113" spans="1:5">
      <c r="A9113" s="203">
        <v>40963</v>
      </c>
      <c r="B9113" s="83">
        <v>24.72</v>
      </c>
      <c r="C9113" s="154">
        <v>1000731</v>
      </c>
      <c r="D9113" s="66">
        <v>0.14099999999999999</v>
      </c>
      <c r="E9113" s="65">
        <v>0</v>
      </c>
    </row>
    <row r="9114" spans="1:5">
      <c r="A9114" s="203">
        <v>40966</v>
      </c>
      <c r="B9114" s="83">
        <v>24.73</v>
      </c>
      <c r="C9114" s="154">
        <v>396089</v>
      </c>
      <c r="D9114" s="66">
        <v>0.19800000000000001</v>
      </c>
      <c r="E9114" s="65">
        <v>3761</v>
      </c>
    </row>
    <row r="9115" spans="1:5">
      <c r="A9115" s="203">
        <v>40967</v>
      </c>
      <c r="B9115" s="83">
        <v>24.74</v>
      </c>
      <c r="C9115" s="154">
        <v>268902</v>
      </c>
      <c r="D9115" s="66">
        <v>0.19700000000000001</v>
      </c>
      <c r="E9115" s="65">
        <v>5450</v>
      </c>
    </row>
    <row r="9116" spans="1:5">
      <c r="A9116" s="204">
        <v>40968</v>
      </c>
      <c r="B9116" s="84">
        <v>25.094999999999999</v>
      </c>
      <c r="C9116" s="155">
        <v>416104</v>
      </c>
      <c r="D9116" s="64">
        <v>0.151</v>
      </c>
      <c r="E9116" s="69">
        <v>3270</v>
      </c>
    </row>
    <row r="9117" spans="1:5">
      <c r="A9117" s="205">
        <v>40969</v>
      </c>
      <c r="B9117" s="87">
        <v>24.4</v>
      </c>
      <c r="C9117" s="157">
        <v>408424</v>
      </c>
      <c r="D9117" s="67">
        <v>0.19600000000000001</v>
      </c>
      <c r="E9117" s="68">
        <v>91800</v>
      </c>
    </row>
    <row r="9118" spans="1:5">
      <c r="A9118" s="203">
        <v>40970</v>
      </c>
      <c r="B9118" s="83">
        <v>25.35</v>
      </c>
      <c r="C9118" s="158">
        <v>351207</v>
      </c>
      <c r="D9118" s="66">
        <v>0.151</v>
      </c>
      <c r="E9118" s="65">
        <v>9230</v>
      </c>
    </row>
    <row r="9119" spans="1:5">
      <c r="A9119" s="203">
        <v>40973</v>
      </c>
      <c r="B9119" s="83">
        <v>25.35</v>
      </c>
      <c r="C9119" s="158">
        <v>358700</v>
      </c>
      <c r="D9119" s="66">
        <v>0.16</v>
      </c>
      <c r="E9119" s="65">
        <v>1000</v>
      </c>
    </row>
    <row r="9120" spans="1:5">
      <c r="A9120" s="203">
        <v>40974</v>
      </c>
      <c r="B9120" s="83">
        <v>24.004999999999999</v>
      </c>
      <c r="C9120" s="158">
        <v>417209</v>
      </c>
      <c r="D9120" s="66">
        <v>0.17</v>
      </c>
      <c r="E9120" s="65">
        <v>8175</v>
      </c>
    </row>
    <row r="9121" spans="1:5">
      <c r="A9121" s="203">
        <v>40975</v>
      </c>
      <c r="B9121" s="83">
        <v>24.01</v>
      </c>
      <c r="C9121" s="158">
        <v>368488</v>
      </c>
      <c r="D9121" s="66">
        <v>0.19800000000000001</v>
      </c>
      <c r="E9121" s="65">
        <v>8095</v>
      </c>
    </row>
    <row r="9122" spans="1:5">
      <c r="A9122" s="203">
        <v>40976</v>
      </c>
      <c r="B9122" s="83">
        <v>24.655000000000001</v>
      </c>
      <c r="C9122" s="158">
        <v>270918</v>
      </c>
      <c r="D9122" s="66">
        <v>0.19800000000000001</v>
      </c>
      <c r="E9122" s="65">
        <v>9140</v>
      </c>
    </row>
    <row r="9123" spans="1:5">
      <c r="A9123" s="203">
        <v>40977</v>
      </c>
      <c r="B9123" s="83">
        <v>24.914999999999999</v>
      </c>
      <c r="C9123" s="158">
        <v>424881</v>
      </c>
      <c r="D9123" s="66">
        <v>0.15</v>
      </c>
      <c r="E9123" s="65">
        <v>11802</v>
      </c>
    </row>
    <row r="9124" spans="1:5">
      <c r="A9124" s="203">
        <v>40980</v>
      </c>
      <c r="B9124" s="83">
        <v>24.765000000000001</v>
      </c>
      <c r="C9124" s="158">
        <v>247498</v>
      </c>
      <c r="D9124" s="66">
        <v>0.18</v>
      </c>
      <c r="E9124" s="65">
        <v>7354</v>
      </c>
    </row>
    <row r="9125" spans="1:5">
      <c r="A9125" s="203">
        <v>40981</v>
      </c>
      <c r="B9125" s="83">
        <v>25.64</v>
      </c>
      <c r="C9125" s="158">
        <v>327894</v>
      </c>
      <c r="D9125" s="66">
        <v>0.151</v>
      </c>
      <c r="E9125" s="65">
        <v>6162</v>
      </c>
    </row>
    <row r="9126" spans="1:5">
      <c r="A9126" s="203">
        <v>40982</v>
      </c>
      <c r="B9126" s="83">
        <v>26.29</v>
      </c>
      <c r="C9126" s="158">
        <v>320638</v>
      </c>
      <c r="D9126" s="66">
        <v>0.151</v>
      </c>
      <c r="E9126" s="65">
        <v>0</v>
      </c>
    </row>
    <row r="9127" spans="1:5">
      <c r="A9127" s="203">
        <v>40983</v>
      </c>
      <c r="B9127" s="83">
        <v>26.995000000000001</v>
      </c>
      <c r="C9127" s="158">
        <v>220871</v>
      </c>
      <c r="D9127" s="66">
        <v>0.19800000000000001</v>
      </c>
      <c r="E9127" s="65">
        <v>7661</v>
      </c>
    </row>
    <row r="9128" spans="1:5">
      <c r="A9128" s="203">
        <v>40984</v>
      </c>
      <c r="B9128" s="83">
        <v>28.835000000000001</v>
      </c>
      <c r="C9128" s="158">
        <v>638693</v>
      </c>
      <c r="D9128" s="66">
        <v>0.19900000000000001</v>
      </c>
      <c r="E9128" s="65">
        <v>15110</v>
      </c>
    </row>
    <row r="9129" spans="1:5">
      <c r="A9129" s="203">
        <v>40987</v>
      </c>
      <c r="B9129" s="83">
        <v>28.35</v>
      </c>
      <c r="C9129" s="158">
        <v>323260</v>
      </c>
      <c r="D9129" s="66">
        <v>0.156</v>
      </c>
      <c r="E9129" s="65">
        <v>2205</v>
      </c>
    </row>
    <row r="9130" spans="1:5">
      <c r="A9130" s="203">
        <v>40988</v>
      </c>
      <c r="B9130" s="83">
        <v>27.484999999999999</v>
      </c>
      <c r="C9130" s="158">
        <v>242389</v>
      </c>
      <c r="D9130" s="66">
        <v>0.16200000000000001</v>
      </c>
      <c r="E9130" s="65">
        <v>5744</v>
      </c>
    </row>
    <row r="9131" spans="1:5">
      <c r="A9131" s="203">
        <v>40989</v>
      </c>
      <c r="B9131" s="83">
        <v>25.92</v>
      </c>
      <c r="C9131" s="158">
        <v>435454</v>
      </c>
      <c r="D9131" s="66">
        <v>0.18</v>
      </c>
      <c r="E9131" s="65">
        <v>3386</v>
      </c>
    </row>
    <row r="9132" spans="1:5">
      <c r="A9132" s="203">
        <v>40990</v>
      </c>
      <c r="B9132" s="83">
        <v>25.22</v>
      </c>
      <c r="C9132" s="158">
        <v>374900</v>
      </c>
      <c r="D9132" s="66">
        <v>0.18099999999999999</v>
      </c>
      <c r="E9132" s="65">
        <v>2000</v>
      </c>
    </row>
    <row r="9133" spans="1:5">
      <c r="A9133" s="203">
        <v>40991</v>
      </c>
      <c r="B9133" s="83">
        <v>25.305</v>
      </c>
      <c r="C9133" s="158">
        <v>277305</v>
      </c>
      <c r="D9133" s="66">
        <v>0.18</v>
      </c>
      <c r="E9133" s="65">
        <v>5002</v>
      </c>
    </row>
    <row r="9134" spans="1:5">
      <c r="A9134" s="203">
        <v>40994</v>
      </c>
      <c r="B9134" s="83">
        <v>25.46</v>
      </c>
      <c r="C9134" s="158">
        <v>188524</v>
      </c>
      <c r="D9134" s="66">
        <v>0.18</v>
      </c>
      <c r="E9134" s="65">
        <v>2705</v>
      </c>
    </row>
    <row r="9135" spans="1:5">
      <c r="A9135" s="203">
        <v>40995</v>
      </c>
      <c r="B9135" s="83">
        <v>24.7</v>
      </c>
      <c r="C9135" s="158">
        <v>318309</v>
      </c>
      <c r="D9135" s="66">
        <v>0.16500000000000001</v>
      </c>
      <c r="E9135" s="65">
        <v>12345</v>
      </c>
    </row>
    <row r="9136" spans="1:5">
      <c r="A9136" s="203">
        <v>40996</v>
      </c>
      <c r="B9136" s="83">
        <v>24.3</v>
      </c>
      <c r="C9136" s="158">
        <v>412691</v>
      </c>
      <c r="D9136" s="66">
        <v>0.16200000000000001</v>
      </c>
      <c r="E9136" s="65">
        <v>3178</v>
      </c>
    </row>
    <row r="9137" spans="1:5">
      <c r="A9137" s="203">
        <v>40997</v>
      </c>
      <c r="B9137" s="83">
        <v>24.545000000000002</v>
      </c>
      <c r="C9137" s="158">
        <v>240152</v>
      </c>
      <c r="D9137" s="66">
        <v>0.15</v>
      </c>
      <c r="E9137" s="65">
        <v>2464</v>
      </c>
    </row>
    <row r="9138" spans="1:5">
      <c r="A9138" s="204">
        <v>40998</v>
      </c>
      <c r="B9138" s="84">
        <v>24.155000000000001</v>
      </c>
      <c r="C9138" s="159">
        <v>495981</v>
      </c>
      <c r="D9138" s="64">
        <v>0.189</v>
      </c>
      <c r="E9138" s="69">
        <v>3300</v>
      </c>
    </row>
    <row r="9139" spans="1:5">
      <c r="A9139" s="206">
        <v>41001</v>
      </c>
      <c r="B9139" s="91">
        <v>24.285</v>
      </c>
      <c r="C9139" s="160">
        <v>339792</v>
      </c>
      <c r="D9139" s="88">
        <v>0.151</v>
      </c>
      <c r="E9139" s="95">
        <v>2780</v>
      </c>
    </row>
    <row r="9140" spans="1:5">
      <c r="A9140" s="207">
        <v>41002</v>
      </c>
      <c r="B9140" s="92">
        <v>23.45</v>
      </c>
      <c r="C9140" s="161">
        <v>437608</v>
      </c>
      <c r="D9140" s="89">
        <v>0.188</v>
      </c>
      <c r="E9140" s="90">
        <v>4940</v>
      </c>
    </row>
    <row r="9141" spans="1:5">
      <c r="A9141" s="207">
        <v>41003</v>
      </c>
      <c r="B9141" s="92">
        <v>22.6</v>
      </c>
      <c r="C9141" s="161">
        <v>411689</v>
      </c>
      <c r="D9141" s="89">
        <v>0.15</v>
      </c>
      <c r="E9141" s="90">
        <v>7675</v>
      </c>
    </row>
    <row r="9142" spans="1:5">
      <c r="A9142" s="207">
        <v>41004</v>
      </c>
      <c r="B9142" s="92">
        <v>23</v>
      </c>
      <c r="C9142" s="161">
        <v>418503</v>
      </c>
      <c r="D9142" s="89">
        <v>0.188</v>
      </c>
      <c r="E9142" s="90">
        <v>2643</v>
      </c>
    </row>
    <row r="9143" spans="1:5">
      <c r="A9143" s="207">
        <v>41009</v>
      </c>
      <c r="B9143" s="92">
        <v>22.64</v>
      </c>
      <c r="C9143" s="161">
        <v>322654</v>
      </c>
      <c r="D9143" s="89">
        <v>0.189</v>
      </c>
      <c r="E9143" s="90">
        <v>1040</v>
      </c>
    </row>
    <row r="9144" spans="1:5">
      <c r="A9144" s="207">
        <v>41010</v>
      </c>
      <c r="B9144" s="92">
        <v>22.885000000000002</v>
      </c>
      <c r="C9144" s="161">
        <v>240841</v>
      </c>
      <c r="D9144" s="89">
        <v>0.19900000000000001</v>
      </c>
      <c r="E9144" s="90">
        <v>5263</v>
      </c>
    </row>
    <row r="9145" spans="1:5">
      <c r="A9145" s="207">
        <v>41011</v>
      </c>
      <c r="B9145" s="92">
        <v>23.39</v>
      </c>
      <c r="C9145" s="161">
        <v>228477</v>
      </c>
      <c r="D9145" s="89">
        <v>0.19800000000000001</v>
      </c>
      <c r="E9145" s="90">
        <v>1712</v>
      </c>
    </row>
    <row r="9146" spans="1:5">
      <c r="A9146" s="207">
        <v>41012</v>
      </c>
      <c r="B9146" s="92">
        <v>22.84</v>
      </c>
      <c r="C9146" s="161">
        <v>264539</v>
      </c>
      <c r="D9146" s="89">
        <v>0.19900000000000001</v>
      </c>
      <c r="E9146" s="90">
        <v>2905</v>
      </c>
    </row>
    <row r="9147" spans="1:5">
      <c r="A9147" s="207">
        <v>41015</v>
      </c>
      <c r="B9147" s="92">
        <v>21.7</v>
      </c>
      <c r="C9147" s="161">
        <v>440995</v>
      </c>
      <c r="D9147" s="89">
        <v>0.18</v>
      </c>
      <c r="E9147" s="90">
        <v>2050</v>
      </c>
    </row>
    <row r="9148" spans="1:5">
      <c r="A9148" s="207">
        <v>41016</v>
      </c>
      <c r="B9148" s="92">
        <v>21.58</v>
      </c>
      <c r="C9148" s="161">
        <v>569555</v>
      </c>
      <c r="D9148" s="89">
        <v>0.19900000000000001</v>
      </c>
      <c r="E9148" s="90">
        <v>600</v>
      </c>
    </row>
    <row r="9149" spans="1:5">
      <c r="A9149" s="207">
        <v>41017</v>
      </c>
      <c r="B9149" s="92">
        <v>20.95</v>
      </c>
      <c r="C9149" s="161">
        <v>539497</v>
      </c>
      <c r="D9149" s="89">
        <v>0.19700000000000001</v>
      </c>
      <c r="E9149" s="90">
        <v>4595</v>
      </c>
    </row>
    <row r="9150" spans="1:5">
      <c r="A9150" s="207">
        <v>41018</v>
      </c>
      <c r="B9150" s="92">
        <v>20.305</v>
      </c>
      <c r="C9150" s="161">
        <v>440834</v>
      </c>
      <c r="D9150" s="89">
        <v>0.14199999999999999</v>
      </c>
      <c r="E9150" s="90">
        <v>15242</v>
      </c>
    </row>
    <row r="9151" spans="1:5">
      <c r="A9151" s="207">
        <v>41019</v>
      </c>
      <c r="B9151" s="92">
        <v>21</v>
      </c>
      <c r="C9151" s="161">
        <v>551336</v>
      </c>
      <c r="D9151" s="89">
        <v>0.184</v>
      </c>
      <c r="E9151" s="90">
        <v>3260</v>
      </c>
    </row>
    <row r="9152" spans="1:5">
      <c r="A9152" s="207">
        <v>41022</v>
      </c>
      <c r="B9152" s="92">
        <v>20.815000000000001</v>
      </c>
      <c r="C9152" s="161">
        <v>300069</v>
      </c>
      <c r="D9152" s="89">
        <v>0.186</v>
      </c>
      <c r="E9152" s="90">
        <v>3440</v>
      </c>
    </row>
    <row r="9153" spans="1:5">
      <c r="A9153" s="207">
        <v>41023</v>
      </c>
      <c r="B9153" s="92">
        <v>21</v>
      </c>
      <c r="C9153" s="161">
        <v>245295</v>
      </c>
      <c r="D9153" s="89">
        <v>0.18</v>
      </c>
      <c r="E9153" s="90">
        <v>2548</v>
      </c>
    </row>
    <row r="9154" spans="1:5">
      <c r="A9154" s="207">
        <v>41024</v>
      </c>
      <c r="B9154" s="92">
        <v>21.5</v>
      </c>
      <c r="C9154" s="161">
        <v>242045</v>
      </c>
      <c r="D9154" s="89">
        <v>0.18</v>
      </c>
      <c r="E9154" s="90">
        <v>1850</v>
      </c>
    </row>
    <row r="9155" spans="1:5">
      <c r="A9155" s="207">
        <v>41025</v>
      </c>
      <c r="B9155" s="92">
        <v>21.125</v>
      </c>
      <c r="C9155" s="161">
        <v>221480</v>
      </c>
      <c r="D9155" s="89">
        <v>0.186</v>
      </c>
      <c r="E9155" s="90">
        <v>1400</v>
      </c>
    </row>
    <row r="9156" spans="1:5">
      <c r="A9156" s="207">
        <v>41026</v>
      </c>
      <c r="B9156" s="92">
        <v>22.46</v>
      </c>
      <c r="C9156" s="161">
        <v>393740</v>
      </c>
      <c r="D9156" s="89">
        <v>0.19</v>
      </c>
      <c r="E9156" s="90">
        <v>4710</v>
      </c>
    </row>
    <row r="9157" spans="1:5">
      <c r="A9157" s="208">
        <v>41029</v>
      </c>
      <c r="B9157" s="93">
        <v>22.38</v>
      </c>
      <c r="C9157" s="162">
        <v>215561</v>
      </c>
      <c r="D9157" s="94">
        <v>0.189</v>
      </c>
      <c r="E9157" s="96">
        <v>3633</v>
      </c>
    </row>
    <row r="9158" spans="1:5">
      <c r="A9158" s="206">
        <v>41031</v>
      </c>
      <c r="B9158" s="91">
        <v>22.11</v>
      </c>
      <c r="C9158" s="160">
        <v>363765</v>
      </c>
      <c r="D9158" s="88">
        <v>0.189</v>
      </c>
      <c r="E9158" s="95">
        <v>4520</v>
      </c>
    </row>
    <row r="9159" spans="1:5">
      <c r="A9159" s="207">
        <v>41032</v>
      </c>
      <c r="B9159" s="92">
        <v>21.49</v>
      </c>
      <c r="C9159" s="161">
        <v>135261</v>
      </c>
      <c r="D9159" s="89">
        <v>0.19</v>
      </c>
      <c r="E9159" s="90">
        <v>8374</v>
      </c>
    </row>
    <row r="9160" spans="1:5">
      <c r="A9160" s="207">
        <v>41033</v>
      </c>
      <c r="B9160" s="92">
        <v>21.18</v>
      </c>
      <c r="C9160" s="161">
        <v>226284</v>
      </c>
      <c r="D9160" s="89">
        <v>0.19900000000000001</v>
      </c>
      <c r="E9160" s="90">
        <v>8320</v>
      </c>
    </row>
    <row r="9161" spans="1:5">
      <c r="A9161" s="207">
        <v>41036</v>
      </c>
      <c r="B9161" s="92">
        <v>21.44</v>
      </c>
      <c r="C9161" s="161">
        <v>169493</v>
      </c>
      <c r="D9161" s="89">
        <v>0.2</v>
      </c>
      <c r="E9161" s="90">
        <v>10100</v>
      </c>
    </row>
    <row r="9162" spans="1:5">
      <c r="A9162" s="207">
        <v>41037</v>
      </c>
      <c r="B9162" s="92">
        <v>21.535</v>
      </c>
      <c r="C9162" s="161">
        <v>333817</v>
      </c>
      <c r="D9162" s="89">
        <v>0.18</v>
      </c>
      <c r="E9162" s="90">
        <v>2400</v>
      </c>
    </row>
    <row r="9163" spans="1:5">
      <c r="A9163" s="207">
        <v>41038</v>
      </c>
      <c r="B9163" s="92">
        <v>23.66</v>
      </c>
      <c r="C9163" s="161">
        <v>1027926</v>
      </c>
      <c r="D9163" s="89">
        <v>0.15</v>
      </c>
      <c r="E9163" s="90">
        <v>6745</v>
      </c>
    </row>
    <row r="9164" spans="1:5">
      <c r="A9164" s="207">
        <v>41039</v>
      </c>
      <c r="B9164" s="92">
        <v>24.045000000000002</v>
      </c>
      <c r="C9164" s="161">
        <v>423164</v>
      </c>
      <c r="D9164" s="89">
        <v>0.18099999999999999</v>
      </c>
      <c r="E9164" s="90">
        <v>3200</v>
      </c>
    </row>
    <row r="9165" spans="1:5">
      <c r="A9165" s="207">
        <v>41040</v>
      </c>
      <c r="B9165" s="92">
        <v>23.815000000000001</v>
      </c>
      <c r="C9165" s="161">
        <v>242950</v>
      </c>
      <c r="D9165" s="89">
        <v>0.13200000000000001</v>
      </c>
      <c r="E9165" s="90">
        <v>759</v>
      </c>
    </row>
    <row r="9166" spans="1:5">
      <c r="A9166" s="207">
        <v>41043</v>
      </c>
      <c r="B9166" s="92">
        <v>22.85</v>
      </c>
      <c r="C9166" s="161">
        <v>278262</v>
      </c>
      <c r="D9166" s="89">
        <v>0.13300000000000001</v>
      </c>
      <c r="E9166" s="90">
        <v>7695</v>
      </c>
    </row>
    <row r="9167" spans="1:5">
      <c r="A9167" s="207">
        <v>41044</v>
      </c>
      <c r="B9167" s="92">
        <v>23.065000000000001</v>
      </c>
      <c r="C9167" s="161">
        <v>361333</v>
      </c>
      <c r="D9167" s="89">
        <v>0.13200000000000001</v>
      </c>
      <c r="E9167" s="90">
        <v>3475</v>
      </c>
    </row>
    <row r="9168" spans="1:5">
      <c r="A9168" s="207">
        <v>41045</v>
      </c>
      <c r="B9168" s="92">
        <v>23.574999999999999</v>
      </c>
      <c r="C9168" s="161">
        <v>470847</v>
      </c>
      <c r="D9168" s="89">
        <v>0.13</v>
      </c>
      <c r="E9168" s="90">
        <v>5895</v>
      </c>
    </row>
    <row r="9169" spans="1:5">
      <c r="A9169" s="207">
        <v>41046</v>
      </c>
      <c r="B9169" s="92">
        <v>22.934999999999999</v>
      </c>
      <c r="C9169" s="161">
        <v>242012</v>
      </c>
      <c r="D9169" s="89">
        <v>0.13</v>
      </c>
      <c r="E9169" s="90">
        <v>2600</v>
      </c>
    </row>
    <row r="9170" spans="1:5">
      <c r="A9170" s="207">
        <v>41047</v>
      </c>
      <c r="B9170" s="92">
        <v>22.52</v>
      </c>
      <c r="C9170" s="161">
        <v>369552</v>
      </c>
      <c r="D9170" s="89">
        <v>0.13</v>
      </c>
      <c r="E9170" s="90">
        <v>0</v>
      </c>
    </row>
    <row r="9171" spans="1:5">
      <c r="A9171" s="207">
        <v>41050</v>
      </c>
      <c r="B9171" s="92">
        <v>22.92</v>
      </c>
      <c r="C9171" s="161">
        <v>299729</v>
      </c>
      <c r="D9171" s="89">
        <v>0.13100000000000001</v>
      </c>
      <c r="E9171" s="90">
        <v>1440</v>
      </c>
    </row>
    <row r="9172" spans="1:5">
      <c r="A9172" s="207">
        <v>41051</v>
      </c>
      <c r="B9172" s="92">
        <v>23.135000000000002</v>
      </c>
      <c r="C9172" s="161">
        <v>309713</v>
      </c>
      <c r="D9172" s="89">
        <v>0.13100000000000001</v>
      </c>
      <c r="E9172" s="90">
        <v>2418</v>
      </c>
    </row>
    <row r="9173" spans="1:5">
      <c r="A9173" s="207">
        <v>41052</v>
      </c>
      <c r="B9173" s="92">
        <v>21.73</v>
      </c>
      <c r="C9173" s="161">
        <v>409648</v>
      </c>
      <c r="D9173" s="89">
        <v>0.13100000000000001</v>
      </c>
      <c r="E9173" s="90">
        <v>450</v>
      </c>
    </row>
    <row r="9174" spans="1:5">
      <c r="A9174" s="207">
        <v>41053</v>
      </c>
      <c r="B9174" s="92">
        <v>21.34</v>
      </c>
      <c r="C9174" s="161">
        <v>349317</v>
      </c>
      <c r="D9174" s="89">
        <v>0.14000000000000001</v>
      </c>
      <c r="E9174" s="90">
        <v>90</v>
      </c>
    </row>
    <row r="9175" spans="1:5">
      <c r="A9175" s="207">
        <v>41054</v>
      </c>
      <c r="B9175" s="92">
        <v>21.195</v>
      </c>
      <c r="C9175" s="161">
        <v>279091</v>
      </c>
      <c r="D9175" s="89">
        <v>0.17899999999999999</v>
      </c>
      <c r="E9175" s="90">
        <v>1550</v>
      </c>
    </row>
    <row r="9176" spans="1:5">
      <c r="A9176" s="207">
        <v>41057</v>
      </c>
      <c r="B9176" s="92">
        <v>21.33</v>
      </c>
      <c r="C9176" s="161">
        <v>132928</v>
      </c>
      <c r="D9176" s="89">
        <v>0.17899999999999999</v>
      </c>
      <c r="E9176" s="90">
        <v>0</v>
      </c>
    </row>
    <row r="9177" spans="1:5">
      <c r="A9177" s="207">
        <v>41058</v>
      </c>
      <c r="B9177" s="92">
        <v>21.95</v>
      </c>
      <c r="C9177" s="161">
        <v>309444</v>
      </c>
      <c r="D9177" s="89">
        <v>0.17899999999999999</v>
      </c>
      <c r="E9177" s="90">
        <v>900</v>
      </c>
    </row>
    <row r="9178" spans="1:5">
      <c r="A9178" s="207">
        <v>41059</v>
      </c>
      <c r="B9178" s="92">
        <v>21.48</v>
      </c>
      <c r="C9178" s="161">
        <v>392968</v>
      </c>
      <c r="D9178" s="89">
        <v>0.15</v>
      </c>
      <c r="E9178" s="90">
        <v>650</v>
      </c>
    </row>
    <row r="9179" spans="1:5">
      <c r="A9179" s="208">
        <v>41060</v>
      </c>
      <c r="B9179" s="93">
        <v>21.12</v>
      </c>
      <c r="C9179" s="162">
        <v>2283581</v>
      </c>
      <c r="D9179" s="94">
        <v>0.15</v>
      </c>
      <c r="E9179" s="96">
        <v>0</v>
      </c>
    </row>
    <row r="9180" spans="1:5">
      <c r="A9180" s="206">
        <v>41061</v>
      </c>
      <c r="B9180" s="91">
        <v>20.184999999999999</v>
      </c>
      <c r="C9180" s="160">
        <v>350132</v>
      </c>
      <c r="D9180" s="88">
        <v>0.14000000000000001</v>
      </c>
      <c r="E9180" s="95">
        <v>1110</v>
      </c>
    </row>
    <row r="9181" spans="1:5">
      <c r="A9181" s="207">
        <v>41064</v>
      </c>
      <c r="B9181" s="92">
        <v>19.984999999999999</v>
      </c>
      <c r="C9181" s="161">
        <v>203864</v>
      </c>
      <c r="D9181" s="89">
        <v>0.14099999999999999</v>
      </c>
      <c r="E9181" s="90">
        <v>1600</v>
      </c>
    </row>
    <row r="9182" spans="1:5">
      <c r="A9182" s="207">
        <v>41065</v>
      </c>
      <c r="B9182" s="92">
        <v>19.62</v>
      </c>
      <c r="C9182" s="161">
        <v>259144</v>
      </c>
      <c r="D9182" s="89">
        <v>0.17299999999999999</v>
      </c>
      <c r="E9182" s="90">
        <v>3015</v>
      </c>
    </row>
    <row r="9183" spans="1:5">
      <c r="A9183" s="207">
        <v>41066</v>
      </c>
      <c r="B9183" s="92">
        <v>20.12</v>
      </c>
      <c r="C9183" s="161">
        <v>235126</v>
      </c>
      <c r="D9183" s="89">
        <v>0.17</v>
      </c>
      <c r="E9183" s="90">
        <v>1079</v>
      </c>
    </row>
    <row r="9184" spans="1:5">
      <c r="A9184" s="207">
        <v>41067</v>
      </c>
      <c r="B9184" s="92">
        <v>20.094999999999999</v>
      </c>
      <c r="C9184" s="161">
        <v>241929</v>
      </c>
      <c r="D9184" s="89">
        <v>0.17899999999999999</v>
      </c>
      <c r="E9184" s="90">
        <v>610</v>
      </c>
    </row>
    <row r="9185" spans="1:5">
      <c r="A9185" s="207">
        <v>41068</v>
      </c>
      <c r="B9185" s="92">
        <v>19.309999999999999</v>
      </c>
      <c r="C9185" s="161">
        <v>316661</v>
      </c>
      <c r="D9185" s="89">
        <v>0.16</v>
      </c>
      <c r="E9185" s="90">
        <v>120</v>
      </c>
    </row>
    <row r="9186" spans="1:5">
      <c r="A9186" s="207">
        <v>41071</v>
      </c>
      <c r="B9186" s="92">
        <v>18.954999999999998</v>
      </c>
      <c r="C9186" s="161">
        <v>235482</v>
      </c>
      <c r="D9186" s="89">
        <v>0.16</v>
      </c>
      <c r="E9186" s="90">
        <v>558</v>
      </c>
    </row>
    <row r="9187" spans="1:5">
      <c r="A9187" s="207">
        <v>41072</v>
      </c>
      <c r="B9187" s="92">
        <v>18.57</v>
      </c>
      <c r="C9187" s="161">
        <v>244335</v>
      </c>
      <c r="D9187" s="89">
        <v>0.16</v>
      </c>
      <c r="E9187" s="90">
        <v>558</v>
      </c>
    </row>
    <row r="9188" spans="1:5">
      <c r="A9188" s="207">
        <v>41073</v>
      </c>
      <c r="B9188" s="92">
        <v>17.809999999999999</v>
      </c>
      <c r="C9188" s="161">
        <v>293127</v>
      </c>
      <c r="D9188" s="89">
        <v>0.17</v>
      </c>
      <c r="E9188" s="90">
        <v>300</v>
      </c>
    </row>
    <row r="9189" spans="1:5">
      <c r="A9189" s="207">
        <v>41074</v>
      </c>
      <c r="B9189" s="92">
        <v>17.905000000000001</v>
      </c>
      <c r="C9189" s="161">
        <v>294041</v>
      </c>
      <c r="D9189" s="89">
        <v>0.13100000000000001</v>
      </c>
      <c r="E9189" s="90">
        <v>4700</v>
      </c>
    </row>
    <row r="9190" spans="1:5">
      <c r="A9190" s="207">
        <v>41075</v>
      </c>
      <c r="B9190" s="92">
        <v>18.45</v>
      </c>
      <c r="C9190" s="161">
        <v>589250</v>
      </c>
      <c r="D9190" s="89">
        <v>0.15</v>
      </c>
      <c r="E9190" s="90">
        <v>5995</v>
      </c>
    </row>
    <row r="9191" spans="1:5">
      <c r="A9191" s="207">
        <v>41078</v>
      </c>
      <c r="B9191" s="92">
        <v>18.815000000000001</v>
      </c>
      <c r="C9191" s="161">
        <v>230657</v>
      </c>
      <c r="D9191" s="89">
        <v>0.15</v>
      </c>
      <c r="E9191" s="90">
        <v>1850</v>
      </c>
    </row>
    <row r="9192" spans="1:5">
      <c r="A9192" s="207">
        <v>41079</v>
      </c>
      <c r="B9192" s="92">
        <v>18.739999999999998</v>
      </c>
      <c r="C9192" s="161">
        <v>114590</v>
      </c>
      <c r="D9192" s="89">
        <v>0.15</v>
      </c>
      <c r="E9192" s="90">
        <v>210</v>
      </c>
    </row>
    <row r="9193" spans="1:5">
      <c r="A9193" s="207">
        <v>41080</v>
      </c>
      <c r="B9193" s="92">
        <v>19.164999999999999</v>
      </c>
      <c r="C9193" s="161">
        <v>147606</v>
      </c>
      <c r="D9193" s="89">
        <v>0.15</v>
      </c>
      <c r="E9193" s="90">
        <v>565</v>
      </c>
    </row>
    <row r="9194" spans="1:5">
      <c r="A9194" s="207">
        <v>41081</v>
      </c>
      <c r="B9194" s="92">
        <v>19.18</v>
      </c>
      <c r="C9194" s="161">
        <v>134413</v>
      </c>
      <c r="D9194" s="89">
        <v>0.17899999999999999</v>
      </c>
      <c r="E9194" s="90">
        <v>700</v>
      </c>
    </row>
    <row r="9195" spans="1:5">
      <c r="A9195" s="207">
        <v>41082</v>
      </c>
      <c r="B9195" s="92">
        <v>18.690000000000001</v>
      </c>
      <c r="C9195" s="161">
        <v>122864</v>
      </c>
      <c r="D9195" s="89">
        <v>0.17899999999999999</v>
      </c>
      <c r="E9195" s="90">
        <v>0</v>
      </c>
    </row>
    <row r="9196" spans="1:5">
      <c r="A9196" s="207">
        <v>41085</v>
      </c>
      <c r="B9196" s="92">
        <v>18.225000000000001</v>
      </c>
      <c r="C9196" s="161">
        <v>106710</v>
      </c>
      <c r="D9196" s="89">
        <v>0.17899999999999999</v>
      </c>
      <c r="E9196" s="90">
        <v>120</v>
      </c>
    </row>
    <row r="9197" spans="1:5">
      <c r="A9197" s="207">
        <v>41086</v>
      </c>
      <c r="B9197" s="92">
        <v>17.690000000000001</v>
      </c>
      <c r="C9197" s="161">
        <v>152837</v>
      </c>
      <c r="D9197" s="89">
        <v>0.16</v>
      </c>
      <c r="E9197" s="90">
        <v>2971</v>
      </c>
    </row>
    <row r="9198" spans="1:5">
      <c r="A9198" s="207">
        <v>41087</v>
      </c>
      <c r="B9198" s="92">
        <v>17.510000000000002</v>
      </c>
      <c r="C9198" s="161">
        <v>220836</v>
      </c>
      <c r="D9198" s="89">
        <v>0.17799999999999999</v>
      </c>
      <c r="E9198" s="90">
        <v>500</v>
      </c>
    </row>
    <row r="9199" spans="1:5">
      <c r="A9199" s="207">
        <v>41088</v>
      </c>
      <c r="B9199" s="92">
        <v>17.565000000000001</v>
      </c>
      <c r="C9199" s="161">
        <v>129979</v>
      </c>
      <c r="D9199" s="89">
        <v>0.17899999999999999</v>
      </c>
      <c r="E9199" s="90">
        <v>4550</v>
      </c>
    </row>
    <row r="9200" spans="1:5">
      <c r="A9200" s="208">
        <v>41089</v>
      </c>
      <c r="B9200" s="93">
        <v>19.510000000000002</v>
      </c>
      <c r="C9200" s="162">
        <v>244014</v>
      </c>
      <c r="D9200" s="94">
        <v>0.18</v>
      </c>
      <c r="E9200" s="96">
        <v>4830</v>
      </c>
    </row>
    <row r="9201" spans="1:5">
      <c r="A9201" s="206">
        <v>41092</v>
      </c>
      <c r="B9201" s="91">
        <v>19.45</v>
      </c>
      <c r="C9201" s="160">
        <v>278547</v>
      </c>
      <c r="D9201" s="88">
        <v>0.16</v>
      </c>
      <c r="E9201" s="95">
        <v>2400</v>
      </c>
    </row>
    <row r="9202" spans="1:5">
      <c r="A9202" s="207">
        <v>41093</v>
      </c>
      <c r="B9202" s="92">
        <v>19.475000000000001</v>
      </c>
      <c r="C9202" s="161">
        <v>114535</v>
      </c>
      <c r="D9202" s="89">
        <v>0.16</v>
      </c>
      <c r="E9202" s="90">
        <v>480</v>
      </c>
    </row>
    <row r="9203" spans="1:5">
      <c r="A9203" s="207">
        <v>41094</v>
      </c>
      <c r="B9203" s="92">
        <v>20.71</v>
      </c>
      <c r="C9203" s="161">
        <v>187610</v>
      </c>
      <c r="D9203" s="89">
        <v>0.18</v>
      </c>
      <c r="E9203" s="90">
        <v>2537</v>
      </c>
    </row>
    <row r="9204" spans="1:5">
      <c r="A9204" s="207">
        <v>41095</v>
      </c>
      <c r="B9204" s="92">
        <v>20.18</v>
      </c>
      <c r="C9204" s="161">
        <v>212889</v>
      </c>
      <c r="D9204" s="89">
        <v>0.18</v>
      </c>
      <c r="E9204" s="90">
        <v>150</v>
      </c>
    </row>
    <row r="9205" spans="1:5">
      <c r="A9205" s="207">
        <v>41096</v>
      </c>
      <c r="B9205" s="92">
        <v>19.3</v>
      </c>
      <c r="C9205" s="161">
        <v>116135</v>
      </c>
      <c r="D9205" s="89">
        <v>0.18</v>
      </c>
      <c r="E9205" s="90">
        <v>1941</v>
      </c>
    </row>
    <row r="9206" spans="1:5">
      <c r="A9206" s="207">
        <v>41099</v>
      </c>
      <c r="B9206" s="92">
        <v>18.715</v>
      </c>
      <c r="C9206" s="161">
        <v>157845</v>
      </c>
      <c r="D9206" s="89">
        <v>0.18</v>
      </c>
      <c r="E9206" s="90">
        <v>0</v>
      </c>
    </row>
    <row r="9207" spans="1:5">
      <c r="A9207" s="207">
        <v>41100</v>
      </c>
      <c r="B9207" s="92">
        <v>19.035</v>
      </c>
      <c r="C9207" s="161">
        <v>78284</v>
      </c>
      <c r="D9207" s="89">
        <v>0.15</v>
      </c>
      <c r="E9207" s="90">
        <v>857</v>
      </c>
    </row>
    <row r="9208" spans="1:5">
      <c r="A9208" s="207">
        <v>41101</v>
      </c>
      <c r="B9208" s="92">
        <v>18.954999999999998</v>
      </c>
      <c r="C9208" s="161">
        <v>126737</v>
      </c>
      <c r="D9208" s="89">
        <v>0.15</v>
      </c>
      <c r="E9208" s="90">
        <v>0</v>
      </c>
    </row>
    <row r="9209" spans="1:5">
      <c r="A9209" s="207">
        <v>41102</v>
      </c>
      <c r="B9209" s="92">
        <v>18.75</v>
      </c>
      <c r="C9209" s="161">
        <v>101481</v>
      </c>
      <c r="D9209" s="89">
        <v>0.15</v>
      </c>
      <c r="E9209" s="90">
        <v>125</v>
      </c>
    </row>
    <row r="9210" spans="1:5">
      <c r="A9210" s="207">
        <v>41103</v>
      </c>
      <c r="B9210" s="92">
        <v>19.48</v>
      </c>
      <c r="C9210" s="161">
        <v>92824</v>
      </c>
      <c r="D9210" s="89">
        <v>0.15</v>
      </c>
      <c r="E9210" s="90">
        <v>475</v>
      </c>
    </row>
    <row r="9211" spans="1:5">
      <c r="A9211" s="207">
        <v>41106</v>
      </c>
      <c r="B9211" s="92">
        <v>19.64</v>
      </c>
      <c r="C9211" s="161">
        <v>57861</v>
      </c>
      <c r="D9211" s="89">
        <v>0.15</v>
      </c>
      <c r="E9211" s="90">
        <v>894</v>
      </c>
    </row>
    <row r="9212" spans="1:5">
      <c r="A9212" s="207">
        <v>41107</v>
      </c>
      <c r="B9212" s="92">
        <v>19.690000000000001</v>
      </c>
      <c r="C9212" s="161">
        <v>94343</v>
      </c>
      <c r="D9212" s="89">
        <v>0.15</v>
      </c>
      <c r="E9212" s="90">
        <v>0</v>
      </c>
    </row>
    <row r="9213" spans="1:5">
      <c r="A9213" s="207">
        <v>41108</v>
      </c>
      <c r="B9213" s="92">
        <v>20.285</v>
      </c>
      <c r="C9213" s="161">
        <v>83776</v>
      </c>
      <c r="D9213" s="89">
        <v>0.2</v>
      </c>
      <c r="E9213" s="90">
        <v>212</v>
      </c>
    </row>
    <row r="9214" spans="1:5">
      <c r="A9214" s="207">
        <v>41109</v>
      </c>
      <c r="B9214" s="92">
        <v>20.754999999999999</v>
      </c>
      <c r="C9214" s="161">
        <v>114572</v>
      </c>
      <c r="D9214" s="89">
        <v>0.2</v>
      </c>
      <c r="E9214" s="90">
        <v>666</v>
      </c>
    </row>
    <row r="9215" spans="1:5">
      <c r="A9215" s="207">
        <v>41110</v>
      </c>
      <c r="B9215" s="92">
        <v>20.85</v>
      </c>
      <c r="C9215" s="161">
        <v>208046</v>
      </c>
      <c r="D9215" s="89">
        <v>0.19900000000000001</v>
      </c>
      <c r="E9215" s="90">
        <v>500</v>
      </c>
    </row>
    <row r="9216" spans="1:5">
      <c r="A9216" s="207">
        <v>41113</v>
      </c>
      <c r="B9216" s="92">
        <v>20.239999999999998</v>
      </c>
      <c r="C9216" s="161">
        <v>119778</v>
      </c>
      <c r="D9216" s="89">
        <v>0.19900000000000001</v>
      </c>
      <c r="E9216" s="90">
        <v>0</v>
      </c>
    </row>
    <row r="9217" spans="1:5">
      <c r="A9217" s="207">
        <v>41114</v>
      </c>
      <c r="B9217" s="92">
        <v>20.274999999999999</v>
      </c>
      <c r="C9217" s="161">
        <v>118379</v>
      </c>
      <c r="D9217" s="89">
        <v>0.16</v>
      </c>
      <c r="E9217" s="90">
        <v>300</v>
      </c>
    </row>
    <row r="9218" spans="1:5">
      <c r="A9218" s="207">
        <v>41115</v>
      </c>
      <c r="B9218" s="92">
        <v>20.285</v>
      </c>
      <c r="C9218" s="161">
        <v>64515</v>
      </c>
      <c r="D9218" s="89">
        <v>0.16</v>
      </c>
      <c r="E9218" s="90">
        <v>510</v>
      </c>
    </row>
    <row r="9219" spans="1:5">
      <c r="A9219" s="207">
        <v>41116</v>
      </c>
      <c r="B9219" s="92">
        <v>20.484999999999999</v>
      </c>
      <c r="C9219" s="161">
        <v>85192</v>
      </c>
      <c r="D9219" s="89">
        <v>0.2</v>
      </c>
      <c r="E9219" s="90">
        <v>225</v>
      </c>
    </row>
    <row r="9220" spans="1:5">
      <c r="A9220" s="207">
        <v>41117</v>
      </c>
      <c r="B9220" s="92">
        <v>21.5</v>
      </c>
      <c r="C9220" s="161">
        <v>353556</v>
      </c>
      <c r="D9220" s="89">
        <v>0.17</v>
      </c>
      <c r="E9220" s="90">
        <v>375</v>
      </c>
    </row>
    <row r="9221" spans="1:5">
      <c r="A9221" s="207">
        <v>41120</v>
      </c>
      <c r="B9221" s="92">
        <v>21.55</v>
      </c>
      <c r="C9221" s="161">
        <v>186180</v>
      </c>
      <c r="D9221" s="89">
        <v>0.19900000000000001</v>
      </c>
      <c r="E9221" s="90">
        <v>800</v>
      </c>
    </row>
    <row r="9222" spans="1:5">
      <c r="A9222" s="208">
        <v>41121</v>
      </c>
      <c r="B9222" s="93">
        <v>21.03</v>
      </c>
      <c r="C9222" s="162">
        <v>126865</v>
      </c>
      <c r="D9222" s="94">
        <v>0.19900000000000001</v>
      </c>
      <c r="E9222" s="96">
        <v>700</v>
      </c>
    </row>
    <row r="9223" spans="1:5">
      <c r="A9223" s="207">
        <v>41122</v>
      </c>
      <c r="B9223" s="92">
        <v>20.824999999999999</v>
      </c>
      <c r="C9223" s="161">
        <v>64869</v>
      </c>
      <c r="D9223" s="89">
        <v>0.19900000000000001</v>
      </c>
      <c r="E9223" s="90">
        <v>500</v>
      </c>
    </row>
    <row r="9224" spans="1:5">
      <c r="A9224" s="207">
        <v>41123</v>
      </c>
      <c r="B9224" s="92">
        <v>19.510000000000002</v>
      </c>
      <c r="C9224" s="161">
        <v>245357</v>
      </c>
      <c r="D9224" s="89">
        <v>0.18099999999999999</v>
      </c>
      <c r="E9224" s="90">
        <v>700</v>
      </c>
    </row>
    <row r="9225" spans="1:5">
      <c r="A9225" s="207">
        <v>41124</v>
      </c>
      <c r="B9225" s="92">
        <v>19.98</v>
      </c>
      <c r="C9225" s="161">
        <v>135460</v>
      </c>
      <c r="D9225" s="89">
        <v>0.19900000000000001</v>
      </c>
      <c r="E9225" s="90">
        <v>1000</v>
      </c>
    </row>
    <row r="9226" spans="1:5">
      <c r="A9226" s="207">
        <v>41127</v>
      </c>
      <c r="B9226" s="92">
        <v>21.215</v>
      </c>
      <c r="C9226" s="161">
        <v>170767</v>
      </c>
      <c r="D9226" s="89">
        <v>0.19900000000000001</v>
      </c>
      <c r="E9226" s="90">
        <v>1090</v>
      </c>
    </row>
    <row r="9227" spans="1:5">
      <c r="A9227" s="207">
        <v>41128</v>
      </c>
      <c r="B9227" s="92">
        <v>21.69</v>
      </c>
      <c r="C9227" s="161">
        <v>116999</v>
      </c>
      <c r="D9227" s="89">
        <v>0.16</v>
      </c>
      <c r="E9227" s="90">
        <v>3300</v>
      </c>
    </row>
    <row r="9228" spans="1:5">
      <c r="A9228" s="207">
        <v>41129</v>
      </c>
      <c r="B9228" s="92">
        <v>21.28</v>
      </c>
      <c r="C9228" s="161">
        <v>80214</v>
      </c>
      <c r="D9228" s="89">
        <v>0.161</v>
      </c>
      <c r="E9228" s="90">
        <v>1200</v>
      </c>
    </row>
    <row r="9229" spans="1:5">
      <c r="A9229" s="207">
        <v>41130</v>
      </c>
      <c r="B9229" s="92">
        <v>21.17</v>
      </c>
      <c r="C9229" s="161">
        <v>71670</v>
      </c>
      <c r="D9229" s="89">
        <v>0.17100000000000001</v>
      </c>
      <c r="E9229" s="90">
        <v>1455</v>
      </c>
    </row>
    <row r="9230" spans="1:5">
      <c r="A9230" s="207">
        <v>41131</v>
      </c>
      <c r="B9230" s="92">
        <v>21.15</v>
      </c>
      <c r="C9230" s="161">
        <v>71772</v>
      </c>
      <c r="D9230" s="89">
        <v>0.161</v>
      </c>
      <c r="E9230" s="90">
        <v>450</v>
      </c>
    </row>
    <row r="9231" spans="1:5">
      <c r="A9231" s="207">
        <v>41134</v>
      </c>
      <c r="B9231" s="92">
        <v>20.6</v>
      </c>
      <c r="C9231" s="161">
        <v>86526</v>
      </c>
      <c r="D9231" s="89">
        <v>0.19800000000000001</v>
      </c>
      <c r="E9231" s="90">
        <v>1059</v>
      </c>
    </row>
    <row r="9232" spans="1:5">
      <c r="A9232" s="207">
        <v>41135</v>
      </c>
      <c r="B9232" s="92">
        <v>20.22</v>
      </c>
      <c r="C9232" s="161">
        <v>83136</v>
      </c>
      <c r="D9232" s="89">
        <v>0.17199999999999999</v>
      </c>
      <c r="E9232" s="90">
        <v>3072</v>
      </c>
    </row>
    <row r="9233" spans="1:5">
      <c r="A9233" s="207">
        <v>41136</v>
      </c>
      <c r="B9233" s="92">
        <v>20.100000000000001</v>
      </c>
      <c r="C9233" s="161">
        <v>51078</v>
      </c>
      <c r="D9233" s="89">
        <v>0.17199999999999999</v>
      </c>
      <c r="E9233" s="90">
        <v>0</v>
      </c>
    </row>
    <row r="9234" spans="1:5">
      <c r="A9234" s="207">
        <v>41137</v>
      </c>
      <c r="B9234" s="92">
        <v>20</v>
      </c>
      <c r="C9234" s="161">
        <v>92854</v>
      </c>
      <c r="D9234" s="89">
        <v>0.17</v>
      </c>
      <c r="E9234" s="90">
        <v>1730</v>
      </c>
    </row>
    <row r="9235" spans="1:5">
      <c r="A9235" s="207">
        <v>41138</v>
      </c>
      <c r="B9235" s="92">
        <v>21.31</v>
      </c>
      <c r="C9235" s="161">
        <v>145640</v>
      </c>
      <c r="D9235" s="89">
        <v>0.17</v>
      </c>
      <c r="E9235" s="90">
        <v>1660</v>
      </c>
    </row>
    <row r="9236" spans="1:5">
      <c r="A9236" s="207">
        <v>41141</v>
      </c>
      <c r="B9236" s="92">
        <v>21.2</v>
      </c>
      <c r="C9236" s="161">
        <v>105237</v>
      </c>
      <c r="D9236" s="89">
        <v>0.17</v>
      </c>
      <c r="E9236" s="90">
        <v>24170</v>
      </c>
    </row>
    <row r="9237" spans="1:5">
      <c r="A9237" s="207">
        <v>41142</v>
      </c>
      <c r="B9237" s="92">
        <v>21.15</v>
      </c>
      <c r="C9237" s="161">
        <v>101968</v>
      </c>
      <c r="D9237" s="89">
        <v>0.16200000000000001</v>
      </c>
      <c r="E9237" s="90">
        <v>24</v>
      </c>
    </row>
    <row r="9238" spans="1:5">
      <c r="A9238" s="207">
        <v>41143</v>
      </c>
      <c r="B9238" s="92">
        <v>21.4</v>
      </c>
      <c r="C9238" s="161">
        <v>71671</v>
      </c>
      <c r="D9238" s="89">
        <v>0.16200000000000001</v>
      </c>
      <c r="E9238" s="90">
        <v>995</v>
      </c>
    </row>
    <row r="9239" spans="1:5">
      <c r="A9239" s="207">
        <v>41144</v>
      </c>
      <c r="B9239" s="92">
        <v>21.14</v>
      </c>
      <c r="C9239" s="161">
        <v>77408</v>
      </c>
      <c r="D9239" s="89">
        <v>0.16300000000000001</v>
      </c>
      <c r="E9239" s="90">
        <v>2100</v>
      </c>
    </row>
    <row r="9240" spans="1:5">
      <c r="A9240" s="207">
        <v>41145</v>
      </c>
      <c r="B9240" s="92">
        <v>20.34</v>
      </c>
      <c r="C9240" s="161">
        <v>95177</v>
      </c>
      <c r="D9240" s="89">
        <v>0.16200000000000001</v>
      </c>
      <c r="E9240" s="90">
        <v>110</v>
      </c>
    </row>
    <row r="9241" spans="1:5">
      <c r="A9241" s="207">
        <v>41148</v>
      </c>
      <c r="B9241" s="92">
        <v>20.18</v>
      </c>
      <c r="C9241" s="161">
        <v>135556</v>
      </c>
      <c r="D9241" s="89">
        <v>0.16200000000000001</v>
      </c>
      <c r="E9241" s="90">
        <v>0</v>
      </c>
    </row>
    <row r="9242" spans="1:5">
      <c r="A9242" s="207">
        <v>41149</v>
      </c>
      <c r="B9242" s="92">
        <v>20.27</v>
      </c>
      <c r="C9242" s="161">
        <v>60379</v>
      </c>
      <c r="D9242" s="89">
        <v>0.18</v>
      </c>
      <c r="E9242" s="90">
        <v>2245</v>
      </c>
    </row>
    <row r="9243" spans="1:5">
      <c r="A9243" s="207">
        <v>41150</v>
      </c>
      <c r="B9243" s="92">
        <v>20.079999999999998</v>
      </c>
      <c r="C9243" s="161">
        <v>102660</v>
      </c>
      <c r="D9243" s="89">
        <v>0.18</v>
      </c>
      <c r="E9243" s="90">
        <v>265</v>
      </c>
    </row>
    <row r="9244" spans="1:5">
      <c r="A9244" s="207">
        <v>41151</v>
      </c>
      <c r="B9244" s="92">
        <v>20.02</v>
      </c>
      <c r="C9244" s="161">
        <v>68166</v>
      </c>
      <c r="D9244" s="89">
        <v>0.16200000000000001</v>
      </c>
      <c r="E9244" s="90">
        <v>804</v>
      </c>
    </row>
    <row r="9245" spans="1:5">
      <c r="A9245" s="208">
        <v>41152</v>
      </c>
      <c r="B9245" s="93">
        <v>20.76</v>
      </c>
      <c r="C9245" s="162">
        <v>111842</v>
      </c>
      <c r="D9245" s="94">
        <v>0.18</v>
      </c>
      <c r="E9245" s="96">
        <v>1390</v>
      </c>
    </row>
    <row r="9246" spans="1:5">
      <c r="A9246" s="206">
        <v>41155</v>
      </c>
      <c r="B9246" s="91">
        <v>20.309999999999999</v>
      </c>
      <c r="C9246" s="160">
        <v>68322</v>
      </c>
      <c r="D9246" s="88">
        <v>0.16200000000000001</v>
      </c>
      <c r="E9246" s="95">
        <v>3028</v>
      </c>
    </row>
    <row r="9247" spans="1:5">
      <c r="A9247" s="207">
        <v>41156</v>
      </c>
      <c r="B9247" s="92">
        <v>20.184999999999999</v>
      </c>
      <c r="C9247" s="161">
        <v>65561</v>
      </c>
      <c r="D9247" s="89">
        <v>0.18</v>
      </c>
      <c r="E9247" s="90">
        <v>1000</v>
      </c>
    </row>
    <row r="9248" spans="1:5">
      <c r="A9248" s="207">
        <v>41157</v>
      </c>
      <c r="B9248" s="92">
        <v>19.815000000000001</v>
      </c>
      <c r="C9248" s="161">
        <v>81961</v>
      </c>
      <c r="D9248" s="89">
        <v>0.18</v>
      </c>
      <c r="E9248" s="90">
        <v>600</v>
      </c>
    </row>
    <row r="9249" spans="1:5">
      <c r="A9249" s="207">
        <v>41158</v>
      </c>
      <c r="B9249" s="92">
        <v>20.16</v>
      </c>
      <c r="C9249" s="161">
        <v>117742</v>
      </c>
      <c r="D9249" s="89">
        <v>0.17</v>
      </c>
      <c r="E9249" s="90">
        <v>1300</v>
      </c>
    </row>
    <row r="9250" spans="1:5">
      <c r="A9250" s="207">
        <v>41159</v>
      </c>
      <c r="B9250" s="92">
        <v>21.58</v>
      </c>
      <c r="C9250" s="161">
        <v>278341</v>
      </c>
      <c r="D9250" s="89">
        <v>0.18</v>
      </c>
      <c r="E9250" s="90">
        <v>4540</v>
      </c>
    </row>
    <row r="9251" spans="1:5">
      <c r="A9251" s="207">
        <v>41162</v>
      </c>
      <c r="B9251" s="92">
        <v>22</v>
      </c>
      <c r="C9251" s="161">
        <v>150423</v>
      </c>
      <c r="D9251" s="89">
        <v>0.161</v>
      </c>
      <c r="E9251" s="90">
        <v>2149</v>
      </c>
    </row>
    <row r="9252" spans="1:5">
      <c r="A9252" s="207">
        <v>41163</v>
      </c>
      <c r="B9252" s="92">
        <v>22.56</v>
      </c>
      <c r="C9252" s="161">
        <v>173132</v>
      </c>
      <c r="D9252" s="89">
        <v>0.16</v>
      </c>
      <c r="E9252" s="90">
        <v>360</v>
      </c>
    </row>
    <row r="9253" spans="1:5">
      <c r="A9253" s="207">
        <v>41164</v>
      </c>
      <c r="B9253" s="92">
        <v>23.87</v>
      </c>
      <c r="C9253" s="161">
        <v>254001</v>
      </c>
      <c r="D9253" s="89">
        <v>0.161</v>
      </c>
      <c r="E9253" s="90">
        <v>1370</v>
      </c>
    </row>
    <row r="9254" spans="1:5">
      <c r="A9254" s="207">
        <v>41165</v>
      </c>
      <c r="B9254" s="92">
        <v>23.31</v>
      </c>
      <c r="C9254" s="161">
        <v>195137</v>
      </c>
      <c r="D9254" s="89">
        <v>0.161</v>
      </c>
      <c r="E9254" s="90">
        <v>1000</v>
      </c>
    </row>
    <row r="9255" spans="1:5">
      <c r="A9255" s="207">
        <v>41166</v>
      </c>
      <c r="B9255" s="92">
        <v>23.05</v>
      </c>
      <c r="C9255" s="161">
        <v>289294</v>
      </c>
      <c r="D9255" s="89">
        <v>0.16</v>
      </c>
      <c r="E9255" s="90">
        <v>5968</v>
      </c>
    </row>
    <row r="9256" spans="1:5">
      <c r="A9256" s="207">
        <v>41169</v>
      </c>
      <c r="B9256" s="92">
        <v>23.4</v>
      </c>
      <c r="C9256" s="161">
        <v>91313</v>
      </c>
      <c r="D9256" s="89">
        <v>0.15</v>
      </c>
      <c r="E9256" s="90">
        <v>720</v>
      </c>
    </row>
    <row r="9257" spans="1:5">
      <c r="A9257" s="207">
        <v>41170</v>
      </c>
      <c r="B9257" s="92">
        <v>22.81</v>
      </c>
      <c r="C9257" s="161">
        <v>83292</v>
      </c>
      <c r="D9257" s="89">
        <v>0.15</v>
      </c>
      <c r="E9257" s="90">
        <v>525</v>
      </c>
    </row>
    <row r="9258" spans="1:5">
      <c r="A9258" s="207">
        <v>41171</v>
      </c>
      <c r="B9258" s="92">
        <v>22.63</v>
      </c>
      <c r="C9258" s="161">
        <v>83462</v>
      </c>
      <c r="D9258" s="89">
        <v>0.13100000000000001</v>
      </c>
      <c r="E9258" s="90">
        <v>480</v>
      </c>
    </row>
    <row r="9259" spans="1:5">
      <c r="A9259" s="207">
        <v>41172</v>
      </c>
      <c r="B9259" s="92">
        <v>22.29</v>
      </c>
      <c r="C9259" s="161">
        <v>70891</v>
      </c>
      <c r="D9259" s="89">
        <v>0.13100000000000001</v>
      </c>
      <c r="E9259" s="90">
        <v>0</v>
      </c>
    </row>
    <row r="9260" spans="1:5">
      <c r="A9260" s="207">
        <v>41173</v>
      </c>
      <c r="B9260" s="92">
        <v>23.465</v>
      </c>
      <c r="C9260" s="161">
        <v>248187</v>
      </c>
      <c r="D9260" s="89">
        <v>0.13100000000000001</v>
      </c>
      <c r="E9260" s="90">
        <v>0</v>
      </c>
    </row>
    <row r="9261" spans="1:5">
      <c r="A9261" s="207">
        <v>41176</v>
      </c>
      <c r="B9261" s="92">
        <v>23.31</v>
      </c>
      <c r="C9261" s="161">
        <v>93637</v>
      </c>
      <c r="D9261" s="89">
        <v>0.16</v>
      </c>
      <c r="E9261" s="90">
        <v>300</v>
      </c>
    </row>
    <row r="9262" spans="1:5">
      <c r="A9262" s="207">
        <v>41177</v>
      </c>
      <c r="B9262" s="92">
        <v>23.22</v>
      </c>
      <c r="C9262" s="161">
        <v>66623</v>
      </c>
      <c r="D9262" s="89">
        <v>0.16</v>
      </c>
      <c r="E9262" s="90">
        <v>0</v>
      </c>
    </row>
    <row r="9263" spans="1:5">
      <c r="A9263" s="207">
        <v>41178</v>
      </c>
      <c r="B9263" s="92">
        <v>22.1</v>
      </c>
      <c r="C9263" s="161">
        <v>124756</v>
      </c>
      <c r="D9263" s="89">
        <v>0.16</v>
      </c>
      <c r="E9263" s="90">
        <v>0</v>
      </c>
    </row>
    <row r="9264" spans="1:5">
      <c r="A9264" s="207">
        <v>41179</v>
      </c>
      <c r="B9264" s="92">
        <v>22.52</v>
      </c>
      <c r="C9264" s="161">
        <v>69461</v>
      </c>
      <c r="D9264" s="89">
        <v>0.16</v>
      </c>
      <c r="E9264" s="90">
        <v>0</v>
      </c>
    </row>
    <row r="9265" spans="1:5">
      <c r="A9265" s="208">
        <v>41180</v>
      </c>
      <c r="B9265" s="93">
        <v>22.405000000000001</v>
      </c>
      <c r="C9265" s="162">
        <v>66412</v>
      </c>
      <c r="D9265" s="94">
        <v>0.16</v>
      </c>
      <c r="E9265" s="96">
        <v>3000</v>
      </c>
    </row>
    <row r="9266" spans="1:5">
      <c r="A9266" s="209">
        <v>41183</v>
      </c>
      <c r="B9266" s="97">
        <v>22.64</v>
      </c>
      <c r="C9266" s="163">
        <v>121042</v>
      </c>
      <c r="D9266" s="88">
        <v>0.13100000000000001</v>
      </c>
      <c r="E9266" s="95">
        <v>1865</v>
      </c>
    </row>
    <row r="9267" spans="1:5">
      <c r="A9267" s="210">
        <v>41184</v>
      </c>
      <c r="B9267" s="98">
        <v>22.66</v>
      </c>
      <c r="C9267" s="164">
        <v>119496</v>
      </c>
      <c r="D9267" s="89">
        <v>0.13100000000000001</v>
      </c>
      <c r="E9267" s="90">
        <v>0</v>
      </c>
    </row>
    <row r="9268" spans="1:5">
      <c r="A9268" s="210">
        <v>41185</v>
      </c>
      <c r="B9268" s="98">
        <v>22.53</v>
      </c>
      <c r="C9268" s="164">
        <v>93439</v>
      </c>
      <c r="D9268" s="89">
        <v>0.18</v>
      </c>
      <c r="E9268" s="90">
        <v>9164</v>
      </c>
    </row>
    <row r="9269" spans="1:5">
      <c r="A9269" s="210">
        <v>41186</v>
      </c>
      <c r="B9269" s="98">
        <v>22.26</v>
      </c>
      <c r="C9269" s="164">
        <v>94775</v>
      </c>
      <c r="D9269" s="89">
        <v>0.13200000000000001</v>
      </c>
      <c r="E9269" s="90">
        <v>2100</v>
      </c>
    </row>
    <row r="9270" spans="1:5">
      <c r="A9270" s="210">
        <v>41187</v>
      </c>
      <c r="B9270" s="98">
        <v>22.9</v>
      </c>
      <c r="C9270" s="164">
        <v>81212</v>
      </c>
      <c r="D9270" s="89">
        <v>0.13200000000000001</v>
      </c>
      <c r="E9270" s="90">
        <v>0</v>
      </c>
    </row>
    <row r="9271" spans="1:5">
      <c r="A9271" s="210">
        <v>41190</v>
      </c>
      <c r="B9271" s="98">
        <v>22.12</v>
      </c>
      <c r="C9271" s="164">
        <v>65863</v>
      </c>
      <c r="D9271" s="89">
        <v>0.19</v>
      </c>
      <c r="E9271" s="90">
        <v>998</v>
      </c>
    </row>
    <row r="9272" spans="1:5">
      <c r="A9272" s="210">
        <v>41191</v>
      </c>
      <c r="B9272" s="98">
        <v>21.82</v>
      </c>
      <c r="C9272" s="164">
        <v>83208</v>
      </c>
      <c r="D9272" s="89">
        <v>0.19</v>
      </c>
      <c r="E9272" s="90">
        <v>582</v>
      </c>
    </row>
    <row r="9273" spans="1:5">
      <c r="A9273" s="210">
        <v>41192</v>
      </c>
      <c r="B9273" s="98">
        <v>21.4</v>
      </c>
      <c r="C9273" s="164">
        <v>82932</v>
      </c>
      <c r="D9273" s="89">
        <v>0.19</v>
      </c>
      <c r="E9273" s="90">
        <v>0</v>
      </c>
    </row>
    <row r="9274" spans="1:5">
      <c r="A9274" s="210">
        <v>41193</v>
      </c>
      <c r="B9274" s="98">
        <v>21.21</v>
      </c>
      <c r="C9274" s="164">
        <v>129205</v>
      </c>
      <c r="D9274" s="89">
        <v>0.19</v>
      </c>
      <c r="E9274" s="90">
        <v>0</v>
      </c>
    </row>
    <row r="9275" spans="1:5">
      <c r="A9275" s="210">
        <v>41194</v>
      </c>
      <c r="B9275" s="98">
        <v>21.29</v>
      </c>
      <c r="C9275" s="164">
        <v>52154</v>
      </c>
      <c r="D9275" s="89">
        <v>0.13200000000000001</v>
      </c>
      <c r="E9275" s="90">
        <v>600</v>
      </c>
    </row>
    <row r="9276" spans="1:5">
      <c r="A9276" s="210">
        <v>41197</v>
      </c>
      <c r="B9276" s="98">
        <v>21.094999999999999</v>
      </c>
      <c r="C9276" s="164">
        <v>54354</v>
      </c>
      <c r="D9276" s="89">
        <v>0.13200000000000001</v>
      </c>
      <c r="E9276" s="90">
        <v>900</v>
      </c>
    </row>
    <row r="9277" spans="1:5">
      <c r="A9277" s="210">
        <v>41198</v>
      </c>
      <c r="B9277" s="98">
        <v>21.4</v>
      </c>
      <c r="C9277" s="164">
        <v>47721</v>
      </c>
      <c r="D9277" s="89">
        <v>0.13300000000000001</v>
      </c>
      <c r="E9277" s="90">
        <v>1675</v>
      </c>
    </row>
    <row r="9278" spans="1:5">
      <c r="A9278" s="210">
        <v>41199</v>
      </c>
      <c r="B9278" s="98">
        <v>22.3</v>
      </c>
      <c r="C9278" s="164">
        <v>77049</v>
      </c>
      <c r="D9278" s="89">
        <v>0.13300000000000001</v>
      </c>
      <c r="E9278" s="90">
        <v>0</v>
      </c>
    </row>
    <row r="9279" spans="1:5">
      <c r="A9279" s="210">
        <v>41200</v>
      </c>
      <c r="B9279" s="98">
        <v>22.625</v>
      </c>
      <c r="C9279" s="164">
        <v>112436</v>
      </c>
      <c r="D9279" s="89">
        <v>0.19</v>
      </c>
      <c r="E9279" s="90">
        <v>500</v>
      </c>
    </row>
    <row r="9280" spans="1:5">
      <c r="A9280" s="210">
        <v>41201</v>
      </c>
      <c r="B9280" s="98">
        <v>22.1</v>
      </c>
      <c r="C9280" s="164">
        <v>70068</v>
      </c>
      <c r="D9280" s="89">
        <v>0.13300000000000001</v>
      </c>
      <c r="E9280" s="90">
        <v>40</v>
      </c>
    </row>
    <row r="9281" spans="1:5">
      <c r="A9281" s="210">
        <v>41204</v>
      </c>
      <c r="B9281" s="98">
        <v>21.58</v>
      </c>
      <c r="C9281" s="164">
        <v>72238</v>
      </c>
      <c r="D9281" s="89">
        <v>0.13300000000000001</v>
      </c>
      <c r="E9281" s="90">
        <v>150</v>
      </c>
    </row>
    <row r="9282" spans="1:5">
      <c r="A9282" s="210">
        <v>41205</v>
      </c>
      <c r="B9282" s="98">
        <v>21.24</v>
      </c>
      <c r="C9282" s="164">
        <v>64523</v>
      </c>
      <c r="D9282" s="89">
        <v>0.13</v>
      </c>
      <c r="E9282" s="90">
        <v>6050</v>
      </c>
    </row>
    <row r="9283" spans="1:5">
      <c r="A9283" s="210">
        <v>41206</v>
      </c>
      <c r="B9283" s="98">
        <v>21.33</v>
      </c>
      <c r="C9283" s="164">
        <v>66505</v>
      </c>
      <c r="D9283" s="89">
        <v>0.13</v>
      </c>
      <c r="E9283" s="90">
        <v>1063</v>
      </c>
    </row>
    <row r="9284" spans="1:5">
      <c r="A9284" s="210">
        <v>41207</v>
      </c>
      <c r="B9284" s="98">
        <v>20.84</v>
      </c>
      <c r="C9284" s="164">
        <v>150292</v>
      </c>
      <c r="D9284" s="89">
        <v>0.12</v>
      </c>
      <c r="E9284" s="90">
        <v>2630</v>
      </c>
    </row>
    <row r="9285" spans="1:5">
      <c r="A9285" s="210">
        <v>41208</v>
      </c>
      <c r="B9285" s="98">
        <v>20.96</v>
      </c>
      <c r="C9285" s="164">
        <v>42887</v>
      </c>
      <c r="D9285" s="89">
        <v>0.1</v>
      </c>
      <c r="E9285" s="90">
        <v>300</v>
      </c>
    </row>
    <row r="9286" spans="1:5">
      <c r="A9286" s="210">
        <v>41211</v>
      </c>
      <c r="B9286" s="98">
        <v>20.72</v>
      </c>
      <c r="C9286" s="164">
        <v>53325</v>
      </c>
      <c r="D9286" s="89">
        <v>0.1</v>
      </c>
      <c r="E9286" s="90">
        <v>0</v>
      </c>
    </row>
    <row r="9287" spans="1:5">
      <c r="A9287" s="210">
        <v>41212</v>
      </c>
      <c r="B9287" s="98">
        <v>21.5</v>
      </c>
      <c r="C9287" s="164">
        <v>46884</v>
      </c>
      <c r="D9287" s="89">
        <v>0.1</v>
      </c>
      <c r="E9287" s="90">
        <v>0</v>
      </c>
    </row>
    <row r="9288" spans="1:5">
      <c r="A9288" s="211">
        <v>41213</v>
      </c>
      <c r="B9288" s="99">
        <v>21.06</v>
      </c>
      <c r="C9288" s="165">
        <v>56908</v>
      </c>
      <c r="D9288" s="94">
        <v>8.1000000000000003E-2</v>
      </c>
      <c r="E9288" s="96">
        <v>5230</v>
      </c>
    </row>
    <row r="9289" spans="1:5">
      <c r="A9289" s="212">
        <v>41214</v>
      </c>
      <c r="B9289" s="101">
        <v>21.72</v>
      </c>
      <c r="C9289" s="166">
        <v>70929</v>
      </c>
      <c r="D9289" s="89">
        <v>8.1000000000000003E-2</v>
      </c>
      <c r="E9289" s="90">
        <v>0</v>
      </c>
    </row>
    <row r="9290" spans="1:5">
      <c r="A9290" s="213">
        <v>41215</v>
      </c>
      <c r="B9290" s="100">
        <v>22.01</v>
      </c>
      <c r="C9290" s="167">
        <v>57939</v>
      </c>
      <c r="D9290" s="89">
        <v>8.1000000000000003E-2</v>
      </c>
      <c r="E9290" s="90">
        <v>0</v>
      </c>
    </row>
    <row r="9291" spans="1:5">
      <c r="A9291" s="213">
        <v>41218</v>
      </c>
      <c r="B9291" s="100">
        <v>21.745000000000001</v>
      </c>
      <c r="C9291" s="167">
        <v>27345</v>
      </c>
      <c r="D9291" s="89">
        <v>8.1000000000000003E-2</v>
      </c>
      <c r="E9291" s="90">
        <v>0</v>
      </c>
    </row>
    <row r="9292" spans="1:5">
      <c r="A9292" s="213">
        <v>41219</v>
      </c>
      <c r="B9292" s="100">
        <v>22.25</v>
      </c>
      <c r="C9292" s="167">
        <v>74672</v>
      </c>
      <c r="D9292" s="89">
        <v>8.1000000000000003E-2</v>
      </c>
      <c r="E9292" s="90">
        <v>0</v>
      </c>
    </row>
    <row r="9293" spans="1:5">
      <c r="A9293" s="213">
        <v>41220</v>
      </c>
      <c r="B9293" s="100">
        <v>22.43</v>
      </c>
      <c r="C9293" s="167">
        <v>131282</v>
      </c>
      <c r="D9293" s="89">
        <v>8.1000000000000003E-2</v>
      </c>
      <c r="E9293" s="90">
        <v>0</v>
      </c>
    </row>
    <row r="9294" spans="1:5">
      <c r="A9294" s="213">
        <v>41221</v>
      </c>
      <c r="B9294" s="100">
        <v>21.684999999999999</v>
      </c>
      <c r="C9294" s="167">
        <v>83113</v>
      </c>
      <c r="D9294" s="89">
        <v>8.1000000000000003E-2</v>
      </c>
      <c r="E9294" s="90">
        <v>0</v>
      </c>
    </row>
    <row r="9295" spans="1:5">
      <c r="A9295" s="213">
        <v>41222</v>
      </c>
      <c r="B9295" s="100">
        <v>21.515000000000001</v>
      </c>
      <c r="C9295" s="167">
        <v>81442</v>
      </c>
      <c r="D9295" s="89">
        <v>5.0999999999999997E-2</v>
      </c>
      <c r="E9295" s="90">
        <v>6220</v>
      </c>
    </row>
    <row r="9296" spans="1:5">
      <c r="A9296" s="213">
        <v>41225</v>
      </c>
      <c r="B9296" s="100">
        <v>21.29</v>
      </c>
      <c r="C9296" s="167">
        <v>55389</v>
      </c>
      <c r="D9296" s="89">
        <v>5.5E-2</v>
      </c>
      <c r="E9296" s="90">
        <v>2505</v>
      </c>
    </row>
    <row r="9297" spans="1:5">
      <c r="A9297" s="213">
        <v>41226</v>
      </c>
      <c r="B9297" s="100">
        <v>20.954999999999998</v>
      </c>
      <c r="C9297" s="167">
        <v>95617</v>
      </c>
      <c r="D9297" s="89">
        <v>5.0999999999999997E-2</v>
      </c>
      <c r="E9297" s="90">
        <v>455</v>
      </c>
    </row>
    <row r="9298" spans="1:5">
      <c r="A9298" s="213">
        <v>41227</v>
      </c>
      <c r="B9298" s="100">
        <v>18.555</v>
      </c>
      <c r="C9298" s="167">
        <v>606620</v>
      </c>
      <c r="D9298" s="89">
        <v>5.0999999999999997E-2</v>
      </c>
      <c r="E9298" s="90">
        <v>0</v>
      </c>
    </row>
    <row r="9299" spans="1:5">
      <c r="A9299" s="213">
        <v>41228</v>
      </c>
      <c r="B9299" s="100">
        <v>18.190000000000001</v>
      </c>
      <c r="C9299" s="167">
        <v>266145</v>
      </c>
      <c r="D9299" s="89">
        <v>5.0999999999999997E-2</v>
      </c>
      <c r="E9299" s="90">
        <v>0</v>
      </c>
    </row>
    <row r="9300" spans="1:5">
      <c r="A9300" s="213">
        <v>41229</v>
      </c>
      <c r="B9300" s="100">
        <v>18</v>
      </c>
      <c r="C9300" s="167">
        <v>235213</v>
      </c>
      <c r="D9300" s="89">
        <v>5.0999999999999997E-2</v>
      </c>
      <c r="E9300" s="90">
        <v>0</v>
      </c>
    </row>
    <row r="9301" spans="1:5">
      <c r="A9301" s="213">
        <v>41232</v>
      </c>
      <c r="B9301" s="100">
        <v>18.239999999999998</v>
      </c>
      <c r="C9301" s="167">
        <v>98866</v>
      </c>
      <c r="D9301" s="89">
        <v>5.0999999999999997E-2</v>
      </c>
      <c r="E9301" s="90">
        <v>0</v>
      </c>
    </row>
    <row r="9302" spans="1:5">
      <c r="A9302" s="213">
        <v>41233</v>
      </c>
      <c r="B9302" s="100">
        <v>18.2</v>
      </c>
      <c r="C9302" s="167">
        <v>66900</v>
      </c>
      <c r="D9302" s="89">
        <v>5.0999999999999997E-2</v>
      </c>
      <c r="E9302" s="90">
        <v>0</v>
      </c>
    </row>
    <row r="9303" spans="1:5">
      <c r="A9303" s="213">
        <v>41234</v>
      </c>
      <c r="B9303" s="100">
        <v>17.82</v>
      </c>
      <c r="C9303" s="167">
        <v>207333</v>
      </c>
      <c r="D9303" s="89">
        <v>5.0999999999999997E-2</v>
      </c>
      <c r="E9303" s="90">
        <v>0</v>
      </c>
    </row>
    <row r="9304" spans="1:5">
      <c r="A9304" s="213">
        <v>41235</v>
      </c>
      <c r="B9304" s="100">
        <v>18.594999999999999</v>
      </c>
      <c r="C9304" s="167">
        <v>148288</v>
      </c>
      <c r="D9304" s="89">
        <v>5.0999999999999997E-2</v>
      </c>
      <c r="E9304" s="90">
        <v>0</v>
      </c>
    </row>
    <row r="9305" spans="1:5">
      <c r="A9305" s="213">
        <v>41236</v>
      </c>
      <c r="B9305" s="100">
        <v>18.29</v>
      </c>
      <c r="C9305" s="167">
        <v>107006</v>
      </c>
      <c r="D9305" s="89">
        <v>5.0999999999999997E-2</v>
      </c>
      <c r="E9305" s="90">
        <v>0</v>
      </c>
    </row>
    <row r="9306" spans="1:5">
      <c r="A9306" s="213">
        <v>41239</v>
      </c>
      <c r="B9306" s="100">
        <v>18.225000000000001</v>
      </c>
      <c r="C9306" s="167">
        <v>54116</v>
      </c>
      <c r="D9306" s="89">
        <v>1E-3</v>
      </c>
      <c r="E9306" s="90">
        <v>20548</v>
      </c>
    </row>
    <row r="9307" spans="1:5">
      <c r="A9307" s="213">
        <v>41240</v>
      </c>
      <c r="B9307" s="100">
        <v>18.2</v>
      </c>
      <c r="C9307" s="167">
        <v>65872</v>
      </c>
      <c r="D9307" s="89">
        <v>1E-3</v>
      </c>
      <c r="E9307" s="90">
        <v>0</v>
      </c>
    </row>
    <row r="9308" spans="1:5">
      <c r="A9308" s="213">
        <v>41241</v>
      </c>
      <c r="B9308" s="100">
        <v>18.190000000000001</v>
      </c>
      <c r="C9308" s="167">
        <v>59390</v>
      </c>
      <c r="D9308" s="89">
        <v>8.9999999999999993E-3</v>
      </c>
      <c r="E9308" s="90">
        <v>1000</v>
      </c>
    </row>
    <row r="9309" spans="1:5">
      <c r="A9309" s="213">
        <v>41242</v>
      </c>
      <c r="B9309" s="100">
        <v>18.649999999999999</v>
      </c>
      <c r="C9309" s="167">
        <v>67889</v>
      </c>
      <c r="D9309" s="89">
        <v>8.9999999999999993E-3</v>
      </c>
      <c r="E9309" s="90">
        <v>300</v>
      </c>
    </row>
    <row r="9310" spans="1:5">
      <c r="A9310" s="214">
        <v>41243</v>
      </c>
      <c r="B9310" s="102">
        <v>18.34</v>
      </c>
      <c r="C9310" s="168">
        <v>99868</v>
      </c>
      <c r="D9310" s="94">
        <v>1E-3</v>
      </c>
      <c r="E9310" s="96">
        <v>4850</v>
      </c>
    </row>
    <row r="9311" spans="1:5">
      <c r="A9311" s="212">
        <v>41246</v>
      </c>
      <c r="B9311" s="101">
        <v>18.45</v>
      </c>
      <c r="C9311" s="166">
        <v>68071</v>
      </c>
      <c r="D9311" s="103">
        <v>1E-3</v>
      </c>
      <c r="E9311" s="106">
        <v>475</v>
      </c>
    </row>
    <row r="9312" spans="1:5">
      <c r="A9312" s="213">
        <v>41247</v>
      </c>
      <c r="B9312" s="100">
        <v>18.850000000000001</v>
      </c>
      <c r="C9312" s="167">
        <v>71813</v>
      </c>
      <c r="D9312" s="104">
        <v>1E-3</v>
      </c>
      <c r="E9312" s="105">
        <v>0</v>
      </c>
    </row>
    <row r="9313" spans="1:5">
      <c r="A9313" s="213">
        <v>41248</v>
      </c>
      <c r="B9313" s="100">
        <v>19.47</v>
      </c>
      <c r="C9313" s="167">
        <v>255675</v>
      </c>
      <c r="D9313" s="104">
        <v>1E-3</v>
      </c>
      <c r="E9313" s="105">
        <v>300</v>
      </c>
    </row>
    <row r="9314" spans="1:5">
      <c r="A9314" s="213">
        <v>41249</v>
      </c>
      <c r="B9314" s="100">
        <v>19.72</v>
      </c>
      <c r="C9314" s="167">
        <v>88694</v>
      </c>
      <c r="D9314" s="104">
        <v>1E-3</v>
      </c>
      <c r="E9314" s="105">
        <v>0</v>
      </c>
    </row>
    <row r="9315" spans="1:5">
      <c r="A9315" s="213">
        <v>41250</v>
      </c>
      <c r="B9315" s="100">
        <v>19.114999999999998</v>
      </c>
      <c r="C9315" s="167">
        <v>137360</v>
      </c>
      <c r="D9315" s="104">
        <v>1E-3</v>
      </c>
      <c r="E9315" s="105">
        <v>3000</v>
      </c>
    </row>
    <row r="9316" spans="1:5">
      <c r="A9316" s="213">
        <v>41253</v>
      </c>
      <c r="B9316" s="100">
        <v>19.13</v>
      </c>
      <c r="C9316" s="167">
        <v>46640</v>
      </c>
      <c r="D9316" s="104">
        <v>1E-3</v>
      </c>
      <c r="E9316" s="105">
        <v>0</v>
      </c>
    </row>
    <row r="9317" spans="1:5">
      <c r="A9317" s="213">
        <v>41254</v>
      </c>
      <c r="B9317" s="100">
        <v>19.21</v>
      </c>
      <c r="C9317" s="167">
        <v>54995</v>
      </c>
      <c r="D9317" s="104">
        <v>1E-3</v>
      </c>
      <c r="E9317" s="105">
        <v>750</v>
      </c>
    </row>
    <row r="9318" spans="1:5">
      <c r="A9318" s="213">
        <v>41255</v>
      </c>
      <c r="B9318" s="100">
        <v>19.23</v>
      </c>
      <c r="C9318" s="167">
        <v>59505</v>
      </c>
      <c r="D9318" s="104">
        <v>1E-3</v>
      </c>
      <c r="E9318" s="105">
        <v>6000</v>
      </c>
    </row>
    <row r="9319" spans="1:5">
      <c r="A9319" s="213">
        <v>41256</v>
      </c>
      <c r="B9319" s="100">
        <v>19.899999999999999</v>
      </c>
      <c r="C9319" s="167">
        <v>100924</v>
      </c>
      <c r="D9319" s="104">
        <v>1E-3</v>
      </c>
      <c r="E9319" s="105">
        <v>108</v>
      </c>
    </row>
    <row r="9320" spans="1:5">
      <c r="A9320" s="213">
        <v>41257</v>
      </c>
      <c r="B9320" s="100">
        <v>20.535</v>
      </c>
      <c r="C9320" s="167">
        <v>130209</v>
      </c>
      <c r="D9320" s="104">
        <v>1E-3</v>
      </c>
      <c r="E9320" s="105">
        <v>10350</v>
      </c>
    </row>
    <row r="9321" spans="1:5">
      <c r="A9321" s="213">
        <v>41260</v>
      </c>
      <c r="B9321" s="100">
        <v>20.945</v>
      </c>
      <c r="C9321" s="167">
        <v>85757</v>
      </c>
      <c r="D9321" s="104">
        <v>1E-3</v>
      </c>
      <c r="E9321" s="105">
        <v>50</v>
      </c>
    </row>
    <row r="9322" spans="1:5">
      <c r="A9322" s="213">
        <v>41261</v>
      </c>
      <c r="B9322" s="100">
        <v>21.145</v>
      </c>
      <c r="C9322" s="167">
        <v>95195</v>
      </c>
      <c r="D9322" s="104">
        <v>1E-3</v>
      </c>
      <c r="E9322" s="105">
        <v>0</v>
      </c>
    </row>
    <row r="9323" spans="1:5">
      <c r="A9323" s="213">
        <v>41262</v>
      </c>
      <c r="B9323" s="100">
        <v>22.175000000000001</v>
      </c>
      <c r="C9323" s="167">
        <v>326124</v>
      </c>
      <c r="D9323" s="104">
        <v>1E-3</v>
      </c>
      <c r="E9323" s="105">
        <v>0</v>
      </c>
    </row>
    <row r="9324" spans="1:5">
      <c r="A9324" s="213">
        <v>41263</v>
      </c>
      <c r="B9324" s="100">
        <v>21.98</v>
      </c>
      <c r="C9324" s="167">
        <v>202158</v>
      </c>
      <c r="D9324" s="104">
        <v>1E-3</v>
      </c>
      <c r="E9324" s="105">
        <v>0</v>
      </c>
    </row>
    <row r="9325" spans="1:5">
      <c r="A9325" s="213">
        <v>41264</v>
      </c>
      <c r="B9325" s="100">
        <v>21.774999999999999</v>
      </c>
      <c r="C9325" s="167">
        <v>114136</v>
      </c>
      <c r="D9325" s="104">
        <v>1E-3</v>
      </c>
      <c r="E9325" s="105">
        <v>200</v>
      </c>
    </row>
    <row r="9326" spans="1:5">
      <c r="A9326" s="213">
        <v>41267</v>
      </c>
      <c r="B9326" s="100">
        <v>21.89</v>
      </c>
      <c r="C9326" s="167">
        <v>19746</v>
      </c>
      <c r="D9326" s="104">
        <v>1E-3</v>
      </c>
      <c r="E9326" s="105">
        <v>1100</v>
      </c>
    </row>
    <row r="9327" spans="1:5">
      <c r="A9327" s="213">
        <v>41270</v>
      </c>
      <c r="B9327" s="100">
        <v>21.914999999999999</v>
      </c>
      <c r="C9327" s="167">
        <v>67176</v>
      </c>
      <c r="D9327" s="104">
        <v>1E-3</v>
      </c>
      <c r="E9327" s="105">
        <v>25</v>
      </c>
    </row>
    <row r="9328" spans="1:5">
      <c r="A9328" s="213">
        <v>41271</v>
      </c>
      <c r="B9328" s="100">
        <v>21.43</v>
      </c>
      <c r="C9328" s="167">
        <v>55419</v>
      </c>
      <c r="D9328" s="104">
        <v>1E-3</v>
      </c>
      <c r="E9328" s="105">
        <v>0</v>
      </c>
    </row>
    <row r="9329" spans="1:5" ht="13.5" thickBot="1">
      <c r="A9329" s="215">
        <v>41274</v>
      </c>
      <c r="B9329" s="107">
        <v>21.875</v>
      </c>
      <c r="C9329" s="169">
        <v>23746</v>
      </c>
      <c r="D9329" s="109">
        <v>1E-3</v>
      </c>
      <c r="E9329" s="108">
        <v>0</v>
      </c>
    </row>
    <row r="9330" spans="1:5">
      <c r="A9330" s="216">
        <v>41276</v>
      </c>
      <c r="B9330" s="113">
        <v>22.09</v>
      </c>
      <c r="C9330" s="170">
        <v>80007</v>
      </c>
      <c r="D9330" s="111"/>
      <c r="E9330" s="110"/>
    </row>
    <row r="9331" spans="1:5">
      <c r="A9331" s="213">
        <v>41277</v>
      </c>
      <c r="B9331" s="100">
        <v>22.5</v>
      </c>
      <c r="C9331" s="167">
        <v>122739</v>
      </c>
      <c r="D9331" s="111"/>
      <c r="E9331" s="112"/>
    </row>
    <row r="9332" spans="1:5">
      <c r="A9332" s="213">
        <v>41278</v>
      </c>
      <c r="B9332" s="100">
        <v>22.41</v>
      </c>
      <c r="C9332" s="167">
        <v>96278</v>
      </c>
      <c r="D9332" s="111"/>
      <c r="E9332" s="112"/>
    </row>
    <row r="9333" spans="1:5">
      <c r="A9333" s="213">
        <v>41281</v>
      </c>
      <c r="B9333" s="100">
        <v>22.18</v>
      </c>
      <c r="C9333" s="167">
        <v>98137</v>
      </c>
      <c r="D9333" s="111"/>
      <c r="E9333" s="112"/>
    </row>
    <row r="9334" spans="1:5">
      <c r="A9334" s="213">
        <v>41282</v>
      </c>
      <c r="B9334" s="100">
        <v>21.94</v>
      </c>
      <c r="C9334" s="167">
        <v>95575</v>
      </c>
      <c r="D9334" s="111"/>
      <c r="E9334" s="112"/>
    </row>
    <row r="9335" spans="1:5">
      <c r="A9335" s="213">
        <v>41283</v>
      </c>
      <c r="B9335" s="100">
        <v>22.41</v>
      </c>
      <c r="C9335" s="167">
        <v>96776</v>
      </c>
      <c r="D9335" s="111"/>
      <c r="E9335" s="112"/>
    </row>
    <row r="9336" spans="1:5">
      <c r="A9336" s="213">
        <v>41284</v>
      </c>
      <c r="B9336" s="100">
        <v>22.35</v>
      </c>
      <c r="C9336" s="167">
        <v>153742</v>
      </c>
      <c r="D9336" s="111"/>
      <c r="E9336" s="112"/>
    </row>
    <row r="9337" spans="1:5">
      <c r="A9337" s="213">
        <v>41285</v>
      </c>
      <c r="B9337" s="100">
        <v>22.16</v>
      </c>
      <c r="C9337" s="167">
        <v>115925</v>
      </c>
      <c r="D9337" s="111"/>
      <c r="E9337" s="112"/>
    </row>
    <row r="9338" spans="1:5">
      <c r="A9338" s="213">
        <v>41288</v>
      </c>
      <c r="B9338" s="100">
        <v>22.22</v>
      </c>
      <c r="C9338" s="167">
        <v>91583</v>
      </c>
      <c r="D9338" s="111"/>
      <c r="E9338" s="112"/>
    </row>
    <row r="9339" spans="1:5">
      <c r="A9339" s="213">
        <v>41289</v>
      </c>
      <c r="B9339" s="100">
        <v>22.06</v>
      </c>
      <c r="C9339" s="167">
        <v>51510</v>
      </c>
      <c r="D9339" s="111"/>
      <c r="E9339" s="112"/>
    </row>
    <row r="9340" spans="1:5">
      <c r="A9340" s="213">
        <v>41290</v>
      </c>
      <c r="B9340" s="100">
        <v>21.93</v>
      </c>
      <c r="C9340" s="167">
        <v>83214</v>
      </c>
      <c r="D9340" s="111"/>
      <c r="E9340" s="112"/>
    </row>
    <row r="9341" spans="1:5">
      <c r="A9341" s="213">
        <v>41291</v>
      </c>
      <c r="B9341" s="100">
        <v>22.45</v>
      </c>
      <c r="C9341" s="167">
        <v>88944</v>
      </c>
      <c r="D9341" s="111"/>
      <c r="E9341" s="112"/>
    </row>
    <row r="9342" spans="1:5">
      <c r="A9342" s="213">
        <v>41292</v>
      </c>
      <c r="B9342" s="100">
        <v>22.02</v>
      </c>
      <c r="C9342" s="167">
        <v>146281</v>
      </c>
      <c r="D9342" s="111"/>
      <c r="E9342" s="112"/>
    </row>
    <row r="9343" spans="1:5">
      <c r="A9343" s="213">
        <v>41295</v>
      </c>
      <c r="B9343" s="100">
        <v>22.405000000000001</v>
      </c>
      <c r="C9343" s="167">
        <v>87624</v>
      </c>
      <c r="D9343" s="111"/>
      <c r="E9343" s="112"/>
    </row>
    <row r="9344" spans="1:5">
      <c r="A9344" s="213">
        <v>41296</v>
      </c>
      <c r="B9344" s="100">
        <v>22.34</v>
      </c>
      <c r="C9344" s="167">
        <v>185529</v>
      </c>
      <c r="D9344" s="111"/>
      <c r="E9344" s="112"/>
    </row>
    <row r="9345" spans="1:5">
      <c r="A9345" s="213">
        <v>41297</v>
      </c>
      <c r="B9345" s="100">
        <v>22.47</v>
      </c>
      <c r="C9345" s="167">
        <v>167868</v>
      </c>
      <c r="D9345" s="111"/>
      <c r="E9345" s="112"/>
    </row>
    <row r="9346" spans="1:5">
      <c r="A9346" s="213">
        <v>41298</v>
      </c>
      <c r="B9346" s="100">
        <v>22.76</v>
      </c>
      <c r="C9346" s="167">
        <v>160776</v>
      </c>
      <c r="D9346" s="111"/>
      <c r="E9346" s="112"/>
    </row>
    <row r="9347" spans="1:5">
      <c r="A9347" s="213">
        <v>41299</v>
      </c>
      <c r="B9347" s="100">
        <v>22.515000000000001</v>
      </c>
      <c r="C9347" s="167">
        <v>126669</v>
      </c>
      <c r="D9347" s="111"/>
      <c r="E9347" s="112"/>
    </row>
    <row r="9348" spans="1:5">
      <c r="A9348" s="213">
        <v>41302</v>
      </c>
      <c r="B9348" s="100">
        <v>22.71</v>
      </c>
      <c r="C9348" s="167">
        <v>193626</v>
      </c>
      <c r="D9348" s="111"/>
      <c r="E9348" s="112"/>
    </row>
    <row r="9349" spans="1:5">
      <c r="A9349" s="213">
        <v>41303</v>
      </c>
      <c r="B9349" s="100">
        <v>23.14</v>
      </c>
      <c r="C9349" s="167">
        <v>173118</v>
      </c>
      <c r="D9349" s="111"/>
      <c r="E9349" s="112"/>
    </row>
    <row r="9350" spans="1:5">
      <c r="A9350" s="213">
        <v>41304</v>
      </c>
      <c r="B9350" s="100">
        <v>22.795000000000002</v>
      </c>
      <c r="C9350" s="167">
        <v>122112</v>
      </c>
      <c r="D9350" s="111"/>
      <c r="E9350" s="112"/>
    </row>
    <row r="9351" spans="1:5">
      <c r="A9351" s="214">
        <v>41305</v>
      </c>
      <c r="B9351" s="102">
        <v>22.184999999999999</v>
      </c>
      <c r="C9351" s="168">
        <v>212755</v>
      </c>
      <c r="D9351" s="111"/>
      <c r="E9351" s="112"/>
    </row>
    <row r="9352" spans="1:5">
      <c r="A9352" s="217">
        <v>41276</v>
      </c>
      <c r="B9352" s="115">
        <v>22.09</v>
      </c>
      <c r="C9352" s="171">
        <v>80007</v>
      </c>
      <c r="D9352" s="111"/>
      <c r="E9352" s="112"/>
    </row>
    <row r="9353" spans="1:5">
      <c r="A9353" s="217">
        <v>41277</v>
      </c>
      <c r="B9353" s="115">
        <v>22.5</v>
      </c>
      <c r="C9353" s="171">
        <v>122739</v>
      </c>
      <c r="D9353" s="111"/>
      <c r="E9353" s="112"/>
    </row>
    <row r="9354" spans="1:5">
      <c r="A9354" s="217">
        <v>41278</v>
      </c>
      <c r="B9354" s="115">
        <v>22.41</v>
      </c>
      <c r="C9354" s="171">
        <v>96278</v>
      </c>
      <c r="D9354" s="111"/>
      <c r="E9354" s="112"/>
    </row>
    <row r="9355" spans="1:5">
      <c r="A9355" s="217">
        <v>41281</v>
      </c>
      <c r="B9355" s="115">
        <v>22.18</v>
      </c>
      <c r="C9355" s="171">
        <v>98137</v>
      </c>
      <c r="D9355" s="111"/>
      <c r="E9355" s="112"/>
    </row>
    <row r="9356" spans="1:5">
      <c r="A9356" s="217">
        <v>41282</v>
      </c>
      <c r="B9356" s="115">
        <v>21.94</v>
      </c>
      <c r="C9356" s="171">
        <v>95575</v>
      </c>
      <c r="D9356" s="111"/>
      <c r="E9356" s="112"/>
    </row>
    <row r="9357" spans="1:5">
      <c r="A9357" s="217">
        <v>41283</v>
      </c>
      <c r="B9357" s="115">
        <v>22.41</v>
      </c>
      <c r="C9357" s="171">
        <v>96776</v>
      </c>
      <c r="D9357" s="111"/>
      <c r="E9357" s="112"/>
    </row>
    <row r="9358" spans="1:5">
      <c r="A9358" s="217">
        <v>41284</v>
      </c>
      <c r="B9358" s="115">
        <v>22.35</v>
      </c>
      <c r="C9358" s="171">
        <v>153742</v>
      </c>
      <c r="D9358" s="111"/>
      <c r="E9358" s="112"/>
    </row>
    <row r="9359" spans="1:5">
      <c r="A9359" s="217">
        <v>41285</v>
      </c>
      <c r="B9359" s="115">
        <v>22.16</v>
      </c>
      <c r="C9359" s="171">
        <v>115925</v>
      </c>
      <c r="D9359" s="111"/>
      <c r="E9359" s="112"/>
    </row>
    <row r="9360" spans="1:5">
      <c r="A9360" s="217">
        <v>41288</v>
      </c>
      <c r="B9360" s="115">
        <v>22.22</v>
      </c>
      <c r="C9360" s="171">
        <v>91583</v>
      </c>
      <c r="D9360" s="111"/>
      <c r="E9360" s="112"/>
    </row>
    <row r="9361" spans="1:5">
      <c r="A9361" s="217">
        <v>41289</v>
      </c>
      <c r="B9361" s="115">
        <v>22.06</v>
      </c>
      <c r="C9361" s="171">
        <v>51510</v>
      </c>
      <c r="D9361" s="111"/>
      <c r="E9361" s="112"/>
    </row>
    <row r="9362" spans="1:5">
      <c r="A9362" s="217">
        <v>41290</v>
      </c>
      <c r="B9362" s="115">
        <v>21.93</v>
      </c>
      <c r="C9362" s="171">
        <v>83214</v>
      </c>
      <c r="D9362" s="111"/>
      <c r="E9362" s="112"/>
    </row>
    <row r="9363" spans="1:5">
      <c r="A9363" s="217">
        <v>41291</v>
      </c>
      <c r="B9363" s="115">
        <v>22.45</v>
      </c>
      <c r="C9363" s="171">
        <v>88944</v>
      </c>
      <c r="D9363" s="111"/>
      <c r="E9363" s="112"/>
    </row>
    <row r="9364" spans="1:5">
      <c r="A9364" s="217">
        <v>41292</v>
      </c>
      <c r="B9364" s="115">
        <v>22.02</v>
      </c>
      <c r="C9364" s="171">
        <v>168981</v>
      </c>
      <c r="D9364" s="111"/>
      <c r="E9364" s="112"/>
    </row>
    <row r="9365" spans="1:5">
      <c r="A9365" s="217">
        <v>41295</v>
      </c>
      <c r="B9365" s="115">
        <v>22.405000000000001</v>
      </c>
      <c r="C9365" s="171">
        <v>87624</v>
      </c>
      <c r="D9365" s="111"/>
      <c r="E9365" s="112"/>
    </row>
    <row r="9366" spans="1:5">
      <c r="A9366" s="217">
        <v>41296</v>
      </c>
      <c r="B9366" s="115">
        <v>22.34</v>
      </c>
      <c r="C9366" s="171">
        <v>185529</v>
      </c>
      <c r="D9366" s="111"/>
      <c r="E9366" s="112"/>
    </row>
    <row r="9367" spans="1:5">
      <c r="A9367" s="217">
        <v>41297</v>
      </c>
      <c r="B9367" s="115">
        <v>22.47</v>
      </c>
      <c r="C9367" s="171">
        <v>167868</v>
      </c>
      <c r="D9367" s="111"/>
      <c r="E9367" s="112"/>
    </row>
    <row r="9368" spans="1:5">
      <c r="A9368" s="217">
        <v>41298</v>
      </c>
      <c r="B9368" s="115">
        <v>22.76</v>
      </c>
      <c r="C9368" s="171">
        <v>160776</v>
      </c>
      <c r="D9368" s="111"/>
      <c r="E9368" s="112"/>
    </row>
    <row r="9369" spans="1:5">
      <c r="A9369" s="217">
        <v>41299</v>
      </c>
      <c r="B9369" s="115">
        <v>22.515000000000001</v>
      </c>
      <c r="C9369" s="171">
        <v>126669</v>
      </c>
      <c r="D9369" s="111"/>
      <c r="E9369" s="112"/>
    </row>
    <row r="9370" spans="1:5">
      <c r="A9370" s="217">
        <v>41302</v>
      </c>
      <c r="B9370" s="115">
        <v>22.71</v>
      </c>
      <c r="C9370" s="171">
        <v>193626</v>
      </c>
      <c r="D9370" s="111"/>
      <c r="E9370" s="112"/>
    </row>
    <row r="9371" spans="1:5">
      <c r="A9371" s="217">
        <v>41303</v>
      </c>
      <c r="B9371" s="115">
        <v>23.14</v>
      </c>
      <c r="C9371" s="171">
        <v>173118</v>
      </c>
      <c r="D9371" s="111"/>
      <c r="E9371" s="112"/>
    </row>
    <row r="9372" spans="1:5">
      <c r="A9372" s="217">
        <v>41304</v>
      </c>
      <c r="B9372" s="115">
        <v>22.795000000000002</v>
      </c>
      <c r="C9372" s="171">
        <v>122112</v>
      </c>
      <c r="D9372" s="111"/>
      <c r="E9372" s="112"/>
    </row>
    <row r="9373" spans="1:5">
      <c r="A9373" s="218">
        <v>41305</v>
      </c>
      <c r="B9373" s="116">
        <v>22.184999999999999</v>
      </c>
      <c r="C9373" s="172">
        <v>212755</v>
      </c>
      <c r="D9373" s="111"/>
      <c r="E9373" s="112"/>
    </row>
    <row r="9374" spans="1:5">
      <c r="A9374" s="217">
        <v>41306</v>
      </c>
      <c r="B9374" s="115">
        <v>22.48</v>
      </c>
      <c r="C9374" s="171">
        <v>93196</v>
      </c>
      <c r="D9374" s="111"/>
      <c r="E9374" s="112"/>
    </row>
    <row r="9375" spans="1:5">
      <c r="A9375" s="217">
        <v>41309</v>
      </c>
      <c r="B9375" s="115">
        <v>21.954999999999998</v>
      </c>
      <c r="C9375" s="171">
        <v>194756</v>
      </c>
      <c r="D9375" s="111"/>
      <c r="E9375" s="112"/>
    </row>
    <row r="9376" spans="1:5">
      <c r="A9376" s="217">
        <v>41310</v>
      </c>
      <c r="B9376" s="115">
        <v>21.78</v>
      </c>
      <c r="C9376" s="171">
        <v>107790</v>
      </c>
      <c r="D9376" s="111"/>
      <c r="E9376" s="112"/>
    </row>
    <row r="9377" spans="1:5">
      <c r="A9377" s="217">
        <v>41311</v>
      </c>
      <c r="B9377" s="115">
        <v>21.62</v>
      </c>
      <c r="C9377" s="171">
        <v>117100</v>
      </c>
      <c r="D9377" s="111"/>
      <c r="E9377" s="112"/>
    </row>
    <row r="9378" spans="1:5">
      <c r="A9378" s="217">
        <v>41312</v>
      </c>
      <c r="B9378" s="115">
        <v>21.274999999999999</v>
      </c>
      <c r="C9378" s="171">
        <v>155098</v>
      </c>
      <c r="D9378" s="111"/>
      <c r="E9378" s="112"/>
    </row>
    <row r="9379" spans="1:5">
      <c r="A9379" s="217">
        <v>41313</v>
      </c>
      <c r="B9379" s="115">
        <v>21.74</v>
      </c>
      <c r="C9379" s="171">
        <v>85278</v>
      </c>
      <c r="D9379" s="111"/>
      <c r="E9379" s="112"/>
    </row>
    <row r="9380" spans="1:5">
      <c r="A9380" s="217">
        <v>41316</v>
      </c>
      <c r="B9380" s="115">
        <v>21.96</v>
      </c>
      <c r="C9380" s="171">
        <v>71880</v>
      </c>
      <c r="D9380" s="111"/>
      <c r="E9380" s="112"/>
    </row>
    <row r="9381" spans="1:5">
      <c r="A9381" s="217">
        <v>41317</v>
      </c>
      <c r="B9381" s="115">
        <v>21.585000000000001</v>
      </c>
      <c r="C9381" s="171">
        <v>91572</v>
      </c>
      <c r="D9381" s="111"/>
      <c r="E9381" s="112"/>
    </row>
    <row r="9382" spans="1:5">
      <c r="A9382" s="217">
        <v>41318</v>
      </c>
      <c r="B9382" s="115">
        <v>22.295000000000002</v>
      </c>
      <c r="C9382" s="171">
        <v>109472</v>
      </c>
      <c r="D9382" s="111"/>
      <c r="E9382" s="112"/>
    </row>
    <row r="9383" spans="1:5">
      <c r="A9383" s="217">
        <v>41319</v>
      </c>
      <c r="B9383" s="115">
        <v>22.155000000000001</v>
      </c>
      <c r="C9383" s="171">
        <v>211101</v>
      </c>
      <c r="D9383" s="111"/>
      <c r="E9383" s="112"/>
    </row>
    <row r="9384" spans="1:5">
      <c r="A9384" s="217">
        <v>41320</v>
      </c>
      <c r="B9384" s="115">
        <v>22.47</v>
      </c>
      <c r="C9384" s="171">
        <v>143604</v>
      </c>
      <c r="D9384" s="111"/>
      <c r="E9384" s="112"/>
    </row>
    <row r="9385" spans="1:5">
      <c r="A9385" s="217">
        <v>41323</v>
      </c>
      <c r="B9385" s="115">
        <v>22.61</v>
      </c>
      <c r="C9385" s="171">
        <v>149840</v>
      </c>
      <c r="D9385" s="111"/>
      <c r="E9385" s="112"/>
    </row>
    <row r="9386" spans="1:5">
      <c r="A9386" s="217">
        <v>41324</v>
      </c>
      <c r="B9386" s="115">
        <v>22.56</v>
      </c>
      <c r="C9386" s="171">
        <v>145437</v>
      </c>
      <c r="D9386" s="111"/>
      <c r="E9386" s="112"/>
    </row>
    <row r="9387" spans="1:5">
      <c r="A9387" s="217">
        <v>41325</v>
      </c>
      <c r="B9387" s="115">
        <v>21.805</v>
      </c>
      <c r="C9387" s="171">
        <v>190821</v>
      </c>
      <c r="D9387" s="111"/>
      <c r="E9387" s="112"/>
    </row>
    <row r="9388" spans="1:5">
      <c r="A9388" s="217">
        <v>41326</v>
      </c>
      <c r="B9388" s="115">
        <v>21.17</v>
      </c>
      <c r="C9388" s="171">
        <v>155767</v>
      </c>
      <c r="D9388" s="111"/>
      <c r="E9388" s="112"/>
    </row>
    <row r="9389" spans="1:5">
      <c r="A9389" s="217">
        <v>41327</v>
      </c>
      <c r="B9389" s="115">
        <v>20.69</v>
      </c>
      <c r="C9389" s="171">
        <v>207974</v>
      </c>
      <c r="D9389" s="111"/>
      <c r="E9389" s="112"/>
    </row>
    <row r="9390" spans="1:5">
      <c r="A9390" s="217">
        <v>41330</v>
      </c>
      <c r="B9390" s="115">
        <v>21.16</v>
      </c>
      <c r="C9390" s="171">
        <v>160576</v>
      </c>
      <c r="D9390" s="111"/>
      <c r="E9390" s="112"/>
    </row>
    <row r="9391" spans="1:5">
      <c r="A9391" s="217">
        <v>41331</v>
      </c>
      <c r="B9391" s="115">
        <v>20.77</v>
      </c>
      <c r="C9391" s="171">
        <v>233161</v>
      </c>
      <c r="D9391" s="111"/>
      <c r="E9391" s="112"/>
    </row>
    <row r="9392" spans="1:5">
      <c r="A9392" s="217">
        <v>41332</v>
      </c>
      <c r="B9392" s="115">
        <v>20.734999999999999</v>
      </c>
      <c r="C9392" s="171">
        <v>282894</v>
      </c>
      <c r="D9392" s="111"/>
      <c r="E9392" s="112"/>
    </row>
    <row r="9393" spans="1:5">
      <c r="A9393" s="218">
        <v>41333</v>
      </c>
      <c r="B9393" s="116">
        <v>20.835000000000001</v>
      </c>
      <c r="C9393" s="172">
        <v>195945</v>
      </c>
      <c r="D9393" s="111"/>
      <c r="E9393" s="112"/>
    </row>
    <row r="9394" spans="1:5">
      <c r="A9394" s="217">
        <v>41334</v>
      </c>
      <c r="B9394" s="115">
        <v>20.574999999999999</v>
      </c>
      <c r="C9394" s="171">
        <v>189504</v>
      </c>
      <c r="D9394" s="111"/>
      <c r="E9394" s="112"/>
    </row>
    <row r="9395" spans="1:5">
      <c r="A9395" s="217">
        <v>41337</v>
      </c>
      <c r="B9395" s="115">
        <v>20.09</v>
      </c>
      <c r="C9395" s="171">
        <v>209546</v>
      </c>
      <c r="D9395" s="111"/>
      <c r="E9395" s="112"/>
    </row>
    <row r="9396" spans="1:5">
      <c r="A9396" s="217">
        <v>41338</v>
      </c>
      <c r="B9396" s="115">
        <v>20.57</v>
      </c>
      <c r="C9396" s="171">
        <v>218047</v>
      </c>
      <c r="D9396" s="111"/>
      <c r="E9396" s="112"/>
    </row>
    <row r="9397" spans="1:5">
      <c r="A9397" s="217">
        <v>41339</v>
      </c>
      <c r="B9397" s="115">
        <v>20.495000000000001</v>
      </c>
      <c r="C9397" s="171">
        <v>247667</v>
      </c>
      <c r="D9397" s="111"/>
      <c r="E9397" s="112"/>
    </row>
    <row r="9398" spans="1:5">
      <c r="A9398" s="217">
        <v>41340</v>
      </c>
      <c r="B9398" s="115">
        <v>20.934999999999999</v>
      </c>
      <c r="C9398" s="171">
        <v>117212</v>
      </c>
      <c r="D9398" s="111"/>
      <c r="E9398" s="112"/>
    </row>
    <row r="9399" spans="1:5">
      <c r="A9399" s="217">
        <v>41341</v>
      </c>
      <c r="B9399" s="115">
        <v>22.09</v>
      </c>
      <c r="C9399" s="171">
        <v>191768</v>
      </c>
      <c r="D9399" s="111"/>
      <c r="E9399" s="112"/>
    </row>
    <row r="9400" spans="1:5">
      <c r="A9400" s="217">
        <v>41344</v>
      </c>
      <c r="B9400" s="115">
        <v>21.77</v>
      </c>
      <c r="C9400" s="171">
        <v>197183</v>
      </c>
      <c r="D9400" s="111"/>
      <c r="E9400" s="112"/>
    </row>
    <row r="9401" spans="1:5">
      <c r="A9401" s="217">
        <v>41345</v>
      </c>
      <c r="B9401" s="115">
        <v>22.54</v>
      </c>
      <c r="C9401" s="171">
        <v>135669</v>
      </c>
      <c r="D9401" s="111"/>
      <c r="E9401" s="112"/>
    </row>
    <row r="9402" spans="1:5">
      <c r="A9402" s="217">
        <v>41346</v>
      </c>
      <c r="B9402" s="115">
        <v>21.92</v>
      </c>
      <c r="C9402" s="171">
        <v>191469</v>
      </c>
      <c r="D9402" s="111"/>
      <c r="E9402" s="112"/>
    </row>
    <row r="9403" spans="1:5">
      <c r="A9403" s="217">
        <v>41347</v>
      </c>
      <c r="B9403" s="115">
        <v>22.09</v>
      </c>
      <c r="C9403" s="171">
        <v>213919</v>
      </c>
      <c r="D9403" s="111"/>
      <c r="E9403" s="112"/>
    </row>
    <row r="9404" spans="1:5">
      <c r="A9404" s="217">
        <v>41348</v>
      </c>
      <c r="B9404" s="115">
        <v>22.114999999999998</v>
      </c>
      <c r="C9404" s="171">
        <v>647052</v>
      </c>
      <c r="D9404" s="111"/>
      <c r="E9404" s="112"/>
    </row>
    <row r="9405" spans="1:5">
      <c r="A9405" s="217">
        <v>41351</v>
      </c>
      <c r="B9405" s="115">
        <v>22.135000000000002</v>
      </c>
      <c r="C9405" s="171">
        <v>119862</v>
      </c>
      <c r="D9405" s="111"/>
      <c r="E9405" s="112"/>
    </row>
    <row r="9406" spans="1:5">
      <c r="A9406" s="217">
        <v>41352</v>
      </c>
      <c r="B9406" s="115">
        <v>21.795000000000002</v>
      </c>
      <c r="C9406" s="171">
        <v>203457</v>
      </c>
      <c r="D9406" s="111"/>
      <c r="E9406" s="112"/>
    </row>
    <row r="9407" spans="1:5">
      <c r="A9407" s="217">
        <v>41353</v>
      </c>
      <c r="B9407" s="115">
        <v>22</v>
      </c>
      <c r="C9407" s="171">
        <v>116087</v>
      </c>
      <c r="D9407" s="111"/>
      <c r="E9407" s="112"/>
    </row>
    <row r="9408" spans="1:5">
      <c r="A9408" s="217">
        <v>41354</v>
      </c>
      <c r="B9408" s="115">
        <v>21.68</v>
      </c>
      <c r="C9408" s="171">
        <v>98357</v>
      </c>
      <c r="D9408" s="111"/>
      <c r="E9408" s="112"/>
    </row>
    <row r="9409" spans="1:5">
      <c r="A9409" s="217">
        <v>41355</v>
      </c>
      <c r="B9409" s="115">
        <v>21.62</v>
      </c>
      <c r="C9409" s="171">
        <v>96939</v>
      </c>
      <c r="D9409" s="111"/>
      <c r="E9409" s="112"/>
    </row>
    <row r="9410" spans="1:5">
      <c r="A9410" s="217">
        <v>41358</v>
      </c>
      <c r="B9410" s="115">
        <v>21.38</v>
      </c>
      <c r="C9410" s="171">
        <v>121854</v>
      </c>
      <c r="D9410" s="111"/>
      <c r="E9410" s="112"/>
    </row>
    <row r="9411" spans="1:5">
      <c r="A9411" s="217">
        <v>41359</v>
      </c>
      <c r="B9411" s="115">
        <v>21.36</v>
      </c>
      <c r="C9411" s="171">
        <v>127216</v>
      </c>
      <c r="D9411" s="111"/>
      <c r="E9411" s="112"/>
    </row>
    <row r="9412" spans="1:5">
      <c r="A9412" s="217">
        <v>41360</v>
      </c>
      <c r="B9412" s="115">
        <v>21.6</v>
      </c>
      <c r="C9412" s="171">
        <v>154519</v>
      </c>
      <c r="D9412" s="111"/>
      <c r="E9412" s="112"/>
    </row>
    <row r="9413" spans="1:5">
      <c r="A9413" s="218">
        <v>41361</v>
      </c>
      <c r="B9413" s="116">
        <v>21.58</v>
      </c>
      <c r="C9413" s="172">
        <v>101197</v>
      </c>
      <c r="D9413" s="111"/>
      <c r="E9413" s="112"/>
    </row>
    <row r="9414" spans="1:5">
      <c r="A9414" s="209">
        <v>41366</v>
      </c>
      <c r="B9414" s="97">
        <v>21.395</v>
      </c>
      <c r="C9414" s="163">
        <v>93925</v>
      </c>
      <c r="D9414" s="111"/>
      <c r="E9414" s="112"/>
    </row>
    <row r="9415" spans="1:5">
      <c r="A9415" s="210">
        <v>41367</v>
      </c>
      <c r="B9415" s="98">
        <v>21.78</v>
      </c>
      <c r="C9415" s="164">
        <v>130626</v>
      </c>
      <c r="D9415" s="111"/>
      <c r="E9415" s="112"/>
    </row>
    <row r="9416" spans="1:5">
      <c r="A9416" s="210">
        <v>41368</v>
      </c>
      <c r="B9416" s="98">
        <v>21.984999999999999</v>
      </c>
      <c r="C9416" s="164">
        <v>161090</v>
      </c>
      <c r="D9416" s="111"/>
      <c r="E9416" s="112"/>
    </row>
    <row r="9417" spans="1:5">
      <c r="A9417" s="210">
        <v>41369</v>
      </c>
      <c r="B9417" s="98">
        <v>22</v>
      </c>
      <c r="C9417" s="164">
        <v>174943</v>
      </c>
      <c r="D9417" s="111"/>
      <c r="E9417" s="112"/>
    </row>
    <row r="9418" spans="1:5">
      <c r="A9418" s="210">
        <v>41372</v>
      </c>
      <c r="B9418" s="98">
        <v>21.73</v>
      </c>
      <c r="C9418" s="164">
        <v>97375</v>
      </c>
      <c r="D9418" s="111"/>
      <c r="E9418" s="112"/>
    </row>
    <row r="9419" spans="1:5">
      <c r="A9419" s="210">
        <v>41373</v>
      </c>
      <c r="B9419" s="98">
        <v>22.06</v>
      </c>
      <c r="C9419" s="164">
        <v>91682</v>
      </c>
      <c r="D9419" s="111"/>
      <c r="E9419" s="112"/>
    </row>
    <row r="9420" spans="1:5">
      <c r="A9420" s="210">
        <v>41374</v>
      </c>
      <c r="B9420" s="98">
        <v>22.74</v>
      </c>
      <c r="C9420" s="164">
        <v>151817</v>
      </c>
      <c r="D9420" s="111"/>
      <c r="E9420" s="112"/>
    </row>
    <row r="9421" spans="1:5">
      <c r="A9421" s="210">
        <v>41375</v>
      </c>
      <c r="B9421" s="98">
        <v>22.695</v>
      </c>
      <c r="C9421" s="164">
        <v>83673</v>
      </c>
      <c r="D9421" s="111"/>
      <c r="E9421" s="112"/>
    </row>
    <row r="9422" spans="1:5">
      <c r="A9422" s="210">
        <v>41376</v>
      </c>
      <c r="B9422" s="98">
        <v>22.5</v>
      </c>
      <c r="C9422" s="164">
        <v>78062</v>
      </c>
      <c r="D9422" s="111"/>
      <c r="E9422" s="112"/>
    </row>
    <row r="9423" spans="1:5">
      <c r="A9423" s="210">
        <v>41379</v>
      </c>
      <c r="B9423" s="98">
        <v>22.024999999999999</v>
      </c>
      <c r="C9423" s="164">
        <v>103884</v>
      </c>
      <c r="D9423" s="111"/>
      <c r="E9423" s="112"/>
    </row>
    <row r="9424" spans="1:5">
      <c r="A9424" s="210">
        <v>41380</v>
      </c>
      <c r="B9424" s="98">
        <v>22.33</v>
      </c>
      <c r="C9424" s="164">
        <v>115582</v>
      </c>
      <c r="D9424" s="111"/>
      <c r="E9424" s="112"/>
    </row>
    <row r="9425" spans="1:5">
      <c r="A9425" s="210">
        <v>41381</v>
      </c>
      <c r="B9425" s="98">
        <v>21.864999999999998</v>
      </c>
      <c r="C9425" s="164">
        <v>89109</v>
      </c>
      <c r="D9425" s="111"/>
      <c r="E9425" s="112"/>
    </row>
    <row r="9426" spans="1:5">
      <c r="A9426" s="210">
        <v>41382</v>
      </c>
      <c r="B9426" s="98">
        <v>22.045000000000002</v>
      </c>
      <c r="C9426" s="164">
        <v>93965</v>
      </c>
      <c r="D9426" s="111"/>
      <c r="E9426" s="112"/>
    </row>
    <row r="9427" spans="1:5">
      <c r="A9427" s="210">
        <v>41383</v>
      </c>
      <c r="B9427" s="98">
        <v>22.58</v>
      </c>
      <c r="C9427" s="164">
        <v>108390</v>
      </c>
      <c r="D9427" s="111"/>
      <c r="E9427" s="112"/>
    </row>
    <row r="9428" spans="1:5">
      <c r="A9428" s="210">
        <v>41386</v>
      </c>
      <c r="B9428" s="98">
        <v>22.45</v>
      </c>
      <c r="C9428" s="164">
        <v>53349</v>
      </c>
      <c r="D9428" s="111"/>
      <c r="E9428" s="112"/>
    </row>
    <row r="9429" spans="1:5">
      <c r="A9429" s="210">
        <v>41387</v>
      </c>
      <c r="B9429" s="98">
        <v>22.864999999999998</v>
      </c>
      <c r="C9429" s="164">
        <v>96567</v>
      </c>
      <c r="D9429" s="111"/>
      <c r="E9429" s="112"/>
    </row>
    <row r="9430" spans="1:5">
      <c r="A9430" s="210">
        <v>41388</v>
      </c>
      <c r="B9430" s="98">
        <v>23.48</v>
      </c>
      <c r="C9430" s="164">
        <v>139376</v>
      </c>
      <c r="D9430" s="111"/>
      <c r="E9430" s="112"/>
    </row>
    <row r="9431" spans="1:5">
      <c r="A9431" s="210">
        <v>41389</v>
      </c>
      <c r="B9431" s="98">
        <v>24.19</v>
      </c>
      <c r="C9431" s="164">
        <v>186933</v>
      </c>
      <c r="D9431" s="111"/>
      <c r="E9431" s="112"/>
    </row>
    <row r="9432" spans="1:5">
      <c r="A9432" s="210">
        <v>41390</v>
      </c>
      <c r="B9432" s="98">
        <v>23.395</v>
      </c>
      <c r="C9432" s="164">
        <v>92365</v>
      </c>
      <c r="D9432" s="111"/>
      <c r="E9432" s="112"/>
    </row>
    <row r="9433" spans="1:5">
      <c r="A9433" s="210">
        <v>41393</v>
      </c>
      <c r="B9433" s="98">
        <v>24.05</v>
      </c>
      <c r="C9433" s="164">
        <v>80546</v>
      </c>
      <c r="D9433" s="111"/>
      <c r="E9433" s="112"/>
    </row>
    <row r="9434" spans="1:5">
      <c r="A9434" s="211">
        <v>41394</v>
      </c>
      <c r="B9434" s="99">
        <v>24.45</v>
      </c>
      <c r="C9434" s="165">
        <v>116205</v>
      </c>
      <c r="D9434" s="111"/>
      <c r="E9434" s="112"/>
    </row>
    <row r="9435" spans="1:5">
      <c r="A9435" s="210">
        <v>41396</v>
      </c>
      <c r="B9435" s="98">
        <v>23.92</v>
      </c>
      <c r="C9435" s="164">
        <v>85139</v>
      </c>
      <c r="D9435" s="111"/>
      <c r="E9435" s="112"/>
    </row>
    <row r="9436" spans="1:5">
      <c r="A9436" s="210">
        <v>41397</v>
      </c>
      <c r="B9436" s="98">
        <v>24.4</v>
      </c>
      <c r="C9436" s="164">
        <v>117968</v>
      </c>
      <c r="D9436" s="111"/>
      <c r="E9436" s="112"/>
    </row>
    <row r="9437" spans="1:5">
      <c r="A9437" s="210">
        <v>41400</v>
      </c>
      <c r="B9437" s="98">
        <v>24.03</v>
      </c>
      <c r="C9437" s="164">
        <v>116050</v>
      </c>
      <c r="D9437" s="111"/>
      <c r="E9437" s="112"/>
    </row>
    <row r="9438" spans="1:5">
      <c r="A9438" s="210">
        <v>41401</v>
      </c>
      <c r="B9438" s="98">
        <v>23.91</v>
      </c>
      <c r="C9438" s="164">
        <v>153685</v>
      </c>
      <c r="D9438" s="111"/>
      <c r="E9438" s="112"/>
    </row>
    <row r="9439" spans="1:5">
      <c r="A9439" s="210">
        <v>41402</v>
      </c>
      <c r="B9439" s="98">
        <v>22.8</v>
      </c>
      <c r="C9439" s="164">
        <v>351682</v>
      </c>
      <c r="D9439" s="111"/>
      <c r="E9439" s="112"/>
    </row>
    <row r="9440" spans="1:5">
      <c r="A9440" s="210">
        <v>41403</v>
      </c>
      <c r="B9440" s="98">
        <v>22.335000000000001</v>
      </c>
      <c r="C9440" s="164">
        <v>162908</v>
      </c>
      <c r="D9440" s="111"/>
      <c r="E9440" s="112"/>
    </row>
    <row r="9441" spans="1:5">
      <c r="A9441" s="210">
        <v>41404</v>
      </c>
      <c r="B9441" s="98">
        <v>21.46</v>
      </c>
      <c r="C9441" s="164">
        <v>175474</v>
      </c>
      <c r="D9441" s="111"/>
      <c r="E9441" s="112"/>
    </row>
    <row r="9442" spans="1:5">
      <c r="A9442" s="210">
        <v>41407</v>
      </c>
      <c r="B9442" s="98">
        <v>21.7</v>
      </c>
      <c r="C9442" s="164">
        <v>213869</v>
      </c>
      <c r="D9442" s="111"/>
      <c r="E9442" s="112"/>
    </row>
    <row r="9443" spans="1:5">
      <c r="A9443" s="210">
        <v>41408</v>
      </c>
      <c r="B9443" s="98">
        <v>21.324999999999999</v>
      </c>
      <c r="C9443" s="164">
        <v>117331</v>
      </c>
      <c r="D9443" s="111"/>
      <c r="E9443" s="112"/>
    </row>
    <row r="9444" spans="1:5">
      <c r="A9444" s="210">
        <v>41409</v>
      </c>
      <c r="B9444" s="98">
        <v>21.585000000000001</v>
      </c>
      <c r="C9444" s="164">
        <v>117533</v>
      </c>
      <c r="D9444" s="111"/>
      <c r="E9444" s="112"/>
    </row>
    <row r="9445" spans="1:5">
      <c r="A9445" s="210">
        <v>41410</v>
      </c>
      <c r="B9445" s="98">
        <v>21.62</v>
      </c>
      <c r="C9445" s="164">
        <v>148072</v>
      </c>
      <c r="D9445" s="111"/>
      <c r="E9445" s="112"/>
    </row>
    <row r="9446" spans="1:5">
      <c r="A9446" s="210">
        <v>41411</v>
      </c>
      <c r="B9446" s="98">
        <v>22.004999999999999</v>
      </c>
      <c r="C9446" s="164">
        <v>182726</v>
      </c>
      <c r="D9446" s="111"/>
      <c r="E9446" s="112"/>
    </row>
    <row r="9447" spans="1:5">
      <c r="A9447" s="210">
        <v>41414</v>
      </c>
      <c r="B9447" s="98">
        <v>22.2</v>
      </c>
      <c r="C9447" s="164">
        <v>58646</v>
      </c>
      <c r="D9447" s="111"/>
      <c r="E9447" s="112"/>
    </row>
    <row r="9448" spans="1:5">
      <c r="A9448" s="210">
        <v>41415</v>
      </c>
      <c r="B9448" s="98">
        <v>22.65</v>
      </c>
      <c r="C9448" s="164">
        <v>179498</v>
      </c>
      <c r="D9448" s="111"/>
      <c r="E9448" s="112"/>
    </row>
    <row r="9449" spans="1:5">
      <c r="A9449" s="210">
        <v>41416</v>
      </c>
      <c r="B9449" s="98">
        <v>22.71</v>
      </c>
      <c r="C9449" s="164">
        <v>140981</v>
      </c>
      <c r="D9449" s="111"/>
      <c r="E9449" s="112"/>
    </row>
    <row r="9450" spans="1:5">
      <c r="A9450" s="210">
        <v>41417</v>
      </c>
      <c r="B9450" s="98">
        <v>22.14</v>
      </c>
      <c r="C9450" s="164">
        <v>125469</v>
      </c>
      <c r="D9450" s="111"/>
      <c r="E9450" s="112"/>
    </row>
    <row r="9451" spans="1:5">
      <c r="A9451" s="210">
        <v>41418</v>
      </c>
      <c r="B9451" s="98">
        <v>22.02</v>
      </c>
      <c r="C9451" s="164">
        <v>72052</v>
      </c>
      <c r="D9451" s="111"/>
      <c r="E9451" s="112"/>
    </row>
    <row r="9452" spans="1:5">
      <c r="A9452" s="210">
        <v>41421</v>
      </c>
      <c r="B9452" s="98">
        <v>22.03</v>
      </c>
      <c r="C9452" s="164">
        <v>22676</v>
      </c>
      <c r="D9452" s="111"/>
      <c r="E9452" s="112"/>
    </row>
    <row r="9453" spans="1:5">
      <c r="A9453" s="210">
        <v>41422</v>
      </c>
      <c r="B9453" s="98">
        <v>22.655000000000001</v>
      </c>
      <c r="C9453" s="164">
        <v>182827</v>
      </c>
      <c r="D9453" s="111"/>
      <c r="E9453" s="112"/>
    </row>
    <row r="9454" spans="1:5">
      <c r="A9454" s="210">
        <v>41423</v>
      </c>
      <c r="B9454" s="98">
        <v>22.355</v>
      </c>
      <c r="C9454" s="164">
        <v>137656</v>
      </c>
      <c r="D9454" s="111"/>
      <c r="E9454" s="112"/>
    </row>
    <row r="9455" spans="1:5">
      <c r="A9455" s="210">
        <v>41424</v>
      </c>
      <c r="B9455" s="98">
        <v>22.385000000000002</v>
      </c>
      <c r="C9455" s="164">
        <v>140846</v>
      </c>
      <c r="D9455" s="111"/>
      <c r="E9455" s="112"/>
    </row>
    <row r="9456" spans="1:5">
      <c r="A9456" s="211">
        <v>41425</v>
      </c>
      <c r="B9456" s="99">
        <v>22.504999999999999</v>
      </c>
      <c r="C9456" s="165">
        <v>118131</v>
      </c>
      <c r="D9456" s="111"/>
      <c r="E9456" s="112"/>
    </row>
    <row r="9457" spans="1:5">
      <c r="A9457" s="219">
        <v>41428</v>
      </c>
      <c r="B9457" s="114">
        <v>22.54</v>
      </c>
      <c r="C9457" s="173">
        <v>96366</v>
      </c>
      <c r="D9457" s="111"/>
      <c r="E9457" s="112"/>
    </row>
    <row r="9458" spans="1:5">
      <c r="A9458" s="217">
        <v>41429</v>
      </c>
      <c r="B9458" s="115">
        <v>22.78</v>
      </c>
      <c r="C9458" s="171">
        <v>82210</v>
      </c>
      <c r="D9458" s="111"/>
      <c r="E9458" s="112"/>
    </row>
    <row r="9459" spans="1:5">
      <c r="A9459" s="217">
        <v>41430</v>
      </c>
      <c r="B9459" s="115">
        <v>22.74</v>
      </c>
      <c r="C9459" s="171">
        <v>104802</v>
      </c>
      <c r="D9459" s="111"/>
      <c r="E9459" s="112"/>
    </row>
    <row r="9460" spans="1:5">
      <c r="A9460" s="217">
        <v>41431</v>
      </c>
      <c r="B9460" s="115">
        <v>22.324999999999999</v>
      </c>
      <c r="C9460" s="171">
        <v>76977</v>
      </c>
      <c r="D9460" s="111"/>
      <c r="E9460" s="112"/>
    </row>
    <row r="9461" spans="1:5">
      <c r="A9461" s="217">
        <v>41432</v>
      </c>
      <c r="B9461" s="115">
        <v>22.56</v>
      </c>
      <c r="C9461" s="171">
        <v>115619</v>
      </c>
      <c r="D9461" s="111"/>
      <c r="E9461" s="112"/>
    </row>
    <row r="9462" spans="1:5">
      <c r="A9462" s="217">
        <v>41435</v>
      </c>
      <c r="B9462" s="115">
        <v>22.6</v>
      </c>
      <c r="C9462" s="171">
        <v>36454</v>
      </c>
      <c r="D9462" s="111"/>
      <c r="E9462" s="112"/>
    </row>
    <row r="9463" spans="1:5">
      <c r="A9463" s="217">
        <v>41436</v>
      </c>
      <c r="B9463" s="115">
        <v>22.8</v>
      </c>
      <c r="C9463" s="171">
        <v>82039</v>
      </c>
      <c r="D9463" s="111"/>
      <c r="E9463" s="112"/>
    </row>
    <row r="9464" spans="1:5">
      <c r="A9464" s="217">
        <v>41437</v>
      </c>
      <c r="B9464" s="115">
        <v>22.984999999999999</v>
      </c>
      <c r="C9464" s="171">
        <v>78936</v>
      </c>
      <c r="D9464" s="111"/>
      <c r="E9464" s="112"/>
    </row>
    <row r="9465" spans="1:5">
      <c r="A9465" s="217">
        <v>41438</v>
      </c>
      <c r="B9465" s="115">
        <v>23.27</v>
      </c>
      <c r="C9465" s="171">
        <v>139688</v>
      </c>
      <c r="D9465" s="111"/>
      <c r="E9465" s="112"/>
    </row>
    <row r="9466" spans="1:5">
      <c r="A9466" s="217">
        <v>41439</v>
      </c>
      <c r="B9466" s="115">
        <v>24.11</v>
      </c>
      <c r="C9466" s="171">
        <v>217978</v>
      </c>
      <c r="D9466" s="111"/>
      <c r="E9466" s="112"/>
    </row>
    <row r="9467" spans="1:5">
      <c r="A9467" s="217">
        <v>41442</v>
      </c>
      <c r="B9467" s="115">
        <v>24.385000000000002</v>
      </c>
      <c r="C9467" s="171">
        <v>152943</v>
      </c>
      <c r="D9467" s="111"/>
      <c r="E9467" s="112"/>
    </row>
    <row r="9468" spans="1:5">
      <c r="A9468" s="217">
        <v>41443</v>
      </c>
      <c r="B9468" s="115">
        <v>24.524999999999999</v>
      </c>
      <c r="C9468" s="171">
        <v>129151</v>
      </c>
      <c r="D9468" s="111"/>
      <c r="E9468" s="112"/>
    </row>
    <row r="9469" spans="1:5">
      <c r="A9469" s="217">
        <v>41444</v>
      </c>
      <c r="B9469" s="115">
        <v>24.1</v>
      </c>
      <c r="C9469" s="171">
        <v>218692</v>
      </c>
      <c r="D9469" s="111"/>
      <c r="E9469" s="112"/>
    </row>
    <row r="9470" spans="1:5">
      <c r="A9470" s="217">
        <v>41445</v>
      </c>
      <c r="B9470" s="115">
        <v>24.065000000000001</v>
      </c>
      <c r="C9470" s="171">
        <v>152917</v>
      </c>
      <c r="D9470" s="111"/>
      <c r="E9470" s="112"/>
    </row>
    <row r="9471" spans="1:5">
      <c r="A9471" s="217">
        <v>41446</v>
      </c>
      <c r="B9471" s="115">
        <v>23.79</v>
      </c>
      <c r="C9471" s="171">
        <v>225527</v>
      </c>
      <c r="D9471" s="111"/>
      <c r="E9471" s="112"/>
    </row>
    <row r="9472" spans="1:5">
      <c r="A9472" s="217">
        <v>41449</v>
      </c>
      <c r="B9472" s="115">
        <v>23.704999999999998</v>
      </c>
      <c r="C9472" s="171">
        <v>207239</v>
      </c>
      <c r="D9472" s="111"/>
      <c r="E9472" s="112"/>
    </row>
    <row r="9473" spans="1:5">
      <c r="A9473" s="217">
        <v>41450</v>
      </c>
      <c r="B9473" s="115">
        <v>23.765000000000001</v>
      </c>
      <c r="C9473" s="171">
        <v>115853</v>
      </c>
      <c r="D9473" s="111"/>
      <c r="E9473" s="112"/>
    </row>
    <row r="9474" spans="1:5">
      <c r="A9474" s="217">
        <v>41451</v>
      </c>
      <c r="B9474" s="115">
        <v>24.12</v>
      </c>
      <c r="C9474" s="171">
        <v>127084</v>
      </c>
      <c r="D9474" s="111"/>
      <c r="E9474" s="112"/>
    </row>
    <row r="9475" spans="1:5">
      <c r="A9475" s="217">
        <v>41452</v>
      </c>
      <c r="B9475" s="115">
        <v>24.315000000000001</v>
      </c>
      <c r="C9475" s="171">
        <v>105125</v>
      </c>
      <c r="D9475" s="111"/>
      <c r="E9475" s="112"/>
    </row>
    <row r="9476" spans="1:5">
      <c r="A9476" s="218">
        <v>41453</v>
      </c>
      <c r="B9476" s="116">
        <v>24.44</v>
      </c>
      <c r="C9476" s="172">
        <v>130234</v>
      </c>
      <c r="D9476" s="111"/>
      <c r="E9476" s="112"/>
    </row>
    <row r="9477" spans="1:5">
      <c r="A9477" s="219">
        <v>41456</v>
      </c>
      <c r="B9477" s="114">
        <v>24.66</v>
      </c>
      <c r="C9477" s="173">
        <v>82464</v>
      </c>
      <c r="D9477" s="111"/>
      <c r="E9477" s="112"/>
    </row>
    <row r="9478" spans="1:5">
      <c r="A9478" s="217">
        <v>41457</v>
      </c>
      <c r="B9478" s="115">
        <v>24.1</v>
      </c>
      <c r="C9478" s="171">
        <v>90931</v>
      </c>
      <c r="D9478" s="111"/>
      <c r="E9478" s="112"/>
    </row>
    <row r="9479" spans="1:5">
      <c r="A9479" s="217">
        <v>41458</v>
      </c>
      <c r="B9479" s="115">
        <v>24.56</v>
      </c>
      <c r="C9479" s="171">
        <v>94663</v>
      </c>
      <c r="D9479" s="111"/>
      <c r="E9479" s="112"/>
    </row>
    <row r="9480" spans="1:5">
      <c r="A9480" s="217">
        <v>41459</v>
      </c>
      <c r="B9480" s="115">
        <v>25</v>
      </c>
      <c r="C9480" s="171">
        <v>125335</v>
      </c>
      <c r="D9480" s="111"/>
      <c r="E9480" s="112"/>
    </row>
    <row r="9481" spans="1:5">
      <c r="A9481" s="217">
        <v>41460</v>
      </c>
      <c r="B9481" s="115">
        <v>24.754999999999999</v>
      </c>
      <c r="C9481" s="171">
        <v>76994</v>
      </c>
      <c r="D9481" s="111"/>
      <c r="E9481" s="112"/>
    </row>
    <row r="9482" spans="1:5">
      <c r="A9482" s="217">
        <v>41463</v>
      </c>
      <c r="B9482" s="115">
        <v>24.95</v>
      </c>
      <c r="C9482" s="171">
        <v>72861</v>
      </c>
      <c r="D9482" s="111"/>
      <c r="E9482" s="112"/>
    </row>
    <row r="9483" spans="1:5">
      <c r="A9483" s="217">
        <v>41464</v>
      </c>
      <c r="B9483" s="115">
        <v>25.614999999999998</v>
      </c>
      <c r="C9483" s="171">
        <v>171358</v>
      </c>
      <c r="D9483" s="111"/>
      <c r="E9483" s="112"/>
    </row>
    <row r="9484" spans="1:5">
      <c r="A9484" s="217">
        <v>41465</v>
      </c>
      <c r="B9484" s="115">
        <v>25.67</v>
      </c>
      <c r="C9484" s="171">
        <v>108898</v>
      </c>
      <c r="D9484" s="111"/>
      <c r="E9484" s="112"/>
    </row>
    <row r="9485" spans="1:5">
      <c r="A9485" s="217">
        <v>41466</v>
      </c>
      <c r="B9485" s="115">
        <v>26.7</v>
      </c>
      <c r="C9485" s="171">
        <v>232259</v>
      </c>
      <c r="D9485" s="111"/>
      <c r="E9485" s="112"/>
    </row>
    <row r="9486" spans="1:5">
      <c r="A9486" s="217">
        <v>41467</v>
      </c>
      <c r="B9486" s="115">
        <v>26</v>
      </c>
      <c r="C9486" s="171">
        <v>183047</v>
      </c>
      <c r="D9486" s="111"/>
      <c r="E9486" s="112"/>
    </row>
    <row r="9487" spans="1:5">
      <c r="A9487" s="217">
        <v>41470</v>
      </c>
      <c r="B9487" s="115">
        <v>26.52</v>
      </c>
      <c r="C9487" s="171">
        <v>121378</v>
      </c>
      <c r="D9487" s="111"/>
      <c r="E9487" s="112"/>
    </row>
    <row r="9488" spans="1:5">
      <c r="A9488" s="217">
        <v>41471</v>
      </c>
      <c r="B9488" s="115">
        <v>26.45</v>
      </c>
      <c r="C9488" s="171">
        <v>79910</v>
      </c>
      <c r="D9488" s="111"/>
      <c r="E9488" s="112"/>
    </row>
    <row r="9489" spans="1:5">
      <c r="A9489" s="217">
        <v>41472</v>
      </c>
      <c r="B9489" s="115">
        <v>26.62</v>
      </c>
      <c r="C9489" s="171">
        <v>137149</v>
      </c>
      <c r="D9489" s="111"/>
      <c r="E9489" s="112"/>
    </row>
    <row r="9490" spans="1:5">
      <c r="A9490" s="217">
        <v>41473</v>
      </c>
      <c r="B9490" s="115">
        <v>26.8</v>
      </c>
      <c r="C9490" s="171">
        <v>105397</v>
      </c>
      <c r="D9490" s="111"/>
      <c r="E9490" s="112"/>
    </row>
    <row r="9491" spans="1:5">
      <c r="A9491" s="217">
        <v>41474</v>
      </c>
      <c r="B9491" s="115">
        <v>27</v>
      </c>
      <c r="C9491" s="171">
        <v>148048</v>
      </c>
      <c r="D9491" s="111"/>
      <c r="E9491" s="112"/>
    </row>
    <row r="9492" spans="1:5">
      <c r="A9492" s="217">
        <v>41477</v>
      </c>
      <c r="B9492" s="115">
        <v>26.9</v>
      </c>
      <c r="C9492" s="171">
        <v>62763</v>
      </c>
      <c r="D9492" s="111"/>
      <c r="E9492" s="112"/>
    </row>
    <row r="9493" spans="1:5">
      <c r="A9493" s="217">
        <v>41478</v>
      </c>
      <c r="B9493" s="115">
        <v>26.844999999999999</v>
      </c>
      <c r="C9493" s="171">
        <v>116788</v>
      </c>
      <c r="D9493" s="111"/>
      <c r="E9493" s="112"/>
    </row>
    <row r="9494" spans="1:5">
      <c r="A9494" s="217">
        <v>41479</v>
      </c>
      <c r="B9494" s="115">
        <v>27.25</v>
      </c>
      <c r="C9494" s="171">
        <v>146805</v>
      </c>
      <c r="D9494" s="111"/>
      <c r="E9494" s="112"/>
    </row>
    <row r="9495" spans="1:5">
      <c r="A9495" s="217">
        <v>41480</v>
      </c>
      <c r="B9495" s="115">
        <v>26.95</v>
      </c>
      <c r="C9495" s="171">
        <v>223536</v>
      </c>
      <c r="D9495" s="111"/>
      <c r="E9495" s="112"/>
    </row>
    <row r="9496" spans="1:5">
      <c r="A9496" s="217">
        <v>41481</v>
      </c>
      <c r="B9496" s="115">
        <v>27.395</v>
      </c>
      <c r="C9496" s="171">
        <v>489791</v>
      </c>
      <c r="D9496" s="111"/>
      <c r="E9496" s="112"/>
    </row>
    <row r="9497" spans="1:5">
      <c r="A9497" s="217">
        <v>41484</v>
      </c>
      <c r="B9497" s="115">
        <v>27.44</v>
      </c>
      <c r="C9497" s="171">
        <v>109798</v>
      </c>
      <c r="D9497" s="111"/>
      <c r="E9497" s="112"/>
    </row>
    <row r="9498" spans="1:5">
      <c r="A9498" s="217">
        <v>41485</v>
      </c>
      <c r="B9498" s="115">
        <v>26.47</v>
      </c>
      <c r="C9498" s="171">
        <v>194885</v>
      </c>
      <c r="D9498" s="111"/>
      <c r="E9498" s="112"/>
    </row>
    <row r="9499" spans="1:5">
      <c r="A9499" s="218">
        <v>41486</v>
      </c>
      <c r="B9499" s="116">
        <v>26.425000000000001</v>
      </c>
      <c r="C9499" s="172">
        <v>299874</v>
      </c>
      <c r="D9499" s="111"/>
      <c r="E9499" s="112"/>
    </row>
    <row r="9500" spans="1:5">
      <c r="A9500" s="219">
        <v>41487</v>
      </c>
      <c r="B9500" s="114">
        <v>27.24</v>
      </c>
      <c r="C9500" s="173">
        <v>226893</v>
      </c>
      <c r="D9500" s="111"/>
      <c r="E9500" s="112"/>
    </row>
    <row r="9501" spans="1:5">
      <c r="A9501" s="217">
        <v>41488</v>
      </c>
      <c r="B9501" s="115">
        <v>27.95</v>
      </c>
      <c r="C9501" s="171">
        <v>113202</v>
      </c>
      <c r="D9501" s="111"/>
      <c r="E9501" s="112"/>
    </row>
    <row r="9502" spans="1:5">
      <c r="A9502" s="217">
        <v>41491</v>
      </c>
      <c r="B9502" s="115">
        <v>27.75</v>
      </c>
      <c r="C9502" s="171">
        <v>74952</v>
      </c>
      <c r="D9502" s="111"/>
      <c r="E9502" s="112"/>
    </row>
    <row r="9503" spans="1:5">
      <c r="A9503" s="217">
        <v>41492</v>
      </c>
      <c r="B9503" s="115">
        <v>26.984999999999999</v>
      </c>
      <c r="C9503" s="171">
        <v>138450</v>
      </c>
      <c r="D9503" s="111"/>
      <c r="E9503" s="112"/>
    </row>
    <row r="9504" spans="1:5">
      <c r="A9504" s="217">
        <v>41493</v>
      </c>
      <c r="B9504" s="115">
        <v>27.22</v>
      </c>
      <c r="C9504" s="171">
        <v>54836</v>
      </c>
      <c r="D9504" s="111"/>
      <c r="E9504" s="112"/>
    </row>
    <row r="9505" spans="1:5">
      <c r="A9505" s="217">
        <v>41494</v>
      </c>
      <c r="B9505" s="115">
        <v>27.79</v>
      </c>
      <c r="C9505" s="171">
        <v>124978</v>
      </c>
      <c r="D9505" s="111"/>
      <c r="E9505" s="112"/>
    </row>
    <row r="9506" spans="1:5">
      <c r="A9506" s="217">
        <v>41495</v>
      </c>
      <c r="B9506" s="115">
        <v>27.98</v>
      </c>
      <c r="C9506" s="171">
        <v>75222</v>
      </c>
      <c r="D9506" s="111"/>
      <c r="E9506" s="112"/>
    </row>
    <row r="9507" spans="1:5">
      <c r="A9507" s="217">
        <v>41498</v>
      </c>
      <c r="B9507" s="115">
        <v>28.074999999999999</v>
      </c>
      <c r="C9507" s="171">
        <v>54107</v>
      </c>
      <c r="D9507" s="111"/>
      <c r="E9507" s="112"/>
    </row>
    <row r="9508" spans="1:5">
      <c r="A9508" s="217">
        <v>41499</v>
      </c>
      <c r="B9508" s="115">
        <v>28.454999999999998</v>
      </c>
      <c r="C9508" s="171">
        <v>95528</v>
      </c>
      <c r="D9508" s="111"/>
      <c r="E9508" s="112"/>
    </row>
    <row r="9509" spans="1:5">
      <c r="A9509" s="217">
        <v>41500</v>
      </c>
      <c r="B9509" s="115">
        <v>28.815000000000001</v>
      </c>
      <c r="C9509" s="171">
        <v>99327</v>
      </c>
      <c r="D9509" s="111"/>
      <c r="E9509" s="112"/>
    </row>
    <row r="9510" spans="1:5">
      <c r="A9510" s="217">
        <v>41501</v>
      </c>
      <c r="B9510" s="115">
        <v>28.65</v>
      </c>
      <c r="C9510" s="171">
        <v>112572</v>
      </c>
      <c r="D9510" s="111"/>
      <c r="E9510" s="112"/>
    </row>
    <row r="9511" spans="1:5">
      <c r="A9511" s="217">
        <v>41502</v>
      </c>
      <c r="B9511" s="115">
        <v>28.85</v>
      </c>
      <c r="C9511" s="171">
        <v>151930</v>
      </c>
      <c r="D9511" s="111"/>
      <c r="E9511" s="112"/>
    </row>
    <row r="9512" spans="1:5">
      <c r="A9512" s="217">
        <v>41505</v>
      </c>
      <c r="B9512" s="115">
        <v>28.655000000000001</v>
      </c>
      <c r="C9512" s="171">
        <v>73283</v>
      </c>
      <c r="D9512" s="111"/>
      <c r="E9512" s="112"/>
    </row>
    <row r="9513" spans="1:5">
      <c r="A9513" s="217">
        <v>41506</v>
      </c>
      <c r="B9513" s="115">
        <v>27.835000000000001</v>
      </c>
      <c r="C9513" s="171">
        <v>104972</v>
      </c>
      <c r="D9513" s="111"/>
      <c r="E9513" s="112"/>
    </row>
    <row r="9514" spans="1:5">
      <c r="A9514" s="217">
        <v>41507</v>
      </c>
      <c r="B9514" s="115">
        <v>27.65</v>
      </c>
      <c r="C9514" s="171">
        <v>66806</v>
      </c>
      <c r="D9514" s="111"/>
      <c r="E9514" s="112"/>
    </row>
    <row r="9515" spans="1:5">
      <c r="A9515" s="217">
        <v>41508</v>
      </c>
      <c r="B9515" s="115">
        <v>28.47</v>
      </c>
      <c r="C9515" s="171">
        <v>130438</v>
      </c>
      <c r="D9515" s="111"/>
      <c r="E9515" s="112"/>
    </row>
    <row r="9516" spans="1:5">
      <c r="A9516" s="217">
        <v>41509</v>
      </c>
      <c r="B9516" s="115">
        <v>28.49</v>
      </c>
      <c r="C9516" s="171">
        <v>170910</v>
      </c>
      <c r="D9516" s="111"/>
      <c r="E9516" s="112"/>
    </row>
    <row r="9517" spans="1:5">
      <c r="A9517" s="217">
        <v>41512</v>
      </c>
      <c r="B9517" s="115">
        <v>27.824999999999999</v>
      </c>
      <c r="C9517" s="171">
        <v>51627</v>
      </c>
      <c r="D9517" s="111"/>
      <c r="E9517" s="112"/>
    </row>
    <row r="9518" spans="1:5">
      <c r="A9518" s="217">
        <v>41513</v>
      </c>
      <c r="B9518" s="115">
        <v>26.58</v>
      </c>
      <c r="C9518" s="171">
        <v>258908</v>
      </c>
      <c r="D9518" s="111"/>
      <c r="E9518" s="112"/>
    </row>
    <row r="9519" spans="1:5">
      <c r="A9519" s="217">
        <v>41514</v>
      </c>
      <c r="B9519" s="115">
        <v>26.49</v>
      </c>
      <c r="C9519" s="171">
        <v>99990</v>
      </c>
      <c r="D9519" s="111"/>
      <c r="E9519" s="112"/>
    </row>
    <row r="9520" spans="1:5">
      <c r="A9520" s="217">
        <v>41515</v>
      </c>
      <c r="B9520" s="115">
        <v>27.036000000000001</v>
      </c>
      <c r="C9520" s="171">
        <v>75297</v>
      </c>
      <c r="D9520" s="111"/>
      <c r="E9520" s="112"/>
    </row>
    <row r="9521" spans="1:5">
      <c r="A9521" s="218">
        <v>41516</v>
      </c>
      <c r="B9521" s="116">
        <v>26.93</v>
      </c>
      <c r="C9521" s="172">
        <v>69250</v>
      </c>
      <c r="D9521" s="111"/>
      <c r="E9521" s="112"/>
    </row>
    <row r="9522" spans="1:5">
      <c r="A9522" s="219">
        <v>41519</v>
      </c>
      <c r="B9522" s="114">
        <v>27.324999999999999</v>
      </c>
      <c r="C9522" s="173">
        <v>62436</v>
      </c>
      <c r="D9522" s="111"/>
      <c r="E9522" s="112"/>
    </row>
    <row r="9523" spans="1:5">
      <c r="A9523" s="217">
        <v>41520</v>
      </c>
      <c r="B9523" s="115">
        <v>27.75</v>
      </c>
      <c r="C9523" s="171">
        <v>126807</v>
      </c>
      <c r="D9523" s="111"/>
      <c r="E9523" s="112"/>
    </row>
    <row r="9524" spans="1:5">
      <c r="A9524" s="217">
        <v>41521</v>
      </c>
      <c r="B9524" s="115">
        <v>27.995000000000001</v>
      </c>
      <c r="C9524" s="171">
        <v>68134</v>
      </c>
      <c r="D9524" s="111"/>
      <c r="E9524" s="112"/>
    </row>
    <row r="9525" spans="1:5">
      <c r="A9525" s="217">
        <v>41522</v>
      </c>
      <c r="B9525" s="115">
        <v>28.12</v>
      </c>
      <c r="C9525" s="171">
        <v>74253</v>
      </c>
      <c r="D9525" s="111"/>
      <c r="E9525" s="112"/>
    </row>
    <row r="9526" spans="1:5">
      <c r="A9526" s="217">
        <v>41523</v>
      </c>
      <c r="B9526" s="115">
        <v>28.48</v>
      </c>
      <c r="C9526" s="171">
        <v>77197</v>
      </c>
      <c r="D9526" s="111"/>
      <c r="E9526" s="112"/>
    </row>
    <row r="9527" spans="1:5">
      <c r="A9527" s="217">
        <v>41526</v>
      </c>
      <c r="B9527" s="115">
        <v>28.66</v>
      </c>
      <c r="C9527" s="171">
        <v>118436</v>
      </c>
      <c r="D9527" s="111"/>
      <c r="E9527" s="112"/>
    </row>
    <row r="9528" spans="1:5">
      <c r="A9528" s="217">
        <v>41527</v>
      </c>
      <c r="B9528" s="115">
        <v>29.355</v>
      </c>
      <c r="C9528" s="171">
        <v>212830</v>
      </c>
      <c r="D9528" s="111"/>
      <c r="E9528" s="112"/>
    </row>
    <row r="9529" spans="1:5">
      <c r="A9529" s="217">
        <v>41528</v>
      </c>
      <c r="B9529" s="115">
        <v>29.42</v>
      </c>
      <c r="C9529" s="171">
        <v>157428</v>
      </c>
      <c r="D9529" s="111"/>
      <c r="E9529" s="112"/>
    </row>
    <row r="9530" spans="1:5">
      <c r="A9530" s="217">
        <v>41529</v>
      </c>
      <c r="B9530" s="115">
        <v>29.2</v>
      </c>
      <c r="C9530" s="171">
        <v>164264</v>
      </c>
      <c r="D9530" s="111"/>
      <c r="E9530" s="112"/>
    </row>
    <row r="9531" spans="1:5">
      <c r="A9531" s="217">
        <v>41530</v>
      </c>
      <c r="B9531" s="115">
        <v>28.87</v>
      </c>
      <c r="C9531" s="171">
        <v>102647</v>
      </c>
      <c r="D9531" s="111"/>
      <c r="E9531" s="112"/>
    </row>
    <row r="9532" spans="1:5">
      <c r="A9532" s="217">
        <v>41533</v>
      </c>
      <c r="B9532" s="115">
        <v>28.855</v>
      </c>
      <c r="C9532" s="171">
        <v>138324</v>
      </c>
      <c r="D9532" s="111"/>
      <c r="E9532" s="112"/>
    </row>
    <row r="9533" spans="1:5">
      <c r="A9533" s="217">
        <v>41534</v>
      </c>
      <c r="B9533" s="115">
        <v>28.59</v>
      </c>
      <c r="C9533" s="171">
        <v>41473</v>
      </c>
      <c r="D9533" s="111"/>
      <c r="E9533" s="112"/>
    </row>
    <row r="9534" spans="1:5">
      <c r="A9534" s="217">
        <v>41535</v>
      </c>
      <c r="B9534" s="115">
        <v>29.13</v>
      </c>
      <c r="C9534" s="171">
        <v>81352</v>
      </c>
      <c r="D9534" s="111"/>
      <c r="E9534" s="112"/>
    </row>
    <row r="9535" spans="1:5">
      <c r="A9535" s="217">
        <v>41536</v>
      </c>
      <c r="B9535" s="115">
        <v>29.19</v>
      </c>
      <c r="C9535" s="171">
        <v>123133</v>
      </c>
      <c r="D9535" s="111"/>
      <c r="E9535" s="112"/>
    </row>
    <row r="9536" spans="1:5">
      <c r="A9536" s="217">
        <v>41537</v>
      </c>
      <c r="B9536" s="115">
        <v>29</v>
      </c>
      <c r="C9536" s="171">
        <v>59939</v>
      </c>
      <c r="D9536" s="111"/>
      <c r="E9536" s="112"/>
    </row>
    <row r="9537" spans="1:5">
      <c r="A9537" s="217">
        <v>41540</v>
      </c>
      <c r="B9537" s="115">
        <v>28.445</v>
      </c>
      <c r="C9537" s="171">
        <v>73126</v>
      </c>
      <c r="D9537" s="111"/>
      <c r="E9537" s="112"/>
    </row>
    <row r="9538" spans="1:5">
      <c r="A9538" s="217">
        <v>41541</v>
      </c>
      <c r="B9538" s="115">
        <v>28.01</v>
      </c>
      <c r="C9538" s="171">
        <v>101141</v>
      </c>
      <c r="D9538" s="111"/>
      <c r="E9538" s="112"/>
    </row>
    <row r="9539" spans="1:5">
      <c r="A9539" s="217">
        <v>41542</v>
      </c>
      <c r="B9539" s="115">
        <v>27.97</v>
      </c>
      <c r="C9539" s="171">
        <v>89193</v>
      </c>
      <c r="D9539" s="111"/>
      <c r="E9539" s="112"/>
    </row>
    <row r="9540" spans="1:5">
      <c r="A9540" s="217">
        <v>41543</v>
      </c>
      <c r="B9540" s="115">
        <v>27.63</v>
      </c>
      <c r="C9540" s="171">
        <v>90674</v>
      </c>
      <c r="D9540" s="111"/>
      <c r="E9540" s="112"/>
    </row>
    <row r="9541" spans="1:5">
      <c r="A9541" s="217">
        <v>41544</v>
      </c>
      <c r="B9541" s="115">
        <v>27.51</v>
      </c>
      <c r="C9541" s="171">
        <v>77685</v>
      </c>
      <c r="D9541" s="111"/>
      <c r="E9541" s="112"/>
    </row>
    <row r="9542" spans="1:5">
      <c r="A9542" s="218">
        <v>41547</v>
      </c>
      <c r="B9542" s="116">
        <v>27.62</v>
      </c>
      <c r="C9542" s="172">
        <v>76678</v>
      </c>
      <c r="D9542" s="111"/>
      <c r="E9542" s="112"/>
    </row>
    <row r="9543" spans="1:5">
      <c r="A9543" s="220">
        <v>41548</v>
      </c>
      <c r="B9543" s="117">
        <v>27.94</v>
      </c>
      <c r="C9543" s="174">
        <v>22370</v>
      </c>
      <c r="D9543" s="111"/>
      <c r="E9543" s="112"/>
    </row>
    <row r="9544" spans="1:5">
      <c r="A9544" s="221">
        <v>41549</v>
      </c>
      <c r="B9544" s="118">
        <v>27.99</v>
      </c>
      <c r="C9544" s="175">
        <v>44475</v>
      </c>
      <c r="D9544" s="111"/>
      <c r="E9544" s="112"/>
    </row>
    <row r="9545" spans="1:5">
      <c r="A9545" s="221">
        <v>41550</v>
      </c>
      <c r="B9545" s="118">
        <v>27.754999999999999</v>
      </c>
      <c r="C9545" s="175">
        <v>40070</v>
      </c>
      <c r="D9545" s="111"/>
      <c r="E9545" s="112"/>
    </row>
    <row r="9546" spans="1:5">
      <c r="A9546" s="221">
        <v>41551</v>
      </c>
      <c r="B9546" s="118">
        <v>27.635000000000002</v>
      </c>
      <c r="C9546" s="175">
        <v>29962</v>
      </c>
      <c r="D9546" s="111"/>
      <c r="E9546" s="112"/>
    </row>
    <row r="9547" spans="1:5">
      <c r="A9547" s="221">
        <v>41554</v>
      </c>
      <c r="B9547" s="118">
        <v>27.105</v>
      </c>
      <c r="C9547" s="175">
        <v>99378</v>
      </c>
      <c r="D9547" s="111"/>
      <c r="E9547" s="112"/>
    </row>
    <row r="9548" spans="1:5">
      <c r="A9548" s="221">
        <v>41555</v>
      </c>
      <c r="B9548" s="118">
        <v>27.004999999999999</v>
      </c>
      <c r="C9548" s="175">
        <v>113169</v>
      </c>
      <c r="D9548" s="111"/>
      <c r="E9548" s="112"/>
    </row>
    <row r="9549" spans="1:5">
      <c r="A9549" s="221">
        <v>41556</v>
      </c>
      <c r="B9549" s="118">
        <v>26.895</v>
      </c>
      <c r="C9549" s="175">
        <v>77469</v>
      </c>
      <c r="D9549" s="111"/>
      <c r="E9549" s="112"/>
    </row>
    <row r="9550" spans="1:5">
      <c r="A9550" s="221">
        <v>41557</v>
      </c>
      <c r="B9550" s="118">
        <v>27.25</v>
      </c>
      <c r="C9550" s="175">
        <v>48625</v>
      </c>
      <c r="D9550" s="111"/>
      <c r="E9550" s="112"/>
    </row>
    <row r="9551" spans="1:5">
      <c r="A9551" s="221">
        <v>41558</v>
      </c>
      <c r="B9551" s="118">
        <v>27.08</v>
      </c>
      <c r="C9551" s="175">
        <v>51385</v>
      </c>
      <c r="D9551" s="111"/>
      <c r="E9551" s="112"/>
    </row>
    <row r="9552" spans="1:5">
      <c r="A9552" s="221">
        <v>41561</v>
      </c>
      <c r="B9552" s="118">
        <v>26.765000000000001</v>
      </c>
      <c r="C9552" s="175">
        <v>63323</v>
      </c>
      <c r="D9552" s="111"/>
      <c r="E9552" s="112"/>
    </row>
    <row r="9553" spans="1:5">
      <c r="A9553" s="221">
        <v>41562</v>
      </c>
      <c r="B9553" s="118">
        <v>27.6</v>
      </c>
      <c r="C9553" s="175">
        <v>73625</v>
      </c>
      <c r="D9553" s="111"/>
      <c r="E9553" s="112"/>
    </row>
    <row r="9554" spans="1:5">
      <c r="A9554" s="221">
        <v>41563</v>
      </c>
      <c r="B9554" s="118">
        <v>27.5</v>
      </c>
      <c r="C9554" s="175">
        <v>81261</v>
      </c>
      <c r="D9554" s="111"/>
      <c r="E9554" s="112"/>
    </row>
    <row r="9555" spans="1:5">
      <c r="A9555" s="221">
        <v>41564</v>
      </c>
      <c r="B9555" s="118">
        <v>27.07</v>
      </c>
      <c r="C9555" s="175">
        <v>156303</v>
      </c>
      <c r="D9555" s="111"/>
      <c r="E9555" s="112"/>
    </row>
    <row r="9556" spans="1:5">
      <c r="A9556" s="221">
        <v>41565</v>
      </c>
      <c r="B9556" s="118">
        <v>27.56</v>
      </c>
      <c r="C9556" s="175">
        <v>115690</v>
      </c>
      <c r="D9556" s="111"/>
      <c r="E9556" s="112"/>
    </row>
    <row r="9557" spans="1:5">
      <c r="A9557" s="221">
        <v>41568</v>
      </c>
      <c r="B9557" s="118">
        <v>27.64</v>
      </c>
      <c r="C9557" s="175">
        <v>61787</v>
      </c>
      <c r="D9557" s="111"/>
      <c r="E9557" s="112"/>
    </row>
    <row r="9558" spans="1:5">
      <c r="A9558" s="221">
        <v>41569</v>
      </c>
      <c r="B9558" s="118">
        <v>29.3</v>
      </c>
      <c r="C9558" s="175">
        <v>263385</v>
      </c>
      <c r="D9558" s="111"/>
      <c r="E9558" s="112"/>
    </row>
    <row r="9559" spans="1:5">
      <c r="A9559" s="221">
        <v>41570</v>
      </c>
      <c r="B9559" s="118">
        <v>29.74</v>
      </c>
      <c r="C9559" s="175">
        <v>155206</v>
      </c>
      <c r="D9559" s="111"/>
      <c r="E9559" s="112"/>
    </row>
    <row r="9560" spans="1:5">
      <c r="A9560" s="221">
        <v>41571</v>
      </c>
      <c r="B9560" s="118">
        <v>30.04</v>
      </c>
      <c r="C9560" s="175">
        <v>117018</v>
      </c>
      <c r="D9560" s="111"/>
      <c r="E9560" s="112"/>
    </row>
    <row r="9561" spans="1:5">
      <c r="A9561" s="221">
        <v>41572</v>
      </c>
      <c r="B9561" s="118">
        <v>30.2</v>
      </c>
      <c r="C9561" s="175">
        <v>134131</v>
      </c>
      <c r="D9561" s="111"/>
      <c r="E9561" s="112"/>
    </row>
    <row r="9562" spans="1:5">
      <c r="A9562" s="221">
        <v>41575</v>
      </c>
      <c r="B9562" s="118">
        <v>30.184999999999999</v>
      </c>
      <c r="C9562" s="175">
        <v>80581</v>
      </c>
      <c r="D9562" s="111"/>
      <c r="E9562" s="112"/>
    </row>
    <row r="9563" spans="1:5">
      <c r="A9563" s="221">
        <v>41576</v>
      </c>
      <c r="B9563" s="118">
        <v>30.25</v>
      </c>
      <c r="C9563" s="175">
        <v>74344</v>
      </c>
      <c r="D9563" s="111"/>
      <c r="E9563" s="112"/>
    </row>
    <row r="9564" spans="1:5">
      <c r="A9564" s="221">
        <v>41577</v>
      </c>
      <c r="B9564" s="118">
        <v>30.23</v>
      </c>
      <c r="C9564" s="175">
        <v>135431</v>
      </c>
      <c r="D9564" s="111"/>
      <c r="E9564" s="112"/>
    </row>
    <row r="9565" spans="1:5">
      <c r="A9565" s="222">
        <v>41578</v>
      </c>
      <c r="B9565" s="119">
        <v>30.905000000000001</v>
      </c>
      <c r="C9565" s="176">
        <v>141821</v>
      </c>
      <c r="D9565" s="111"/>
      <c r="E9565" s="112"/>
    </row>
    <row r="9566" spans="1:5">
      <c r="A9566" s="221">
        <v>41579</v>
      </c>
      <c r="B9566" s="118">
        <v>30.7</v>
      </c>
      <c r="C9566" s="175">
        <v>36559</v>
      </c>
      <c r="D9566" s="111"/>
      <c r="E9566" s="112"/>
    </row>
    <row r="9567" spans="1:5">
      <c r="A9567" s="221">
        <v>41582</v>
      </c>
      <c r="B9567" s="118">
        <v>30.74</v>
      </c>
      <c r="C9567" s="175">
        <v>98492</v>
      </c>
      <c r="D9567" s="111"/>
      <c r="E9567" s="112"/>
    </row>
    <row r="9568" spans="1:5">
      <c r="A9568" s="221">
        <v>41583</v>
      </c>
      <c r="B9568" s="118">
        <v>30.055</v>
      </c>
      <c r="C9568" s="175">
        <v>116176</v>
      </c>
      <c r="D9568" s="111"/>
      <c r="E9568" s="112"/>
    </row>
    <row r="9569" spans="1:5">
      <c r="A9569" s="221">
        <v>41584</v>
      </c>
      <c r="B9569" s="118">
        <v>30.385000000000002</v>
      </c>
      <c r="C9569" s="175">
        <v>70210</v>
      </c>
      <c r="D9569" s="111"/>
      <c r="E9569" s="112"/>
    </row>
    <row r="9570" spans="1:5">
      <c r="A9570" s="221">
        <v>41585</v>
      </c>
      <c r="B9570" s="118">
        <v>30.395</v>
      </c>
      <c r="C9570" s="175">
        <v>127477</v>
      </c>
      <c r="D9570" s="111"/>
      <c r="E9570" s="112"/>
    </row>
    <row r="9571" spans="1:5">
      <c r="A9571" s="221">
        <v>41586</v>
      </c>
      <c r="B9571" s="118">
        <v>29.984999999999999</v>
      </c>
      <c r="C9571" s="175">
        <v>78657</v>
      </c>
      <c r="D9571" s="111"/>
      <c r="E9571" s="112"/>
    </row>
    <row r="9572" spans="1:5">
      <c r="A9572" s="221">
        <v>41589</v>
      </c>
      <c r="B9572" s="118">
        <v>30.06</v>
      </c>
      <c r="C9572" s="175">
        <v>57420</v>
      </c>
      <c r="D9572" s="111"/>
      <c r="E9572" s="112"/>
    </row>
    <row r="9573" spans="1:5">
      <c r="A9573" s="221">
        <v>41590</v>
      </c>
      <c r="B9573" s="118">
        <v>29.47</v>
      </c>
      <c r="C9573" s="175">
        <v>88629</v>
      </c>
      <c r="D9573" s="111"/>
      <c r="E9573" s="112"/>
    </row>
    <row r="9574" spans="1:5">
      <c r="A9574" s="221">
        <v>41591</v>
      </c>
      <c r="B9574" s="118">
        <v>29.145</v>
      </c>
      <c r="C9574" s="175">
        <v>111176</v>
      </c>
      <c r="D9574" s="111"/>
      <c r="E9574" s="112"/>
    </row>
    <row r="9575" spans="1:5">
      <c r="A9575" s="221">
        <v>41592</v>
      </c>
      <c r="B9575" s="118">
        <v>27.09</v>
      </c>
      <c r="C9575" s="175">
        <v>409885</v>
      </c>
      <c r="D9575" s="111"/>
      <c r="E9575" s="112"/>
    </row>
    <row r="9576" spans="1:5">
      <c r="A9576" s="221">
        <v>41593</v>
      </c>
      <c r="B9576" s="118">
        <v>27</v>
      </c>
      <c r="C9576" s="175">
        <v>293926</v>
      </c>
      <c r="D9576" s="111"/>
      <c r="E9576" s="112"/>
    </row>
    <row r="9577" spans="1:5">
      <c r="A9577" s="221">
        <v>41596</v>
      </c>
      <c r="B9577" s="118">
        <v>26.8</v>
      </c>
      <c r="C9577" s="175">
        <v>117378</v>
      </c>
      <c r="D9577" s="111"/>
      <c r="E9577" s="112"/>
    </row>
    <row r="9578" spans="1:5">
      <c r="A9578" s="221">
        <v>41597</v>
      </c>
      <c r="B9578" s="118">
        <v>26.47</v>
      </c>
      <c r="C9578" s="175">
        <v>143523</v>
      </c>
      <c r="D9578" s="111"/>
      <c r="E9578" s="112"/>
    </row>
    <row r="9579" spans="1:5">
      <c r="A9579" s="221">
        <v>41598</v>
      </c>
      <c r="B9579" s="118">
        <v>26.63</v>
      </c>
      <c r="C9579" s="175">
        <v>115977</v>
      </c>
      <c r="D9579" s="111"/>
      <c r="E9579" s="112"/>
    </row>
    <row r="9580" spans="1:5">
      <c r="A9580" s="221">
        <v>41599</v>
      </c>
      <c r="B9580" s="118">
        <v>26.555</v>
      </c>
      <c r="C9580" s="175">
        <v>116229</v>
      </c>
      <c r="D9580" s="111"/>
      <c r="E9580" s="112"/>
    </row>
    <row r="9581" spans="1:5">
      <c r="A9581" s="221">
        <v>41600</v>
      </c>
      <c r="B9581" s="118">
        <v>25.81</v>
      </c>
      <c r="C9581" s="175">
        <v>200574</v>
      </c>
      <c r="D9581" s="111"/>
      <c r="E9581" s="112"/>
    </row>
    <row r="9582" spans="1:5">
      <c r="A9582" s="221">
        <v>41603</v>
      </c>
      <c r="B9582" s="118">
        <v>26.204999999999998</v>
      </c>
      <c r="C9582" s="175">
        <v>93520</v>
      </c>
      <c r="D9582" s="111"/>
      <c r="E9582" s="112"/>
    </row>
    <row r="9583" spans="1:5">
      <c r="A9583" s="221">
        <v>41604</v>
      </c>
      <c r="B9583" s="118">
        <v>26.06</v>
      </c>
      <c r="C9583" s="175">
        <v>91181</v>
      </c>
      <c r="D9583" s="111"/>
      <c r="E9583" s="112"/>
    </row>
    <row r="9584" spans="1:5">
      <c r="A9584" s="221">
        <v>41605</v>
      </c>
      <c r="B9584" s="118">
        <v>26.3</v>
      </c>
      <c r="C9584" s="175">
        <v>85733</v>
      </c>
      <c r="D9584" s="111"/>
      <c r="E9584" s="112"/>
    </row>
    <row r="9585" spans="1:5">
      <c r="A9585" s="221">
        <v>41606</v>
      </c>
      <c r="B9585" s="118">
        <v>26.715</v>
      </c>
      <c r="C9585" s="175">
        <v>60792</v>
      </c>
      <c r="D9585" s="111"/>
      <c r="E9585" s="112"/>
    </row>
    <row r="9586" spans="1:5">
      <c r="A9586" s="222">
        <v>41607</v>
      </c>
      <c r="B9586" s="119">
        <v>26.734999999999999</v>
      </c>
      <c r="C9586" s="176">
        <v>59331</v>
      </c>
      <c r="D9586" s="111"/>
      <c r="E9586" s="112"/>
    </row>
    <row r="9587" spans="1:5">
      <c r="A9587" s="221">
        <v>41610</v>
      </c>
      <c r="B9587" s="118">
        <v>26.47</v>
      </c>
      <c r="C9587" s="175">
        <v>48640</v>
      </c>
      <c r="D9587" s="111"/>
      <c r="E9587" s="112"/>
    </row>
    <row r="9588" spans="1:5">
      <c r="A9588" s="221">
        <v>41611</v>
      </c>
      <c r="B9588" s="118">
        <v>25.72</v>
      </c>
      <c r="C9588" s="175">
        <v>134305</v>
      </c>
      <c r="D9588" s="111"/>
      <c r="E9588" s="112"/>
    </row>
    <row r="9589" spans="1:5">
      <c r="A9589" s="221">
        <v>41612</v>
      </c>
      <c r="B9589" s="118">
        <v>25.78</v>
      </c>
      <c r="C9589" s="175">
        <v>86043</v>
      </c>
      <c r="D9589" s="111"/>
      <c r="E9589" s="112"/>
    </row>
    <row r="9590" spans="1:5">
      <c r="A9590" s="221">
        <v>41613</v>
      </c>
      <c r="B9590" s="118">
        <v>25.5</v>
      </c>
      <c r="C9590" s="175">
        <v>61200</v>
      </c>
      <c r="D9590" s="111"/>
      <c r="E9590" s="112"/>
    </row>
    <row r="9591" spans="1:5">
      <c r="A9591" s="221">
        <v>41614</v>
      </c>
      <c r="B9591" s="118">
        <v>25.71</v>
      </c>
      <c r="C9591" s="175">
        <v>53931</v>
      </c>
      <c r="D9591" s="111"/>
      <c r="E9591" s="112"/>
    </row>
    <row r="9592" spans="1:5">
      <c r="A9592" s="221">
        <v>41617</v>
      </c>
      <c r="B9592" s="118">
        <v>25.45</v>
      </c>
      <c r="C9592" s="175">
        <v>46887</v>
      </c>
      <c r="D9592" s="111"/>
      <c r="E9592" s="112"/>
    </row>
    <row r="9593" spans="1:5">
      <c r="A9593" s="221">
        <v>41618</v>
      </c>
      <c r="B9593" s="118">
        <v>25.28</v>
      </c>
      <c r="C9593" s="175">
        <v>86189</v>
      </c>
      <c r="D9593" s="111"/>
      <c r="E9593" s="112"/>
    </row>
    <row r="9594" spans="1:5">
      <c r="A9594" s="221">
        <v>41619</v>
      </c>
      <c r="B9594" s="118">
        <v>26.26</v>
      </c>
      <c r="C9594" s="175">
        <v>167398</v>
      </c>
      <c r="D9594" s="111"/>
      <c r="E9594" s="112"/>
    </row>
    <row r="9595" spans="1:5">
      <c r="A9595" s="221">
        <v>41620</v>
      </c>
      <c r="B9595" s="118">
        <v>25.13</v>
      </c>
      <c r="C9595" s="175">
        <v>122001</v>
      </c>
      <c r="D9595" s="111"/>
      <c r="E9595" s="112"/>
    </row>
    <row r="9596" spans="1:5">
      <c r="A9596" s="221">
        <v>41621</v>
      </c>
      <c r="B9596" s="118">
        <v>25.74</v>
      </c>
      <c r="C9596" s="175">
        <v>79748</v>
      </c>
      <c r="D9596" s="111"/>
      <c r="E9596" s="112"/>
    </row>
    <row r="9597" spans="1:5">
      <c r="A9597" s="221">
        <v>41624</v>
      </c>
      <c r="B9597" s="118">
        <v>25.37</v>
      </c>
      <c r="C9597" s="175">
        <v>72505</v>
      </c>
      <c r="D9597" s="111"/>
      <c r="E9597" s="112"/>
    </row>
    <row r="9598" spans="1:5">
      <c r="A9598" s="221">
        <v>41625</v>
      </c>
      <c r="B9598" s="118">
        <v>25.545000000000002</v>
      </c>
      <c r="C9598" s="175">
        <v>41769</v>
      </c>
      <c r="D9598" s="111"/>
      <c r="E9598" s="112"/>
    </row>
    <row r="9599" spans="1:5">
      <c r="A9599" s="221">
        <v>41626</v>
      </c>
      <c r="B9599" s="118">
        <v>25.38</v>
      </c>
      <c r="C9599" s="175">
        <v>53475</v>
      </c>
      <c r="D9599" s="111"/>
      <c r="E9599" s="112"/>
    </row>
    <row r="9600" spans="1:5">
      <c r="A9600" s="221">
        <v>41627</v>
      </c>
      <c r="B9600" s="118">
        <v>24.805</v>
      </c>
      <c r="C9600" s="175">
        <v>234039</v>
      </c>
      <c r="D9600" s="111"/>
      <c r="E9600" s="112"/>
    </row>
    <row r="9601" spans="1:5">
      <c r="A9601" s="221">
        <v>41628</v>
      </c>
      <c r="B9601" s="118">
        <v>24.89</v>
      </c>
      <c r="C9601" s="175">
        <v>191071</v>
      </c>
      <c r="D9601" s="111"/>
      <c r="E9601" s="112"/>
    </row>
    <row r="9602" spans="1:5">
      <c r="A9602" s="221">
        <v>41631</v>
      </c>
      <c r="B9602" s="118">
        <v>24.745000000000001</v>
      </c>
      <c r="C9602" s="175">
        <v>113908</v>
      </c>
      <c r="D9602" s="111"/>
      <c r="E9602" s="112"/>
    </row>
    <row r="9603" spans="1:5">
      <c r="A9603" s="221">
        <v>41632</v>
      </c>
      <c r="B9603" s="118">
        <v>24.84</v>
      </c>
      <c r="C9603" s="175">
        <v>24433</v>
      </c>
      <c r="D9603" s="111"/>
      <c r="E9603" s="112"/>
    </row>
    <row r="9604" spans="1:5">
      <c r="A9604" s="221">
        <v>41635</v>
      </c>
      <c r="B9604" s="118">
        <v>25.805</v>
      </c>
      <c r="C9604" s="175">
        <v>150756</v>
      </c>
      <c r="D9604" s="111"/>
      <c r="E9604" s="112"/>
    </row>
    <row r="9605" spans="1:5">
      <c r="A9605" s="221">
        <v>41638</v>
      </c>
      <c r="B9605" s="118">
        <v>25.87</v>
      </c>
      <c r="C9605" s="175">
        <v>55369</v>
      </c>
      <c r="D9605" s="111"/>
      <c r="E9605" s="112"/>
    </row>
    <row r="9606" spans="1:5" ht="13.5" thickBot="1">
      <c r="A9606" s="223">
        <v>41639</v>
      </c>
      <c r="B9606" s="120">
        <v>25.72</v>
      </c>
      <c r="C9606" s="177">
        <v>45758</v>
      </c>
      <c r="D9606" s="111"/>
      <c r="E9606" s="112"/>
    </row>
    <row r="9607" spans="1:5">
      <c r="A9607" s="224">
        <v>41641</v>
      </c>
      <c r="B9607" s="121">
        <v>25.57</v>
      </c>
      <c r="C9607" s="178">
        <v>36875</v>
      </c>
      <c r="D9607" s="111"/>
      <c r="E9607" s="112"/>
    </row>
    <row r="9608" spans="1:5">
      <c r="A9608" s="221">
        <v>41642</v>
      </c>
      <c r="B9608" s="118">
        <v>25.68</v>
      </c>
      <c r="C9608" s="175">
        <v>32964</v>
      </c>
      <c r="D9608" s="111"/>
      <c r="E9608" s="112"/>
    </row>
    <row r="9609" spans="1:5">
      <c r="A9609" s="221">
        <v>41645</v>
      </c>
      <c r="B9609" s="118">
        <v>25.55</v>
      </c>
      <c r="C9609" s="175">
        <v>55770</v>
      </c>
      <c r="D9609" s="111"/>
      <c r="E9609" s="112"/>
    </row>
    <row r="9610" spans="1:5">
      <c r="A9610" s="221">
        <v>41646</v>
      </c>
      <c r="B9610" s="118">
        <v>25.63</v>
      </c>
      <c r="C9610" s="175">
        <v>118970</v>
      </c>
      <c r="D9610" s="111"/>
      <c r="E9610" s="112"/>
    </row>
    <row r="9611" spans="1:5">
      <c r="A9611" s="221">
        <v>41647</v>
      </c>
      <c r="B9611" s="118">
        <v>25.155000000000001</v>
      </c>
      <c r="C9611" s="175">
        <v>149096</v>
      </c>
      <c r="D9611" s="111"/>
      <c r="E9611" s="112"/>
    </row>
    <row r="9612" spans="1:5">
      <c r="A9612" s="221">
        <v>41648</v>
      </c>
      <c r="B9612" s="118">
        <v>25.2</v>
      </c>
      <c r="C9612" s="175">
        <v>85013</v>
      </c>
      <c r="D9612" s="111"/>
      <c r="E9612" s="112"/>
    </row>
    <row r="9613" spans="1:5">
      <c r="A9613" s="221">
        <v>41649</v>
      </c>
      <c r="B9613" s="118">
        <v>25.295000000000002</v>
      </c>
      <c r="C9613" s="175">
        <v>97126</v>
      </c>
      <c r="D9613" s="111"/>
      <c r="E9613" s="112"/>
    </row>
    <row r="9614" spans="1:5">
      <c r="A9614" s="221">
        <v>41652</v>
      </c>
      <c r="B9614" s="118">
        <v>25.62</v>
      </c>
      <c r="C9614" s="175">
        <v>88111</v>
      </c>
      <c r="D9614" s="111"/>
      <c r="E9614" s="112"/>
    </row>
    <row r="9615" spans="1:5">
      <c r="A9615" s="221">
        <v>41653</v>
      </c>
      <c r="B9615" s="118">
        <v>25.74</v>
      </c>
      <c r="C9615" s="175">
        <v>50715</v>
      </c>
      <c r="D9615" s="111"/>
      <c r="E9615" s="112"/>
    </row>
    <row r="9616" spans="1:5">
      <c r="A9616" s="221">
        <v>41654</v>
      </c>
      <c r="B9616" s="118">
        <v>26.5</v>
      </c>
      <c r="C9616" s="175">
        <v>90756</v>
      </c>
      <c r="D9616" s="111"/>
      <c r="E9616" s="112"/>
    </row>
    <row r="9617" spans="1:5">
      <c r="A9617" s="221">
        <v>41655</v>
      </c>
      <c r="B9617" s="118">
        <v>26.774999999999999</v>
      </c>
      <c r="C9617" s="175">
        <v>65690</v>
      </c>
      <c r="D9617" s="111"/>
      <c r="E9617" s="112"/>
    </row>
    <row r="9618" spans="1:5">
      <c r="A9618" s="221">
        <v>41656</v>
      </c>
      <c r="B9618" s="118">
        <v>27.32</v>
      </c>
      <c r="C9618" s="175">
        <v>119196</v>
      </c>
      <c r="D9618" s="111"/>
      <c r="E9618" s="112"/>
    </row>
    <row r="9619" spans="1:5">
      <c r="A9619" s="221">
        <v>41659</v>
      </c>
      <c r="B9619" s="118">
        <v>27.13</v>
      </c>
      <c r="C9619" s="175">
        <v>58500</v>
      </c>
      <c r="D9619" s="111"/>
      <c r="E9619" s="112"/>
    </row>
    <row r="9620" spans="1:5">
      <c r="A9620" s="221">
        <v>41660</v>
      </c>
      <c r="B9620" s="118">
        <v>26.61</v>
      </c>
      <c r="C9620" s="175">
        <v>60677</v>
      </c>
      <c r="D9620" s="111"/>
      <c r="E9620" s="112"/>
    </row>
    <row r="9621" spans="1:5">
      <c r="A9621" s="221">
        <v>41661</v>
      </c>
      <c r="B9621" s="118">
        <v>26.434999999999999</v>
      </c>
      <c r="C9621" s="175">
        <v>43929</v>
      </c>
      <c r="D9621" s="111"/>
      <c r="E9621" s="112"/>
    </row>
    <row r="9622" spans="1:5">
      <c r="A9622" s="221">
        <v>41662</v>
      </c>
      <c r="B9622" s="118">
        <v>26.48</v>
      </c>
      <c r="C9622" s="175">
        <v>50264</v>
      </c>
      <c r="D9622" s="111"/>
      <c r="E9622" s="112"/>
    </row>
    <row r="9623" spans="1:5">
      <c r="A9623" s="221">
        <v>41663</v>
      </c>
      <c r="B9623" s="118">
        <v>25.34</v>
      </c>
      <c r="C9623" s="175">
        <v>97938</v>
      </c>
      <c r="D9623" s="111"/>
      <c r="E9623" s="112"/>
    </row>
    <row r="9624" spans="1:5">
      <c r="A9624" s="221">
        <v>41666</v>
      </c>
      <c r="B9624" s="118">
        <v>25.145</v>
      </c>
      <c r="C9624" s="175">
        <v>85707</v>
      </c>
      <c r="D9624" s="111"/>
      <c r="E9624" s="112"/>
    </row>
    <row r="9625" spans="1:5">
      <c r="A9625" s="221">
        <v>41667</v>
      </c>
      <c r="B9625" s="118">
        <v>25.155000000000001</v>
      </c>
      <c r="C9625" s="175">
        <v>92528</v>
      </c>
      <c r="D9625" s="111"/>
      <c r="E9625" s="112"/>
    </row>
    <row r="9626" spans="1:5">
      <c r="A9626" s="221">
        <v>41668</v>
      </c>
      <c r="B9626" s="118">
        <v>25.344999999999999</v>
      </c>
      <c r="C9626" s="175">
        <v>77034</v>
      </c>
      <c r="D9626" s="111"/>
      <c r="E9626" s="112"/>
    </row>
    <row r="9627" spans="1:5">
      <c r="A9627" s="221">
        <v>41669</v>
      </c>
      <c r="B9627" s="118">
        <v>25.175000000000001</v>
      </c>
      <c r="C9627" s="175">
        <v>59797</v>
      </c>
      <c r="D9627" s="111"/>
      <c r="E9627" s="112"/>
    </row>
    <row r="9628" spans="1:5">
      <c r="A9628" s="222">
        <v>41670</v>
      </c>
      <c r="B9628" s="119">
        <v>25.55</v>
      </c>
      <c r="C9628" s="176">
        <v>68502</v>
      </c>
      <c r="D9628" s="111"/>
      <c r="E9628" s="112"/>
    </row>
    <row r="9629" spans="1:5">
      <c r="A9629" s="221">
        <v>41673</v>
      </c>
      <c r="B9629" s="118">
        <v>24.984999999999999</v>
      </c>
      <c r="C9629" s="175">
        <v>74935</v>
      </c>
      <c r="D9629" s="111"/>
      <c r="E9629" s="112"/>
    </row>
    <row r="9630" spans="1:5">
      <c r="A9630" s="221">
        <v>41674</v>
      </c>
      <c r="B9630" s="118">
        <v>24.9</v>
      </c>
      <c r="C9630" s="175">
        <v>90839</v>
      </c>
      <c r="D9630" s="111"/>
      <c r="E9630" s="112"/>
    </row>
    <row r="9631" spans="1:5">
      <c r="A9631" s="221">
        <v>41675</v>
      </c>
      <c r="B9631" s="118">
        <v>25.015000000000001</v>
      </c>
      <c r="C9631" s="175">
        <v>85116</v>
      </c>
      <c r="D9631" s="111"/>
      <c r="E9631" s="112"/>
    </row>
    <row r="9632" spans="1:5">
      <c r="A9632" s="221">
        <v>41676</v>
      </c>
      <c r="B9632" s="118">
        <v>25.515000000000001</v>
      </c>
      <c r="C9632" s="175">
        <v>57017</v>
      </c>
      <c r="D9632" s="111"/>
      <c r="E9632" s="112"/>
    </row>
    <row r="9633" spans="1:5">
      <c r="A9633" s="221">
        <v>41677</v>
      </c>
      <c r="B9633" s="118">
        <v>25.815000000000001</v>
      </c>
      <c r="C9633" s="175">
        <v>53866</v>
      </c>
      <c r="D9633" s="111"/>
      <c r="E9633" s="112"/>
    </row>
    <row r="9634" spans="1:5">
      <c r="A9634" s="221">
        <v>41680</v>
      </c>
      <c r="B9634" s="118">
        <v>25.805</v>
      </c>
      <c r="C9634" s="175">
        <v>42384</v>
      </c>
      <c r="D9634" s="111"/>
      <c r="E9634" s="112"/>
    </row>
    <row r="9635" spans="1:5">
      <c r="A9635" s="221">
        <v>41681</v>
      </c>
      <c r="B9635" s="118">
        <v>25.95</v>
      </c>
      <c r="C9635" s="175">
        <v>38707</v>
      </c>
      <c r="D9635" s="111"/>
      <c r="E9635" s="112"/>
    </row>
    <row r="9636" spans="1:5">
      <c r="A9636" s="221">
        <v>41682</v>
      </c>
      <c r="B9636" s="118">
        <v>26.1</v>
      </c>
      <c r="C9636" s="175">
        <v>45615</v>
      </c>
      <c r="D9636" s="111"/>
      <c r="E9636" s="112"/>
    </row>
    <row r="9637" spans="1:5">
      <c r="A9637" s="221">
        <v>41683</v>
      </c>
      <c r="B9637" s="118">
        <v>26.3</v>
      </c>
      <c r="C9637" s="175">
        <v>65366</v>
      </c>
      <c r="D9637" s="111"/>
      <c r="E9637" s="112"/>
    </row>
    <row r="9638" spans="1:5">
      <c r="A9638" s="221">
        <v>41684</v>
      </c>
      <c r="B9638" s="118">
        <v>26.6</v>
      </c>
      <c r="C9638" s="175">
        <v>53537</v>
      </c>
      <c r="D9638" s="111"/>
      <c r="E9638" s="112"/>
    </row>
    <row r="9639" spans="1:5">
      <c r="A9639" s="221">
        <v>41687</v>
      </c>
      <c r="B9639" s="118">
        <v>26.8</v>
      </c>
      <c r="C9639" s="175">
        <v>50365</v>
      </c>
      <c r="D9639" s="111"/>
      <c r="E9639" s="112"/>
    </row>
    <row r="9640" spans="1:5">
      <c r="A9640" s="221">
        <v>41688</v>
      </c>
      <c r="B9640" s="118">
        <v>26.92</v>
      </c>
      <c r="C9640" s="175">
        <v>88380</v>
      </c>
      <c r="D9640" s="111"/>
      <c r="E9640" s="112"/>
    </row>
    <row r="9641" spans="1:5">
      <c r="A9641" s="221">
        <v>41689</v>
      </c>
      <c r="B9641" s="118">
        <v>27.08</v>
      </c>
      <c r="C9641" s="175">
        <v>61793</v>
      </c>
      <c r="D9641" s="111"/>
      <c r="E9641" s="112"/>
    </row>
    <row r="9642" spans="1:5">
      <c r="A9642" s="221">
        <v>41690</v>
      </c>
      <c r="B9642" s="118">
        <v>26.75</v>
      </c>
      <c r="C9642" s="175">
        <v>38821</v>
      </c>
      <c r="D9642" s="111"/>
      <c r="E9642" s="112"/>
    </row>
    <row r="9643" spans="1:5">
      <c r="A9643" s="221">
        <v>41691</v>
      </c>
      <c r="B9643" s="118">
        <v>26.954999999999998</v>
      </c>
      <c r="C9643" s="175">
        <v>63647</v>
      </c>
      <c r="D9643" s="111"/>
      <c r="E9643" s="112"/>
    </row>
    <row r="9644" spans="1:5">
      <c r="A9644" s="221">
        <v>41694</v>
      </c>
      <c r="B9644" s="118">
        <v>27.335000000000001</v>
      </c>
      <c r="C9644" s="175">
        <v>84430</v>
      </c>
      <c r="D9644" s="111"/>
      <c r="E9644" s="112"/>
    </row>
    <row r="9645" spans="1:5">
      <c r="A9645" s="221">
        <v>41695</v>
      </c>
      <c r="B9645" s="118">
        <v>27.254999999999999</v>
      </c>
      <c r="C9645" s="175">
        <v>53615</v>
      </c>
      <c r="D9645" s="111"/>
      <c r="E9645" s="112"/>
    </row>
    <row r="9646" spans="1:5">
      <c r="A9646" s="221">
        <v>41696</v>
      </c>
      <c r="B9646" s="118">
        <v>26.87</v>
      </c>
      <c r="C9646" s="175">
        <v>62217</v>
      </c>
      <c r="D9646" s="111"/>
      <c r="E9646" s="112"/>
    </row>
    <row r="9647" spans="1:5">
      <c r="A9647" s="221">
        <v>41697</v>
      </c>
      <c r="B9647" s="118">
        <v>26.465</v>
      </c>
      <c r="C9647" s="175">
        <v>109414</v>
      </c>
      <c r="D9647" s="111"/>
      <c r="E9647" s="112"/>
    </row>
    <row r="9648" spans="1:5">
      <c r="A9648" s="222">
        <v>41698</v>
      </c>
      <c r="B9648" s="119">
        <v>28.184999999999999</v>
      </c>
      <c r="C9648" s="176">
        <v>451899</v>
      </c>
      <c r="D9648" s="111"/>
      <c r="E9648" s="112"/>
    </row>
    <row r="9649" spans="1:5">
      <c r="A9649" s="220">
        <v>41701</v>
      </c>
      <c r="B9649" s="117">
        <v>27.9</v>
      </c>
      <c r="C9649" s="174">
        <v>150645</v>
      </c>
      <c r="D9649" s="111"/>
      <c r="E9649" s="112"/>
    </row>
    <row r="9650" spans="1:5">
      <c r="A9650" s="221">
        <v>41702</v>
      </c>
      <c r="B9650" s="118">
        <v>29.004999999999999</v>
      </c>
      <c r="C9650" s="175">
        <v>171100</v>
      </c>
      <c r="D9650" s="111"/>
      <c r="E9650" s="112"/>
    </row>
    <row r="9651" spans="1:5">
      <c r="A9651" s="221">
        <v>41703</v>
      </c>
      <c r="B9651" s="118">
        <v>29.295000000000002</v>
      </c>
      <c r="C9651" s="175">
        <v>169700</v>
      </c>
      <c r="D9651" s="111"/>
      <c r="E9651" s="112"/>
    </row>
    <row r="9652" spans="1:5">
      <c r="A9652" s="221">
        <v>41704</v>
      </c>
      <c r="B9652" s="118">
        <v>29.2</v>
      </c>
      <c r="C9652" s="175">
        <v>88138</v>
      </c>
      <c r="D9652" s="111"/>
      <c r="E9652" s="112"/>
    </row>
    <row r="9653" spans="1:5">
      <c r="A9653" s="221">
        <v>41705</v>
      </c>
      <c r="B9653" s="118">
        <v>27.954999999999998</v>
      </c>
      <c r="C9653" s="175">
        <v>191209</v>
      </c>
      <c r="D9653" s="111"/>
      <c r="E9653" s="112"/>
    </row>
    <row r="9654" spans="1:5">
      <c r="A9654" s="221">
        <v>41708</v>
      </c>
      <c r="B9654" s="118">
        <v>28.475000000000001</v>
      </c>
      <c r="C9654" s="175">
        <v>155056</v>
      </c>
      <c r="D9654" s="111"/>
      <c r="E9654" s="112"/>
    </row>
    <row r="9655" spans="1:5">
      <c r="A9655" s="221">
        <v>41709</v>
      </c>
      <c r="B9655" s="118">
        <v>28.49</v>
      </c>
      <c r="C9655" s="175">
        <v>77216</v>
      </c>
      <c r="D9655" s="111"/>
      <c r="E9655" s="112"/>
    </row>
    <row r="9656" spans="1:5">
      <c r="A9656" s="221">
        <v>41710</v>
      </c>
      <c r="B9656" s="118">
        <v>27.6</v>
      </c>
      <c r="C9656" s="175">
        <v>123828</v>
      </c>
      <c r="D9656" s="111"/>
      <c r="E9656" s="112"/>
    </row>
    <row r="9657" spans="1:5">
      <c r="A9657" s="221">
        <v>41711</v>
      </c>
      <c r="B9657" s="118">
        <v>27.22</v>
      </c>
      <c r="C9657" s="175">
        <v>75219</v>
      </c>
      <c r="D9657" s="111"/>
      <c r="E9657" s="112"/>
    </row>
    <row r="9658" spans="1:5">
      <c r="A9658" s="221">
        <v>41712</v>
      </c>
      <c r="B9658" s="118">
        <v>27.175000000000001</v>
      </c>
      <c r="C9658" s="175">
        <v>73425</v>
      </c>
      <c r="D9658" s="111"/>
      <c r="E9658" s="112"/>
    </row>
    <row r="9659" spans="1:5">
      <c r="A9659" s="221">
        <v>41715</v>
      </c>
      <c r="B9659" s="118">
        <v>27.69</v>
      </c>
      <c r="C9659" s="175">
        <v>109514</v>
      </c>
      <c r="D9659" s="111"/>
      <c r="E9659" s="112"/>
    </row>
    <row r="9660" spans="1:5">
      <c r="A9660" s="221">
        <v>41716</v>
      </c>
      <c r="B9660" s="118">
        <v>27.78</v>
      </c>
      <c r="C9660" s="175">
        <v>59192</v>
      </c>
      <c r="D9660" s="111"/>
      <c r="E9660" s="112"/>
    </row>
    <row r="9661" spans="1:5">
      <c r="A9661" s="221">
        <v>41717</v>
      </c>
      <c r="B9661" s="118">
        <v>27.945</v>
      </c>
      <c r="C9661" s="175">
        <v>52808</v>
      </c>
      <c r="D9661" s="111"/>
      <c r="E9661" s="112"/>
    </row>
    <row r="9662" spans="1:5">
      <c r="A9662" s="221">
        <v>41718</v>
      </c>
      <c r="B9662" s="118">
        <v>28.004999999999999</v>
      </c>
      <c r="C9662" s="175">
        <v>60987</v>
      </c>
      <c r="D9662" s="111"/>
      <c r="E9662" s="112"/>
    </row>
    <row r="9663" spans="1:5">
      <c r="A9663" s="221">
        <v>41719</v>
      </c>
      <c r="B9663" s="118">
        <v>28.42</v>
      </c>
      <c r="C9663" s="175">
        <v>197785</v>
      </c>
      <c r="D9663" s="111"/>
      <c r="E9663" s="112"/>
    </row>
    <row r="9664" spans="1:5">
      <c r="A9664" s="221">
        <v>41722</v>
      </c>
      <c r="B9664" s="118">
        <v>28.69</v>
      </c>
      <c r="C9664" s="175">
        <v>118843</v>
      </c>
      <c r="D9664" s="111"/>
      <c r="E9664" s="112"/>
    </row>
    <row r="9665" spans="1:5">
      <c r="A9665" s="221">
        <v>41723</v>
      </c>
      <c r="B9665" s="118">
        <v>28.73</v>
      </c>
      <c r="C9665" s="175">
        <v>50136</v>
      </c>
      <c r="D9665" s="111"/>
      <c r="E9665" s="112"/>
    </row>
    <row r="9666" spans="1:5">
      <c r="A9666" s="221">
        <v>41724</v>
      </c>
      <c r="B9666" s="118">
        <v>28.855</v>
      </c>
      <c r="C9666" s="175">
        <v>45394</v>
      </c>
      <c r="D9666" s="111"/>
      <c r="E9666" s="112"/>
    </row>
    <row r="9667" spans="1:5">
      <c r="A9667" s="221">
        <v>41725</v>
      </c>
      <c r="B9667" s="118">
        <v>29.08</v>
      </c>
      <c r="C9667" s="175">
        <v>112307</v>
      </c>
      <c r="D9667" s="111"/>
      <c r="E9667" s="112"/>
    </row>
    <row r="9668" spans="1:5">
      <c r="A9668" s="221">
        <v>41726</v>
      </c>
      <c r="B9668" s="118">
        <v>29.2</v>
      </c>
      <c r="C9668" s="175">
        <v>69965</v>
      </c>
      <c r="D9668" s="111"/>
      <c r="E9668" s="112"/>
    </row>
    <row r="9669" spans="1:5">
      <c r="A9669" s="222">
        <v>41729</v>
      </c>
      <c r="B9669" s="119">
        <v>29.59</v>
      </c>
      <c r="C9669" s="176">
        <v>112180</v>
      </c>
      <c r="D9669" s="111"/>
      <c r="E9669" s="112"/>
    </row>
    <row r="9670" spans="1:5">
      <c r="A9670" s="221">
        <v>41730</v>
      </c>
      <c r="B9670" s="118">
        <v>29.605</v>
      </c>
      <c r="C9670" s="175">
        <v>35049</v>
      </c>
      <c r="D9670" s="111"/>
      <c r="E9670" s="112"/>
    </row>
    <row r="9671" spans="1:5">
      <c r="A9671" s="221">
        <v>41731</v>
      </c>
      <c r="B9671" s="118">
        <v>29.61</v>
      </c>
      <c r="C9671" s="175">
        <v>34263</v>
      </c>
      <c r="D9671" s="111"/>
      <c r="E9671" s="112"/>
    </row>
    <row r="9672" spans="1:5">
      <c r="A9672" s="221">
        <v>41732</v>
      </c>
      <c r="B9672" s="118">
        <v>29.355</v>
      </c>
      <c r="C9672" s="175">
        <v>37054</v>
      </c>
      <c r="D9672" s="111"/>
      <c r="E9672" s="112"/>
    </row>
    <row r="9673" spans="1:5">
      <c r="A9673" s="221">
        <v>41733</v>
      </c>
      <c r="B9673" s="118">
        <v>29.405000000000001</v>
      </c>
      <c r="C9673" s="175">
        <v>41457</v>
      </c>
      <c r="D9673" s="111"/>
      <c r="E9673" s="112"/>
    </row>
    <row r="9674" spans="1:5">
      <c r="A9674" s="221">
        <v>41736</v>
      </c>
      <c r="B9674" s="118">
        <v>29.42</v>
      </c>
      <c r="C9674" s="175">
        <v>44907</v>
      </c>
      <c r="D9674" s="111"/>
      <c r="E9674" s="112"/>
    </row>
    <row r="9675" spans="1:5">
      <c r="A9675" s="221">
        <v>41737</v>
      </c>
      <c r="B9675" s="118">
        <v>29.01</v>
      </c>
      <c r="C9675" s="175">
        <v>48131</v>
      </c>
      <c r="D9675" s="111"/>
      <c r="E9675" s="112"/>
    </row>
    <row r="9676" spans="1:5">
      <c r="A9676" s="221">
        <v>41738</v>
      </c>
      <c r="B9676" s="118">
        <v>28.91</v>
      </c>
      <c r="C9676" s="175">
        <v>33485</v>
      </c>
      <c r="D9676" s="111"/>
      <c r="E9676" s="112"/>
    </row>
    <row r="9677" spans="1:5">
      <c r="A9677" s="221">
        <v>41739</v>
      </c>
      <c r="B9677" s="118">
        <v>28.574999999999999</v>
      </c>
      <c r="C9677" s="175">
        <v>66982</v>
      </c>
      <c r="D9677" s="111"/>
      <c r="E9677" s="112"/>
    </row>
    <row r="9678" spans="1:5">
      <c r="A9678" s="221">
        <v>41740</v>
      </c>
      <c r="B9678" s="118">
        <v>28.49</v>
      </c>
      <c r="C9678" s="175">
        <v>40418</v>
      </c>
      <c r="D9678" s="111"/>
      <c r="E9678" s="112"/>
    </row>
    <row r="9679" spans="1:5">
      <c r="A9679" s="221">
        <v>41743</v>
      </c>
      <c r="B9679" s="118">
        <v>28.175000000000001</v>
      </c>
      <c r="C9679" s="175">
        <v>73245</v>
      </c>
      <c r="D9679" s="111"/>
      <c r="E9679" s="112"/>
    </row>
    <row r="9680" spans="1:5">
      <c r="A9680" s="221">
        <v>41744</v>
      </c>
      <c r="B9680" s="118">
        <v>27.734999999999999</v>
      </c>
      <c r="C9680" s="175">
        <v>37773</v>
      </c>
      <c r="D9680" s="111"/>
      <c r="E9680" s="112"/>
    </row>
    <row r="9681" spans="1:5">
      <c r="A9681" s="221">
        <v>41745</v>
      </c>
      <c r="B9681" s="118">
        <v>28.375</v>
      </c>
      <c r="C9681" s="175">
        <v>50812</v>
      </c>
      <c r="D9681" s="111"/>
      <c r="E9681" s="112"/>
    </row>
    <row r="9682" spans="1:5">
      <c r="A9682" s="221">
        <v>41746</v>
      </c>
      <c r="B9682" s="118">
        <v>28.715</v>
      </c>
      <c r="C9682" s="175">
        <v>78717</v>
      </c>
      <c r="D9682" s="111"/>
      <c r="E9682" s="112"/>
    </row>
    <row r="9683" spans="1:5">
      <c r="A9683" s="221">
        <v>41751</v>
      </c>
      <c r="B9683" s="118">
        <v>28.905000000000001</v>
      </c>
      <c r="C9683" s="175">
        <v>25380</v>
      </c>
      <c r="D9683" s="111"/>
      <c r="E9683" s="112"/>
    </row>
    <row r="9684" spans="1:5">
      <c r="A9684" s="221">
        <v>41752</v>
      </c>
      <c r="B9684" s="118">
        <v>28.725000000000001</v>
      </c>
      <c r="C9684" s="175">
        <v>59833</v>
      </c>
      <c r="D9684" s="111"/>
      <c r="E9684" s="112"/>
    </row>
    <row r="9685" spans="1:5">
      <c r="A9685" s="221">
        <v>41753</v>
      </c>
      <c r="B9685" s="118">
        <v>29.114999999999998</v>
      </c>
      <c r="C9685" s="175">
        <v>53868</v>
      </c>
      <c r="D9685" s="111"/>
      <c r="E9685" s="112"/>
    </row>
    <row r="9686" spans="1:5">
      <c r="A9686" s="221">
        <v>41754</v>
      </c>
      <c r="B9686" s="118">
        <v>28.795000000000002</v>
      </c>
      <c r="C9686" s="175">
        <v>35216</v>
      </c>
      <c r="D9686" s="111"/>
      <c r="E9686" s="112"/>
    </row>
    <row r="9687" spans="1:5">
      <c r="A9687" s="221">
        <v>41757</v>
      </c>
      <c r="B9687" s="118">
        <v>28.885000000000002</v>
      </c>
      <c r="C9687" s="175">
        <v>35709</v>
      </c>
      <c r="D9687" s="111"/>
      <c r="E9687" s="112"/>
    </row>
    <row r="9688" spans="1:5">
      <c r="A9688" s="221">
        <v>41758</v>
      </c>
      <c r="B9688" s="118">
        <v>28.93</v>
      </c>
      <c r="C9688" s="175">
        <v>27525</v>
      </c>
      <c r="D9688" s="111"/>
      <c r="E9688" s="112"/>
    </row>
    <row r="9689" spans="1:5">
      <c r="A9689" s="222">
        <v>41759</v>
      </c>
      <c r="B9689" s="119">
        <v>29.33</v>
      </c>
      <c r="C9689" s="176">
        <v>87834</v>
      </c>
      <c r="D9689" s="111"/>
      <c r="E9689" s="112"/>
    </row>
    <row r="9690" spans="1:5">
      <c r="A9690" s="220">
        <v>41761</v>
      </c>
      <c r="B9690" s="117">
        <v>29.61</v>
      </c>
      <c r="C9690" s="174">
        <v>86267</v>
      </c>
      <c r="D9690" s="111"/>
      <c r="E9690" s="112"/>
    </row>
    <row r="9691" spans="1:5">
      <c r="A9691" s="221">
        <v>41764</v>
      </c>
      <c r="B9691" s="118">
        <v>29.635000000000002</v>
      </c>
      <c r="C9691" s="175">
        <v>39384</v>
      </c>
      <c r="D9691" s="111"/>
      <c r="E9691" s="112"/>
    </row>
    <row r="9692" spans="1:5">
      <c r="A9692" s="221">
        <v>41765</v>
      </c>
      <c r="B9692" s="118">
        <v>29.8</v>
      </c>
      <c r="C9692" s="175">
        <v>45287</v>
      </c>
      <c r="D9692" s="111"/>
      <c r="E9692" s="112"/>
    </row>
    <row r="9693" spans="1:5">
      <c r="A9693" s="221">
        <v>41766</v>
      </c>
      <c r="B9693" s="118">
        <v>29.754999999999999</v>
      </c>
      <c r="C9693" s="175">
        <v>47395</v>
      </c>
      <c r="D9693" s="111"/>
      <c r="E9693" s="112"/>
    </row>
    <row r="9694" spans="1:5">
      <c r="A9694" s="221">
        <v>41767</v>
      </c>
      <c r="B9694" s="118">
        <v>29.89</v>
      </c>
      <c r="C9694" s="175">
        <v>98957</v>
      </c>
      <c r="D9694" s="111"/>
      <c r="E9694" s="112"/>
    </row>
    <row r="9695" spans="1:5">
      <c r="A9695" s="221">
        <v>41768</v>
      </c>
      <c r="B9695" s="118">
        <v>29.73</v>
      </c>
      <c r="C9695" s="175">
        <v>55353</v>
      </c>
      <c r="D9695" s="111"/>
      <c r="E9695" s="112"/>
    </row>
    <row r="9696" spans="1:5">
      <c r="A9696" s="221">
        <v>41771</v>
      </c>
      <c r="B9696" s="118">
        <v>29.925000000000001</v>
      </c>
      <c r="C9696" s="175">
        <v>69437</v>
      </c>
      <c r="D9696" s="111"/>
      <c r="E9696" s="112"/>
    </row>
    <row r="9697" spans="1:5">
      <c r="A9697" s="221">
        <v>41772</v>
      </c>
      <c r="B9697" s="118">
        <v>29.664999999999999</v>
      </c>
      <c r="C9697" s="175">
        <v>59885</v>
      </c>
      <c r="D9697" s="111"/>
      <c r="E9697" s="112"/>
    </row>
    <row r="9698" spans="1:5">
      <c r="A9698" s="221">
        <v>41773</v>
      </c>
      <c r="B9698" s="118">
        <v>28.495000000000001</v>
      </c>
      <c r="C9698" s="175">
        <v>108417</v>
      </c>
      <c r="D9698" s="111"/>
      <c r="E9698" s="112"/>
    </row>
    <row r="9699" spans="1:5">
      <c r="A9699" s="221">
        <v>41774</v>
      </c>
      <c r="B9699" s="118">
        <v>27.45</v>
      </c>
      <c r="C9699" s="175">
        <v>109746</v>
      </c>
      <c r="D9699" s="111"/>
      <c r="E9699" s="112"/>
    </row>
    <row r="9700" spans="1:5">
      <c r="A9700" s="221">
        <v>41775</v>
      </c>
      <c r="B9700" s="118">
        <v>26.6</v>
      </c>
      <c r="C9700" s="175">
        <v>124846</v>
      </c>
      <c r="D9700" s="111"/>
      <c r="E9700" s="112"/>
    </row>
    <row r="9701" spans="1:5">
      <c r="A9701" s="221">
        <v>41778</v>
      </c>
      <c r="B9701" s="118">
        <v>27.085000000000001</v>
      </c>
      <c r="C9701" s="175">
        <v>82051</v>
      </c>
      <c r="D9701" s="111"/>
      <c r="E9701" s="112"/>
    </row>
    <row r="9702" spans="1:5">
      <c r="A9702" s="221">
        <v>41779</v>
      </c>
      <c r="B9702" s="118">
        <v>27.38</v>
      </c>
      <c r="C9702" s="175">
        <v>77410</v>
      </c>
      <c r="D9702" s="111"/>
      <c r="E9702" s="112"/>
    </row>
    <row r="9703" spans="1:5">
      <c r="A9703" s="221">
        <v>41780</v>
      </c>
      <c r="B9703" s="118">
        <v>27</v>
      </c>
      <c r="C9703" s="175">
        <v>38403</v>
      </c>
      <c r="D9703" s="111"/>
      <c r="E9703" s="112"/>
    </row>
    <row r="9704" spans="1:5">
      <c r="A9704" s="221">
        <v>41781</v>
      </c>
      <c r="B9704" s="118">
        <v>27.305</v>
      </c>
      <c r="C9704" s="175">
        <v>34211</v>
      </c>
      <c r="D9704" s="111"/>
      <c r="E9704" s="112"/>
    </row>
    <row r="9705" spans="1:5">
      <c r="A9705" s="221">
        <v>41782</v>
      </c>
      <c r="B9705" s="118">
        <v>27.414999999999999</v>
      </c>
      <c r="C9705" s="175">
        <v>53520</v>
      </c>
      <c r="D9705" s="111"/>
      <c r="E9705" s="112"/>
    </row>
    <row r="9706" spans="1:5">
      <c r="A9706" s="221">
        <v>41785</v>
      </c>
      <c r="B9706" s="118">
        <v>27.805</v>
      </c>
      <c r="C9706" s="175">
        <v>35714</v>
      </c>
      <c r="D9706" s="111"/>
      <c r="E9706" s="112"/>
    </row>
    <row r="9707" spans="1:5">
      <c r="A9707" s="221">
        <v>41786</v>
      </c>
      <c r="B9707" s="118">
        <v>27.9</v>
      </c>
      <c r="C9707" s="175">
        <v>41965</v>
      </c>
      <c r="D9707" s="111"/>
      <c r="E9707" s="112"/>
    </row>
    <row r="9708" spans="1:5">
      <c r="A9708" s="221">
        <v>41787</v>
      </c>
      <c r="B9708" s="118">
        <v>27.745000000000001</v>
      </c>
      <c r="C9708" s="175">
        <v>37675</v>
      </c>
      <c r="D9708" s="111"/>
      <c r="E9708" s="112"/>
    </row>
    <row r="9709" spans="1:5">
      <c r="A9709" s="221">
        <v>41788</v>
      </c>
      <c r="B9709" s="118">
        <v>27.835000000000001</v>
      </c>
      <c r="C9709" s="175">
        <v>32883</v>
      </c>
      <c r="D9709" s="111"/>
      <c r="E9709" s="112"/>
    </row>
    <row r="9710" spans="1:5">
      <c r="A9710" s="222">
        <v>41789</v>
      </c>
      <c r="B9710" s="119">
        <v>27.77</v>
      </c>
      <c r="C9710" s="176">
        <v>88198</v>
      </c>
      <c r="D9710" s="111"/>
      <c r="E9710" s="112"/>
    </row>
    <row r="9711" spans="1:5">
      <c r="A9711" s="220">
        <v>41792</v>
      </c>
      <c r="B9711" s="117">
        <v>27.8</v>
      </c>
      <c r="C9711" s="174">
        <v>56775</v>
      </c>
      <c r="D9711" s="111"/>
      <c r="E9711" s="112"/>
    </row>
    <row r="9712" spans="1:5">
      <c r="A9712" s="221">
        <v>41793</v>
      </c>
      <c r="B9712" s="118">
        <v>27.664999999999999</v>
      </c>
      <c r="C9712" s="175">
        <v>31893</v>
      </c>
      <c r="D9712" s="111"/>
      <c r="E9712" s="112"/>
    </row>
    <row r="9713" spans="1:5">
      <c r="A9713" s="221">
        <v>41794</v>
      </c>
      <c r="B9713" s="118">
        <v>27.63</v>
      </c>
      <c r="C9713" s="175">
        <v>70449</v>
      </c>
      <c r="D9713" s="111"/>
      <c r="E9713" s="112"/>
    </row>
    <row r="9714" spans="1:5">
      <c r="A9714" s="221">
        <v>41795</v>
      </c>
      <c r="B9714" s="118">
        <v>27.734999999999999</v>
      </c>
      <c r="C9714" s="175">
        <v>34042</v>
      </c>
      <c r="D9714" s="111"/>
      <c r="E9714" s="112"/>
    </row>
    <row r="9715" spans="1:5">
      <c r="A9715" s="221">
        <v>41796</v>
      </c>
      <c r="B9715" s="118">
        <v>27.85</v>
      </c>
      <c r="C9715" s="175">
        <v>35525</v>
      </c>
      <c r="D9715" s="111"/>
      <c r="E9715" s="112"/>
    </row>
    <row r="9716" spans="1:5">
      <c r="A9716" s="221">
        <v>41799</v>
      </c>
      <c r="B9716" s="118">
        <v>28.12</v>
      </c>
      <c r="C9716" s="175">
        <v>40158</v>
      </c>
      <c r="D9716" s="111"/>
      <c r="E9716" s="112"/>
    </row>
    <row r="9717" spans="1:5">
      <c r="A9717" s="221">
        <v>41800</v>
      </c>
      <c r="B9717" s="118">
        <v>27.7</v>
      </c>
      <c r="C9717" s="175">
        <v>89926</v>
      </c>
      <c r="D9717" s="111"/>
      <c r="E9717" s="112"/>
    </row>
    <row r="9718" spans="1:5">
      <c r="A9718" s="221">
        <v>41801</v>
      </c>
      <c r="B9718" s="118">
        <v>27.81</v>
      </c>
      <c r="C9718" s="175">
        <v>100165</v>
      </c>
      <c r="D9718" s="111"/>
      <c r="E9718" s="112"/>
    </row>
    <row r="9719" spans="1:5">
      <c r="A9719" s="221">
        <v>41802</v>
      </c>
      <c r="B9719" s="118">
        <v>27.954999999999998</v>
      </c>
      <c r="C9719" s="175">
        <v>55497</v>
      </c>
      <c r="D9719" s="111"/>
      <c r="E9719" s="112"/>
    </row>
    <row r="9720" spans="1:5">
      <c r="A9720" s="221">
        <v>41803</v>
      </c>
      <c r="B9720" s="118">
        <v>27.895</v>
      </c>
      <c r="C9720" s="175">
        <v>74758</v>
      </c>
      <c r="D9720" s="111"/>
      <c r="E9720" s="112"/>
    </row>
    <row r="9721" spans="1:5">
      <c r="A9721" s="221">
        <v>41806</v>
      </c>
      <c r="B9721" s="118">
        <v>27.585000000000001</v>
      </c>
      <c r="C9721" s="175">
        <v>63263</v>
      </c>
      <c r="D9721" s="111"/>
      <c r="E9721" s="112"/>
    </row>
    <row r="9722" spans="1:5">
      <c r="A9722" s="221">
        <v>41807</v>
      </c>
      <c r="B9722" s="118">
        <v>27.524999999999999</v>
      </c>
      <c r="C9722" s="175">
        <v>41359</v>
      </c>
      <c r="D9722" s="111"/>
      <c r="E9722" s="112"/>
    </row>
    <row r="9723" spans="1:5">
      <c r="A9723" s="221">
        <v>41808</v>
      </c>
      <c r="B9723" s="118">
        <v>27.765000000000001</v>
      </c>
      <c r="C9723" s="175">
        <v>59452</v>
      </c>
      <c r="D9723" s="111"/>
      <c r="E9723" s="112"/>
    </row>
    <row r="9724" spans="1:5">
      <c r="A9724" s="221">
        <v>41809</v>
      </c>
      <c r="B9724" s="118">
        <v>27.73</v>
      </c>
      <c r="C9724" s="175">
        <v>80595</v>
      </c>
      <c r="D9724" s="111"/>
      <c r="E9724" s="112"/>
    </row>
    <row r="9725" spans="1:5">
      <c r="A9725" s="221">
        <v>41810</v>
      </c>
      <c r="B9725" s="118">
        <v>27.69</v>
      </c>
      <c r="C9725" s="175">
        <v>108640</v>
      </c>
      <c r="D9725" s="111"/>
      <c r="E9725" s="112"/>
    </row>
    <row r="9726" spans="1:5">
      <c r="A9726" s="221">
        <v>41813</v>
      </c>
      <c r="B9726" s="118">
        <v>27.92</v>
      </c>
      <c r="C9726" s="175">
        <v>74791</v>
      </c>
      <c r="D9726" s="111"/>
      <c r="E9726" s="112"/>
    </row>
    <row r="9727" spans="1:5">
      <c r="A9727" s="221">
        <v>41814</v>
      </c>
      <c r="B9727" s="118">
        <v>27.67</v>
      </c>
      <c r="C9727" s="175">
        <v>63361</v>
      </c>
      <c r="D9727" s="111"/>
      <c r="E9727" s="112"/>
    </row>
    <row r="9728" spans="1:5">
      <c r="A9728" s="221">
        <v>41815</v>
      </c>
      <c r="B9728" s="118">
        <v>27.16</v>
      </c>
      <c r="C9728" s="175">
        <v>69007</v>
      </c>
      <c r="D9728" s="111"/>
      <c r="E9728" s="112"/>
    </row>
    <row r="9729" spans="1:5">
      <c r="A9729" s="221">
        <v>41816</v>
      </c>
      <c r="B9729" s="118">
        <v>27.44</v>
      </c>
      <c r="C9729" s="175">
        <v>66758</v>
      </c>
      <c r="D9729" s="111"/>
      <c r="E9729" s="112"/>
    </row>
    <row r="9730" spans="1:5">
      <c r="A9730" s="221">
        <v>41817</v>
      </c>
      <c r="B9730" s="118">
        <v>27.335000000000001</v>
      </c>
      <c r="C9730" s="175">
        <v>52672</v>
      </c>
      <c r="D9730" s="111"/>
      <c r="E9730" s="112"/>
    </row>
    <row r="9731" spans="1:5">
      <c r="A9731" s="222">
        <v>41820</v>
      </c>
      <c r="B9731" s="119">
        <v>27.285</v>
      </c>
      <c r="C9731" s="176">
        <v>69075</v>
      </c>
      <c r="D9731" s="111"/>
      <c r="E9731" s="112"/>
    </row>
    <row r="9732" spans="1:5">
      <c r="A9732" s="220">
        <v>41821</v>
      </c>
      <c r="B9732" s="117">
        <v>27.675000000000001</v>
      </c>
      <c r="C9732" s="174">
        <v>147271</v>
      </c>
      <c r="D9732" s="111"/>
      <c r="E9732" s="112"/>
    </row>
    <row r="9733" spans="1:5">
      <c r="A9733" s="221">
        <v>41822</v>
      </c>
      <c r="B9733" s="118">
        <v>28.234999999999999</v>
      </c>
      <c r="C9733" s="175">
        <v>114398</v>
      </c>
      <c r="D9733" s="111"/>
      <c r="E9733" s="112"/>
    </row>
    <row r="9734" spans="1:5">
      <c r="A9734" s="221">
        <v>41823</v>
      </c>
      <c r="B9734" s="118">
        <v>28.704999999999998</v>
      </c>
      <c r="C9734" s="175">
        <v>53342</v>
      </c>
      <c r="D9734" s="111"/>
      <c r="E9734" s="112"/>
    </row>
    <row r="9735" spans="1:5">
      <c r="A9735" s="221">
        <v>41824</v>
      </c>
      <c r="B9735" s="118">
        <v>28.63</v>
      </c>
      <c r="C9735" s="175">
        <v>45116</v>
      </c>
      <c r="D9735" s="111"/>
      <c r="E9735" s="112"/>
    </row>
    <row r="9736" spans="1:5">
      <c r="A9736" s="221">
        <v>41827</v>
      </c>
      <c r="B9736" s="118">
        <v>28.25</v>
      </c>
      <c r="C9736" s="175">
        <v>58146</v>
      </c>
      <c r="D9736" s="111"/>
      <c r="E9736" s="112"/>
    </row>
    <row r="9737" spans="1:5">
      <c r="A9737" s="221">
        <v>41828</v>
      </c>
      <c r="B9737" s="118">
        <v>28.094999999999999</v>
      </c>
      <c r="C9737" s="175">
        <v>91071</v>
      </c>
      <c r="D9737" s="111"/>
      <c r="E9737" s="112"/>
    </row>
    <row r="9738" spans="1:5">
      <c r="A9738" s="221">
        <v>41829</v>
      </c>
      <c r="B9738" s="118">
        <v>27.695</v>
      </c>
      <c r="C9738" s="175">
        <v>62528</v>
      </c>
      <c r="D9738" s="111"/>
      <c r="E9738" s="112"/>
    </row>
    <row r="9739" spans="1:5">
      <c r="A9739" s="221">
        <v>41830</v>
      </c>
      <c r="B9739" s="118">
        <v>27.72</v>
      </c>
      <c r="C9739" s="175">
        <v>122423</v>
      </c>
      <c r="D9739" s="111"/>
      <c r="E9739" s="112"/>
    </row>
    <row r="9740" spans="1:5">
      <c r="A9740" s="221">
        <v>41831</v>
      </c>
      <c r="B9740" s="118">
        <v>27.614999999999998</v>
      </c>
      <c r="C9740" s="175">
        <v>92331</v>
      </c>
      <c r="D9740" s="111"/>
      <c r="E9740" s="112"/>
    </row>
    <row r="9741" spans="1:5">
      <c r="A9741" s="221">
        <v>41834</v>
      </c>
      <c r="B9741" s="118">
        <v>27.765000000000001</v>
      </c>
      <c r="C9741" s="175">
        <v>93447</v>
      </c>
      <c r="D9741" s="111"/>
      <c r="E9741" s="112"/>
    </row>
    <row r="9742" spans="1:5">
      <c r="A9742" s="221">
        <v>41835</v>
      </c>
      <c r="B9742" s="118">
        <v>27.614999999999998</v>
      </c>
      <c r="C9742" s="175">
        <v>64713</v>
      </c>
      <c r="D9742" s="111"/>
      <c r="E9742" s="112"/>
    </row>
    <row r="9743" spans="1:5">
      <c r="A9743" s="221">
        <v>41836</v>
      </c>
      <c r="B9743" s="118">
        <v>28.25</v>
      </c>
      <c r="C9743" s="175">
        <v>197054</v>
      </c>
      <c r="D9743" s="111"/>
      <c r="E9743" s="112"/>
    </row>
    <row r="9744" spans="1:5">
      <c r="A9744" s="221">
        <v>41837</v>
      </c>
      <c r="B9744" s="118">
        <v>28.254999999999999</v>
      </c>
      <c r="C9744" s="175">
        <v>44426</v>
      </c>
      <c r="D9744" s="111"/>
      <c r="E9744" s="112"/>
    </row>
    <row r="9745" spans="1:5">
      <c r="A9745" s="221">
        <v>41838</v>
      </c>
      <c r="B9745" s="118">
        <v>28.24</v>
      </c>
      <c r="C9745" s="175">
        <v>58476</v>
      </c>
      <c r="D9745" s="111"/>
      <c r="E9745" s="112"/>
    </row>
    <row r="9746" spans="1:5">
      <c r="A9746" s="221">
        <v>41841</v>
      </c>
      <c r="B9746" s="118">
        <v>28.675000000000001</v>
      </c>
      <c r="C9746" s="175">
        <v>63016</v>
      </c>
      <c r="D9746" s="111"/>
      <c r="E9746" s="112"/>
    </row>
    <row r="9747" spans="1:5">
      <c r="A9747" s="221">
        <v>41842</v>
      </c>
      <c r="B9747" s="118">
        <v>28.954999999999998</v>
      </c>
      <c r="C9747" s="175">
        <v>70762</v>
      </c>
      <c r="D9747" s="111"/>
      <c r="E9747" s="112"/>
    </row>
    <row r="9748" spans="1:5">
      <c r="A9748" s="221">
        <v>41843</v>
      </c>
      <c r="B9748" s="118">
        <v>29.11</v>
      </c>
      <c r="C9748" s="175">
        <v>77887</v>
      </c>
      <c r="D9748" s="111"/>
      <c r="E9748" s="112"/>
    </row>
    <row r="9749" spans="1:5">
      <c r="A9749" s="221">
        <v>41844</v>
      </c>
      <c r="B9749" s="118">
        <v>29.35</v>
      </c>
      <c r="C9749" s="175">
        <v>50824</v>
      </c>
      <c r="D9749" s="111"/>
      <c r="E9749" s="112"/>
    </row>
    <row r="9750" spans="1:5">
      <c r="A9750" s="221">
        <v>41845</v>
      </c>
      <c r="B9750" s="118">
        <v>28.67</v>
      </c>
      <c r="C9750" s="175">
        <v>60758</v>
      </c>
      <c r="D9750" s="111"/>
      <c r="E9750" s="112"/>
    </row>
    <row r="9751" spans="1:5">
      <c r="A9751" s="221">
        <v>41848</v>
      </c>
      <c r="B9751" s="118">
        <v>28.1</v>
      </c>
      <c r="C9751" s="175">
        <v>222813</v>
      </c>
      <c r="D9751" s="111"/>
      <c r="E9751" s="112"/>
    </row>
    <row r="9752" spans="1:5">
      <c r="A9752" s="221">
        <v>41849</v>
      </c>
      <c r="B9752" s="118">
        <v>28.22</v>
      </c>
      <c r="C9752" s="175">
        <v>45487</v>
      </c>
      <c r="D9752" s="111"/>
      <c r="E9752" s="112"/>
    </row>
    <row r="9753" spans="1:5">
      <c r="A9753" s="221">
        <v>41850</v>
      </c>
      <c r="B9753" s="118">
        <v>28.19</v>
      </c>
      <c r="C9753" s="175">
        <v>74456</v>
      </c>
      <c r="D9753" s="111"/>
      <c r="E9753" s="112"/>
    </row>
    <row r="9754" spans="1:5">
      <c r="A9754" s="222">
        <v>41851</v>
      </c>
      <c r="B9754" s="119">
        <v>27.934999999999999</v>
      </c>
      <c r="C9754" s="176">
        <v>97340</v>
      </c>
      <c r="D9754" s="111"/>
      <c r="E9754" s="112"/>
    </row>
    <row r="9755" spans="1:5">
      <c r="A9755" s="220">
        <v>41852</v>
      </c>
      <c r="B9755" s="117">
        <v>27.01</v>
      </c>
      <c r="C9755" s="174">
        <v>201635</v>
      </c>
      <c r="D9755" s="111"/>
      <c r="E9755" s="112"/>
    </row>
    <row r="9756" spans="1:5">
      <c r="A9756" s="221">
        <v>41855</v>
      </c>
      <c r="B9756" s="118">
        <v>26.954999999999998</v>
      </c>
      <c r="C9756" s="175">
        <v>92628</v>
      </c>
      <c r="D9756" s="111"/>
      <c r="E9756" s="112"/>
    </row>
    <row r="9757" spans="1:5">
      <c r="A9757" s="221">
        <v>41856</v>
      </c>
      <c r="B9757" s="118">
        <v>26.975000000000001</v>
      </c>
      <c r="C9757" s="175">
        <v>65504</v>
      </c>
      <c r="D9757" s="111"/>
      <c r="E9757" s="112"/>
    </row>
    <row r="9758" spans="1:5">
      <c r="A9758" s="221">
        <v>41857</v>
      </c>
      <c r="B9758" s="118">
        <v>27.25</v>
      </c>
      <c r="C9758" s="175">
        <v>78431</v>
      </c>
      <c r="D9758" s="111"/>
      <c r="E9758" s="112"/>
    </row>
    <row r="9759" spans="1:5">
      <c r="A9759" s="221">
        <v>41858</v>
      </c>
      <c r="B9759" s="118">
        <v>27.454999999999998</v>
      </c>
      <c r="C9759" s="175">
        <v>55172</v>
      </c>
      <c r="D9759" s="111"/>
      <c r="E9759" s="112"/>
    </row>
    <row r="9760" spans="1:5">
      <c r="A9760" s="221">
        <v>41859</v>
      </c>
      <c r="B9760" s="118">
        <v>26.59</v>
      </c>
      <c r="C9760" s="175">
        <v>60748</v>
      </c>
      <c r="D9760" s="111"/>
      <c r="E9760" s="112"/>
    </row>
    <row r="9761" spans="1:5">
      <c r="A9761" s="221">
        <v>41862</v>
      </c>
      <c r="B9761" s="118">
        <v>27.01</v>
      </c>
      <c r="C9761" s="175">
        <v>44749</v>
      </c>
      <c r="D9761" s="111"/>
      <c r="E9761" s="112"/>
    </row>
    <row r="9762" spans="1:5">
      <c r="A9762" s="221">
        <v>41863</v>
      </c>
      <c r="B9762" s="118">
        <v>26.954999999999998</v>
      </c>
      <c r="C9762" s="175">
        <v>92392</v>
      </c>
      <c r="D9762" s="111"/>
      <c r="E9762" s="112"/>
    </row>
    <row r="9763" spans="1:5">
      <c r="A9763" s="221">
        <v>41864</v>
      </c>
      <c r="B9763" s="118">
        <v>27.31</v>
      </c>
      <c r="C9763" s="175">
        <v>65606</v>
      </c>
      <c r="D9763" s="111"/>
      <c r="E9763" s="112"/>
    </row>
    <row r="9764" spans="1:5">
      <c r="A9764" s="221">
        <v>41865</v>
      </c>
      <c r="B9764" s="118">
        <v>27.375</v>
      </c>
      <c r="C9764" s="175">
        <v>59433</v>
      </c>
      <c r="D9764" s="111"/>
      <c r="E9764" s="112"/>
    </row>
    <row r="9765" spans="1:5">
      <c r="A9765" s="221">
        <v>41866</v>
      </c>
      <c r="B9765" s="118">
        <v>27.364999999999998</v>
      </c>
      <c r="C9765" s="175">
        <v>110140</v>
      </c>
      <c r="D9765" s="111"/>
      <c r="E9765" s="112"/>
    </row>
    <row r="9766" spans="1:5">
      <c r="A9766" s="221">
        <v>41869</v>
      </c>
      <c r="B9766" s="118">
        <v>27.515000000000001</v>
      </c>
      <c r="C9766" s="175">
        <v>56043</v>
      </c>
      <c r="D9766" s="111"/>
      <c r="E9766" s="112"/>
    </row>
    <row r="9767" spans="1:5">
      <c r="A9767" s="221">
        <v>41870</v>
      </c>
      <c r="B9767" s="118">
        <v>27.95</v>
      </c>
      <c r="C9767" s="175">
        <v>86268</v>
      </c>
      <c r="D9767" s="111"/>
      <c r="E9767" s="112"/>
    </row>
    <row r="9768" spans="1:5">
      <c r="A9768" s="221">
        <v>41871</v>
      </c>
      <c r="B9768" s="118">
        <v>27.984999999999999</v>
      </c>
      <c r="C9768" s="175">
        <v>43586</v>
      </c>
      <c r="D9768" s="111"/>
      <c r="E9768" s="112"/>
    </row>
    <row r="9769" spans="1:5">
      <c r="A9769" s="221">
        <v>41872</v>
      </c>
      <c r="B9769" s="118">
        <v>28.29</v>
      </c>
      <c r="C9769" s="175">
        <v>61608</v>
      </c>
      <c r="D9769" s="111"/>
      <c r="E9769" s="112"/>
    </row>
    <row r="9770" spans="1:5">
      <c r="A9770" s="221">
        <v>41873</v>
      </c>
      <c r="B9770" s="118">
        <v>28.315000000000001</v>
      </c>
      <c r="C9770" s="175">
        <v>63525</v>
      </c>
      <c r="D9770" s="111"/>
      <c r="E9770" s="112"/>
    </row>
    <row r="9771" spans="1:5">
      <c r="A9771" s="221">
        <v>41876</v>
      </c>
      <c r="B9771" s="118">
        <v>28.47</v>
      </c>
      <c r="C9771" s="175">
        <v>42582</v>
      </c>
      <c r="D9771" s="111"/>
      <c r="E9771" s="112"/>
    </row>
    <row r="9772" spans="1:5">
      <c r="A9772" s="221">
        <v>41877</v>
      </c>
      <c r="B9772" s="118">
        <v>28.47</v>
      </c>
      <c r="C9772" s="175">
        <v>50917</v>
      </c>
      <c r="D9772" s="111"/>
      <c r="E9772" s="112"/>
    </row>
    <row r="9773" spans="1:5">
      <c r="A9773" s="221">
        <v>41878</v>
      </c>
      <c r="B9773" s="118">
        <v>28.58</v>
      </c>
      <c r="C9773" s="175">
        <v>43005</v>
      </c>
      <c r="D9773" s="111"/>
      <c r="E9773" s="112"/>
    </row>
    <row r="9774" spans="1:5">
      <c r="A9774" s="221">
        <v>41879</v>
      </c>
      <c r="B9774" s="118">
        <v>28.26</v>
      </c>
      <c r="C9774" s="175">
        <v>47130</v>
      </c>
      <c r="D9774" s="111"/>
      <c r="E9774" s="112"/>
    </row>
    <row r="9775" spans="1:5">
      <c r="A9775" s="222">
        <v>41880</v>
      </c>
      <c r="B9775" s="119">
        <v>28.28</v>
      </c>
      <c r="C9775" s="176">
        <v>55271</v>
      </c>
      <c r="D9775" s="111"/>
      <c r="E9775" s="112"/>
    </row>
    <row r="9776" spans="1:5">
      <c r="A9776" s="220">
        <v>41883</v>
      </c>
      <c r="B9776" s="117">
        <v>28.3</v>
      </c>
      <c r="C9776" s="174">
        <v>39069</v>
      </c>
      <c r="D9776" s="111"/>
      <c r="E9776" s="112"/>
    </row>
    <row r="9777" spans="1:5">
      <c r="A9777" s="221">
        <v>41884</v>
      </c>
      <c r="B9777" s="118">
        <v>28.145</v>
      </c>
      <c r="C9777" s="175">
        <v>98168</v>
      </c>
      <c r="D9777" s="111"/>
      <c r="E9777" s="112"/>
    </row>
    <row r="9778" spans="1:5">
      <c r="A9778" s="221">
        <v>41885</v>
      </c>
      <c r="B9778" s="118">
        <v>28.364999999999998</v>
      </c>
      <c r="C9778" s="175">
        <v>41698</v>
      </c>
      <c r="D9778" s="111"/>
      <c r="E9778" s="112"/>
    </row>
    <row r="9779" spans="1:5">
      <c r="A9779" s="221">
        <v>41886</v>
      </c>
      <c r="B9779" s="118">
        <v>28.53</v>
      </c>
      <c r="C9779" s="175">
        <v>33295</v>
      </c>
      <c r="D9779" s="111"/>
      <c r="E9779" s="112"/>
    </row>
    <row r="9780" spans="1:5">
      <c r="A9780" s="221">
        <v>41887</v>
      </c>
      <c r="B9780" s="118">
        <v>28.425000000000001</v>
      </c>
      <c r="C9780" s="175">
        <v>48119</v>
      </c>
      <c r="D9780" s="111"/>
      <c r="E9780" s="112"/>
    </row>
    <row r="9781" spans="1:5">
      <c r="A9781" s="221">
        <v>41890</v>
      </c>
      <c r="B9781" s="118">
        <v>28.395</v>
      </c>
      <c r="C9781" s="175">
        <v>112588</v>
      </c>
      <c r="D9781" s="111"/>
      <c r="E9781" s="112"/>
    </row>
    <row r="9782" spans="1:5">
      <c r="A9782" s="221">
        <v>41891</v>
      </c>
      <c r="B9782" s="118">
        <v>27.815000000000001</v>
      </c>
      <c r="C9782" s="175">
        <v>79379</v>
      </c>
      <c r="D9782" s="111"/>
      <c r="E9782" s="112"/>
    </row>
    <row r="9783" spans="1:5">
      <c r="A9783" s="221">
        <v>41892</v>
      </c>
      <c r="B9783" s="118">
        <v>27.6</v>
      </c>
      <c r="C9783" s="175">
        <v>80629</v>
      </c>
      <c r="D9783" s="111"/>
      <c r="E9783" s="112"/>
    </row>
    <row r="9784" spans="1:5">
      <c r="A9784" s="221">
        <v>41893</v>
      </c>
      <c r="B9784" s="118">
        <v>27.69</v>
      </c>
      <c r="C9784" s="175">
        <v>50753</v>
      </c>
      <c r="D9784" s="111"/>
      <c r="E9784" s="112"/>
    </row>
    <row r="9785" spans="1:5">
      <c r="A9785" s="221">
        <v>41894</v>
      </c>
      <c r="B9785" s="118">
        <v>27.555</v>
      </c>
      <c r="C9785" s="175">
        <v>50730</v>
      </c>
      <c r="D9785" s="111"/>
      <c r="E9785" s="112"/>
    </row>
    <row r="9786" spans="1:5">
      <c r="A9786" s="221">
        <v>41897</v>
      </c>
      <c r="B9786" s="118">
        <v>27.265000000000001</v>
      </c>
      <c r="C9786" s="175">
        <v>75064</v>
      </c>
      <c r="D9786" s="111"/>
      <c r="E9786" s="112"/>
    </row>
    <row r="9787" spans="1:5">
      <c r="A9787" s="221">
        <v>41898</v>
      </c>
      <c r="B9787" s="118">
        <v>27.114999999999998</v>
      </c>
      <c r="C9787" s="175">
        <v>47600</v>
      </c>
      <c r="D9787" s="111"/>
      <c r="E9787" s="112"/>
    </row>
    <row r="9788" spans="1:5">
      <c r="A9788" s="221">
        <v>41899</v>
      </c>
      <c r="B9788" s="118">
        <v>27.18</v>
      </c>
      <c r="C9788" s="175">
        <v>65897</v>
      </c>
      <c r="D9788" s="111"/>
      <c r="E9788" s="112"/>
    </row>
    <row r="9789" spans="1:5">
      <c r="A9789" s="221">
        <v>41900</v>
      </c>
      <c r="B9789" s="118">
        <v>27.425000000000001</v>
      </c>
      <c r="C9789" s="175">
        <v>114485</v>
      </c>
      <c r="D9789" s="111"/>
      <c r="E9789" s="112"/>
    </row>
    <row r="9790" spans="1:5">
      <c r="A9790" s="221">
        <v>41901</v>
      </c>
      <c r="B9790" s="118">
        <v>27.795000000000002</v>
      </c>
      <c r="C9790" s="175">
        <v>123296</v>
      </c>
      <c r="D9790" s="111"/>
      <c r="E9790" s="112"/>
    </row>
    <row r="9791" spans="1:5">
      <c r="A9791" s="221">
        <v>41904</v>
      </c>
      <c r="B9791" s="118">
        <v>27.215</v>
      </c>
      <c r="C9791" s="175">
        <v>75449</v>
      </c>
      <c r="D9791" s="111"/>
      <c r="E9791" s="112"/>
    </row>
    <row r="9792" spans="1:5">
      <c r="A9792" s="221">
        <v>41905</v>
      </c>
      <c r="B9792" s="118">
        <v>27.145</v>
      </c>
      <c r="C9792" s="175">
        <v>75732</v>
      </c>
      <c r="D9792" s="111"/>
      <c r="E9792" s="112"/>
    </row>
    <row r="9793" spans="1:5">
      <c r="A9793" s="221">
        <v>41906</v>
      </c>
      <c r="B9793" s="118">
        <v>27.495000000000001</v>
      </c>
      <c r="C9793" s="175">
        <v>82938</v>
      </c>
      <c r="D9793" s="111"/>
      <c r="E9793" s="112"/>
    </row>
    <row r="9794" spans="1:5">
      <c r="A9794" s="221">
        <v>41907</v>
      </c>
      <c r="B9794" s="118">
        <v>26.72</v>
      </c>
      <c r="C9794" s="175">
        <v>140562</v>
      </c>
      <c r="D9794" s="111"/>
      <c r="E9794" s="112"/>
    </row>
    <row r="9795" spans="1:5">
      <c r="A9795" s="221">
        <v>41908</v>
      </c>
      <c r="B9795" s="118">
        <v>26.22</v>
      </c>
      <c r="C9795" s="175">
        <v>91191</v>
      </c>
      <c r="D9795" s="111"/>
      <c r="E9795" s="112"/>
    </row>
    <row r="9796" spans="1:5">
      <c r="A9796" s="221">
        <v>41911</v>
      </c>
      <c r="B9796" s="118">
        <v>26.14</v>
      </c>
      <c r="C9796" s="175">
        <v>81034</v>
      </c>
      <c r="D9796" s="111"/>
      <c r="E9796" s="112"/>
    </row>
    <row r="9797" spans="1:5">
      <c r="A9797" s="222">
        <v>41912</v>
      </c>
      <c r="B9797" s="119">
        <v>26.405000000000001</v>
      </c>
      <c r="C9797" s="176">
        <v>57175</v>
      </c>
      <c r="D9797" s="111"/>
      <c r="E9797" s="112"/>
    </row>
    <row r="9798" spans="1:5">
      <c r="A9798" s="221">
        <v>41913</v>
      </c>
      <c r="B9798" s="118">
        <v>25.36</v>
      </c>
      <c r="C9798" s="175">
        <v>160302</v>
      </c>
      <c r="D9798" s="111"/>
      <c r="E9798" s="112"/>
    </row>
    <row r="9799" spans="1:5">
      <c r="A9799" s="221">
        <v>41914</v>
      </c>
      <c r="B9799" s="118">
        <v>25.03</v>
      </c>
      <c r="C9799" s="175">
        <v>120667</v>
      </c>
      <c r="D9799" s="111"/>
      <c r="E9799" s="112"/>
    </row>
    <row r="9800" spans="1:5">
      <c r="A9800" s="221">
        <v>41915</v>
      </c>
      <c r="B9800" s="118">
        <v>25.31</v>
      </c>
      <c r="C9800" s="175">
        <v>57493</v>
      </c>
      <c r="D9800" s="111"/>
      <c r="E9800" s="112"/>
    </row>
    <row r="9801" spans="1:5">
      <c r="A9801" s="221">
        <v>41918</v>
      </c>
      <c r="B9801" s="118">
        <v>25.425000000000001</v>
      </c>
      <c r="C9801" s="175">
        <v>72836</v>
      </c>
      <c r="D9801" s="111"/>
      <c r="E9801" s="112"/>
    </row>
    <row r="9802" spans="1:5">
      <c r="A9802" s="221">
        <v>41919</v>
      </c>
      <c r="B9802" s="118">
        <v>25.21</v>
      </c>
      <c r="C9802" s="175">
        <v>69148</v>
      </c>
      <c r="D9802" s="111"/>
      <c r="E9802" s="112"/>
    </row>
    <row r="9803" spans="1:5">
      <c r="A9803" s="221">
        <v>41920</v>
      </c>
      <c r="B9803" s="118">
        <v>24.805</v>
      </c>
      <c r="C9803" s="175">
        <v>99195</v>
      </c>
      <c r="D9803" s="111"/>
      <c r="E9803" s="112"/>
    </row>
    <row r="9804" spans="1:5">
      <c r="A9804" s="221">
        <v>41921</v>
      </c>
      <c r="B9804" s="118">
        <v>24.524999999999999</v>
      </c>
      <c r="C9804" s="175">
        <v>70301</v>
      </c>
      <c r="D9804" s="111"/>
      <c r="E9804" s="112"/>
    </row>
    <row r="9805" spans="1:5">
      <c r="A9805" s="221">
        <v>41922</v>
      </c>
      <c r="B9805" s="118">
        <v>23.324999999999999</v>
      </c>
      <c r="C9805" s="175">
        <v>227272</v>
      </c>
      <c r="D9805" s="111"/>
      <c r="E9805" s="112"/>
    </row>
    <row r="9806" spans="1:5">
      <c r="A9806" s="221">
        <v>41925</v>
      </c>
      <c r="B9806" s="118">
        <v>23.52</v>
      </c>
      <c r="C9806" s="175">
        <v>157872</v>
      </c>
      <c r="D9806" s="111"/>
      <c r="E9806" s="112"/>
    </row>
    <row r="9807" spans="1:5">
      <c r="A9807" s="221">
        <v>41926</v>
      </c>
      <c r="B9807" s="118">
        <v>23.97</v>
      </c>
      <c r="C9807" s="175">
        <v>74947</v>
      </c>
      <c r="D9807" s="111"/>
      <c r="E9807" s="112"/>
    </row>
    <row r="9808" spans="1:5">
      <c r="A9808" s="221">
        <v>41927</v>
      </c>
      <c r="B9808" s="118">
        <v>23.14</v>
      </c>
      <c r="C9808" s="175">
        <v>92702</v>
      </c>
      <c r="D9808" s="111"/>
      <c r="E9808" s="112"/>
    </row>
    <row r="9809" spans="1:5">
      <c r="A9809" s="221">
        <v>41928</v>
      </c>
      <c r="B9809" s="118">
        <v>22.895</v>
      </c>
      <c r="C9809" s="175">
        <v>169705</v>
      </c>
      <c r="D9809" s="111"/>
      <c r="E9809" s="112"/>
    </row>
    <row r="9810" spans="1:5">
      <c r="A9810" s="221">
        <v>41929</v>
      </c>
      <c r="B9810" s="118">
        <v>23.605</v>
      </c>
      <c r="C9810" s="175">
        <v>136949</v>
      </c>
      <c r="D9810" s="111"/>
      <c r="E9810" s="112"/>
    </row>
    <row r="9811" spans="1:5">
      <c r="A9811" s="221">
        <v>41932</v>
      </c>
      <c r="B9811" s="118">
        <v>23.975000000000001</v>
      </c>
      <c r="C9811" s="175">
        <v>83286</v>
      </c>
      <c r="D9811" s="111"/>
      <c r="E9811" s="112"/>
    </row>
    <row r="9812" spans="1:5">
      <c r="A9812" s="221">
        <v>41933</v>
      </c>
      <c r="B9812" s="118">
        <v>24.34</v>
      </c>
      <c r="C9812" s="175">
        <v>127493</v>
      </c>
      <c r="D9812" s="111"/>
      <c r="E9812" s="112"/>
    </row>
    <row r="9813" spans="1:5">
      <c r="A9813" s="221">
        <v>41934</v>
      </c>
      <c r="B9813" s="118">
        <v>24.81</v>
      </c>
      <c r="C9813" s="175">
        <v>171409</v>
      </c>
      <c r="D9813" s="111"/>
      <c r="E9813" s="112"/>
    </row>
    <row r="9814" spans="1:5">
      <c r="A9814" s="221">
        <v>41935</v>
      </c>
      <c r="B9814" s="118">
        <v>24.85</v>
      </c>
      <c r="C9814" s="175">
        <v>73008</v>
      </c>
      <c r="D9814" s="111"/>
      <c r="E9814" s="112"/>
    </row>
    <row r="9815" spans="1:5">
      <c r="A9815" s="221">
        <v>41936</v>
      </c>
      <c r="B9815" s="118">
        <v>25.004999999999999</v>
      </c>
      <c r="C9815" s="175">
        <v>70746</v>
      </c>
      <c r="D9815" s="111"/>
      <c r="E9815" s="112"/>
    </row>
    <row r="9816" spans="1:5">
      <c r="A9816" s="221">
        <v>41939</v>
      </c>
      <c r="B9816" s="118">
        <v>24.535</v>
      </c>
      <c r="C9816" s="175">
        <v>184059</v>
      </c>
      <c r="D9816" s="111"/>
      <c r="E9816" s="112"/>
    </row>
    <row r="9817" spans="1:5">
      <c r="A9817" s="221">
        <v>41940</v>
      </c>
      <c r="B9817" s="118">
        <v>24.774999999999999</v>
      </c>
      <c r="C9817" s="175">
        <v>56379</v>
      </c>
      <c r="D9817" s="111"/>
      <c r="E9817" s="112"/>
    </row>
    <row r="9818" spans="1:5">
      <c r="A9818" s="221">
        <v>41941</v>
      </c>
      <c r="B9818" s="118">
        <v>24.64</v>
      </c>
      <c r="C9818" s="175">
        <v>97457</v>
      </c>
      <c r="D9818" s="111"/>
      <c r="E9818" s="112"/>
    </row>
    <row r="9819" spans="1:5">
      <c r="A9819" s="221">
        <v>41942</v>
      </c>
      <c r="B9819" s="118">
        <v>24.535</v>
      </c>
      <c r="C9819" s="175">
        <v>54043</v>
      </c>
      <c r="D9819" s="111"/>
      <c r="E9819" s="112"/>
    </row>
    <row r="9820" spans="1:5">
      <c r="A9820" s="222">
        <v>41943</v>
      </c>
      <c r="B9820" s="119">
        <v>25.05</v>
      </c>
      <c r="C9820" s="176">
        <v>72971</v>
      </c>
      <c r="D9820" s="111"/>
      <c r="E9820" s="112"/>
    </row>
    <row r="9821" spans="1:5">
      <c r="A9821" s="225">
        <v>41946</v>
      </c>
      <c r="B9821" s="125">
        <v>24.94</v>
      </c>
      <c r="C9821" s="179">
        <v>41858</v>
      </c>
      <c r="D9821" s="111"/>
      <c r="E9821" s="112"/>
    </row>
    <row r="9822" spans="1:5">
      <c r="A9822" s="226">
        <v>41947</v>
      </c>
      <c r="B9822" s="122">
        <v>24.94</v>
      </c>
      <c r="C9822" s="180">
        <v>54582</v>
      </c>
      <c r="D9822" s="111"/>
      <c r="E9822" s="112"/>
    </row>
    <row r="9823" spans="1:5">
      <c r="A9823" s="226">
        <v>41948</v>
      </c>
      <c r="B9823" s="122">
        <v>25</v>
      </c>
      <c r="C9823" s="180">
        <v>42619</v>
      </c>
      <c r="D9823" s="111"/>
      <c r="E9823" s="112"/>
    </row>
    <row r="9824" spans="1:5">
      <c r="A9824" s="226">
        <v>41949</v>
      </c>
      <c r="B9824" s="122">
        <v>24.965</v>
      </c>
      <c r="C9824" s="180">
        <v>49957</v>
      </c>
      <c r="D9824" s="111"/>
      <c r="E9824" s="112"/>
    </row>
    <row r="9825" spans="1:5">
      <c r="A9825" s="226">
        <v>41950</v>
      </c>
      <c r="B9825" s="122">
        <v>25</v>
      </c>
      <c r="C9825" s="180">
        <v>31476</v>
      </c>
      <c r="D9825" s="111"/>
      <c r="E9825" s="112"/>
    </row>
    <row r="9826" spans="1:5">
      <c r="A9826" s="226">
        <v>41953</v>
      </c>
      <c r="B9826" s="122">
        <v>25.635000000000002</v>
      </c>
      <c r="C9826" s="180">
        <v>95308</v>
      </c>
      <c r="D9826" s="111"/>
      <c r="E9826" s="112"/>
    </row>
    <row r="9827" spans="1:5">
      <c r="A9827" s="226">
        <v>41954</v>
      </c>
      <c r="B9827" s="122">
        <v>25.515000000000001</v>
      </c>
      <c r="C9827" s="180">
        <v>43602</v>
      </c>
      <c r="D9827" s="111"/>
      <c r="E9827" s="112"/>
    </row>
    <row r="9828" spans="1:5">
      <c r="A9828" s="226">
        <v>41955</v>
      </c>
      <c r="B9828" s="122">
        <v>25.285</v>
      </c>
      <c r="C9828" s="180">
        <v>40990</v>
      </c>
      <c r="D9828" s="111"/>
      <c r="E9828" s="112"/>
    </row>
    <row r="9829" spans="1:5">
      <c r="A9829" s="226">
        <v>41956</v>
      </c>
      <c r="B9829" s="122">
        <v>24.895</v>
      </c>
      <c r="C9829" s="180">
        <v>67893</v>
      </c>
      <c r="D9829" s="111"/>
      <c r="E9829" s="112"/>
    </row>
    <row r="9830" spans="1:5">
      <c r="A9830" s="226">
        <v>41957</v>
      </c>
      <c r="B9830" s="122">
        <v>25.98</v>
      </c>
      <c r="C9830" s="180">
        <v>163967</v>
      </c>
      <c r="D9830" s="111"/>
      <c r="E9830" s="112"/>
    </row>
    <row r="9831" spans="1:5">
      <c r="A9831" s="226">
        <v>41960</v>
      </c>
      <c r="B9831" s="122">
        <v>27.035</v>
      </c>
      <c r="C9831" s="180">
        <v>158253</v>
      </c>
      <c r="D9831" s="111"/>
      <c r="E9831" s="112"/>
    </row>
    <row r="9832" spans="1:5">
      <c r="A9832" s="226">
        <v>41961</v>
      </c>
      <c r="B9832" s="122">
        <v>27.375</v>
      </c>
      <c r="C9832" s="180">
        <v>100653</v>
      </c>
      <c r="D9832" s="111"/>
      <c r="E9832" s="112"/>
    </row>
    <row r="9833" spans="1:5">
      <c r="A9833" s="226">
        <v>41962</v>
      </c>
      <c r="B9833" s="122">
        <v>27.62</v>
      </c>
      <c r="C9833" s="180">
        <v>69579</v>
      </c>
      <c r="D9833" s="111"/>
      <c r="E9833" s="112"/>
    </row>
    <row r="9834" spans="1:5">
      <c r="A9834" s="226">
        <v>41963</v>
      </c>
      <c r="B9834" s="122">
        <v>27.21</v>
      </c>
      <c r="C9834" s="180">
        <v>81298</v>
      </c>
      <c r="D9834" s="111"/>
      <c r="E9834" s="112"/>
    </row>
    <row r="9835" spans="1:5">
      <c r="A9835" s="226">
        <v>41964</v>
      </c>
      <c r="B9835" s="122">
        <v>27.69</v>
      </c>
      <c r="C9835" s="180">
        <v>142280</v>
      </c>
      <c r="D9835" s="111"/>
      <c r="E9835" s="112"/>
    </row>
    <row r="9836" spans="1:5">
      <c r="A9836" s="226">
        <v>41967</v>
      </c>
      <c r="B9836" s="122">
        <v>27.855</v>
      </c>
      <c r="C9836" s="180">
        <v>77782</v>
      </c>
      <c r="D9836" s="111"/>
      <c r="E9836" s="112"/>
    </row>
    <row r="9837" spans="1:5">
      <c r="A9837" s="226">
        <v>41968</v>
      </c>
      <c r="B9837" s="122">
        <v>27.98</v>
      </c>
      <c r="C9837" s="180">
        <v>76134</v>
      </c>
      <c r="D9837" s="111"/>
      <c r="E9837" s="112"/>
    </row>
    <row r="9838" spans="1:5">
      <c r="A9838" s="226">
        <v>41969</v>
      </c>
      <c r="B9838" s="122">
        <v>27.33</v>
      </c>
      <c r="C9838" s="180">
        <v>135441</v>
      </c>
      <c r="D9838" s="111"/>
      <c r="E9838" s="112"/>
    </row>
    <row r="9839" spans="1:5">
      <c r="A9839" s="226">
        <v>41970</v>
      </c>
      <c r="B9839" s="122">
        <v>27.324999999999999</v>
      </c>
      <c r="C9839" s="180">
        <v>108390</v>
      </c>
      <c r="D9839" s="111"/>
      <c r="E9839" s="112"/>
    </row>
    <row r="9840" spans="1:5">
      <c r="A9840" s="227">
        <v>41971</v>
      </c>
      <c r="B9840" s="123">
        <v>27.31</v>
      </c>
      <c r="C9840" s="181">
        <v>86687</v>
      </c>
      <c r="D9840" s="111"/>
      <c r="E9840" s="112"/>
    </row>
    <row r="9841" spans="1:5">
      <c r="A9841" s="226">
        <v>41974</v>
      </c>
      <c r="B9841" s="122">
        <v>27.305</v>
      </c>
      <c r="C9841" s="180">
        <v>107388</v>
      </c>
      <c r="D9841" s="111"/>
      <c r="E9841" s="112"/>
    </row>
    <row r="9842" spans="1:5">
      <c r="A9842" s="226">
        <v>41975</v>
      </c>
      <c r="B9842" s="122">
        <v>27.355</v>
      </c>
      <c r="C9842" s="180">
        <v>114941</v>
      </c>
      <c r="D9842" s="111"/>
      <c r="E9842" s="112"/>
    </row>
    <row r="9843" spans="1:5">
      <c r="A9843" s="226">
        <v>41976</v>
      </c>
      <c r="B9843" s="122">
        <v>27.245000000000001</v>
      </c>
      <c r="C9843" s="180">
        <v>107352</v>
      </c>
      <c r="D9843" s="111"/>
      <c r="E9843" s="112"/>
    </row>
    <row r="9844" spans="1:5">
      <c r="A9844" s="226">
        <v>41977</v>
      </c>
      <c r="B9844" s="122">
        <v>26.765000000000001</v>
      </c>
      <c r="C9844" s="180">
        <v>136514</v>
      </c>
      <c r="D9844" s="111"/>
      <c r="E9844" s="112"/>
    </row>
    <row r="9845" spans="1:5">
      <c r="A9845" s="226">
        <v>41978</v>
      </c>
      <c r="B9845" s="122">
        <v>27</v>
      </c>
      <c r="C9845" s="180">
        <v>151448</v>
      </c>
      <c r="D9845" s="111"/>
      <c r="E9845" s="112"/>
    </row>
    <row r="9846" spans="1:5">
      <c r="A9846" s="226">
        <v>41981</v>
      </c>
      <c r="B9846" s="122">
        <v>27.434999999999999</v>
      </c>
      <c r="C9846" s="180">
        <v>125869</v>
      </c>
      <c r="D9846" s="111"/>
      <c r="E9846" s="112"/>
    </row>
    <row r="9847" spans="1:5">
      <c r="A9847" s="226">
        <v>41982</v>
      </c>
      <c r="B9847" s="122">
        <v>26.965</v>
      </c>
      <c r="C9847" s="180">
        <v>98778</v>
      </c>
      <c r="D9847" s="111"/>
      <c r="E9847" s="112"/>
    </row>
    <row r="9848" spans="1:5">
      <c r="A9848" s="226">
        <v>41983</v>
      </c>
      <c r="B9848" s="122">
        <v>26.78</v>
      </c>
      <c r="C9848" s="180">
        <v>75150</v>
      </c>
      <c r="D9848" s="111"/>
      <c r="E9848" s="112"/>
    </row>
    <row r="9849" spans="1:5">
      <c r="A9849" s="226">
        <v>41984</v>
      </c>
      <c r="B9849" s="122">
        <v>26.71</v>
      </c>
      <c r="C9849" s="180">
        <v>80975</v>
      </c>
      <c r="D9849" s="111"/>
      <c r="E9849" s="112"/>
    </row>
    <row r="9850" spans="1:5">
      <c r="A9850" s="226">
        <v>41985</v>
      </c>
      <c r="B9850" s="122">
        <v>26.065000000000001</v>
      </c>
      <c r="C9850" s="180">
        <v>113836</v>
      </c>
      <c r="D9850" s="111"/>
      <c r="E9850" s="112"/>
    </row>
    <row r="9851" spans="1:5">
      <c r="A9851" s="226">
        <v>41988</v>
      </c>
      <c r="B9851" s="122">
        <v>25.31</v>
      </c>
      <c r="C9851" s="180">
        <v>141198</v>
      </c>
      <c r="D9851" s="111"/>
      <c r="E9851" s="112"/>
    </row>
    <row r="9852" spans="1:5">
      <c r="A9852" s="226">
        <v>41989</v>
      </c>
      <c r="B9852" s="122">
        <v>25.7</v>
      </c>
      <c r="C9852" s="180">
        <v>143429</v>
      </c>
      <c r="D9852" s="111"/>
      <c r="E9852" s="112"/>
    </row>
    <row r="9853" spans="1:5">
      <c r="A9853" s="226">
        <v>41990</v>
      </c>
      <c r="B9853" s="122">
        <v>26.055</v>
      </c>
      <c r="C9853" s="180">
        <v>99103</v>
      </c>
      <c r="D9853" s="111"/>
      <c r="E9853" s="112"/>
    </row>
    <row r="9854" spans="1:5">
      <c r="A9854" s="226">
        <v>41991</v>
      </c>
      <c r="B9854" s="122">
        <v>26.164999999999999</v>
      </c>
      <c r="C9854" s="180">
        <v>131659</v>
      </c>
      <c r="D9854" s="111"/>
      <c r="E9854" s="112"/>
    </row>
    <row r="9855" spans="1:5">
      <c r="A9855" s="226">
        <v>41992</v>
      </c>
      <c r="B9855" s="122">
        <v>24.81</v>
      </c>
      <c r="C9855" s="180">
        <v>387066</v>
      </c>
      <c r="D9855" s="111"/>
      <c r="E9855" s="112"/>
    </row>
    <row r="9856" spans="1:5">
      <c r="A9856" s="226">
        <v>41995</v>
      </c>
      <c r="B9856" s="122">
        <v>25.085000000000001</v>
      </c>
      <c r="C9856" s="180">
        <v>155297</v>
      </c>
      <c r="D9856" s="111"/>
      <c r="E9856" s="112"/>
    </row>
    <row r="9857" spans="1:5">
      <c r="A9857" s="226">
        <v>41996</v>
      </c>
      <c r="B9857" s="122">
        <v>25.565000000000001</v>
      </c>
      <c r="C9857" s="180">
        <v>87010</v>
      </c>
      <c r="D9857" s="111"/>
      <c r="E9857" s="112"/>
    </row>
    <row r="9858" spans="1:5">
      <c r="A9858" s="226">
        <v>41997</v>
      </c>
      <c r="B9858" s="122">
        <v>25.75</v>
      </c>
      <c r="C9858" s="180">
        <v>38314</v>
      </c>
      <c r="D9858" s="111"/>
      <c r="E9858" s="112"/>
    </row>
    <row r="9859" spans="1:5">
      <c r="A9859" s="226">
        <v>42002</v>
      </c>
      <c r="B9859" s="122">
        <v>26</v>
      </c>
      <c r="C9859" s="180">
        <v>121907</v>
      </c>
      <c r="D9859" s="111"/>
      <c r="E9859" s="112"/>
    </row>
    <row r="9860" spans="1:5">
      <c r="A9860" s="226">
        <v>42003</v>
      </c>
      <c r="B9860" s="122">
        <v>25.984999999999999</v>
      </c>
      <c r="C9860" s="180">
        <v>63401</v>
      </c>
      <c r="D9860" s="111"/>
      <c r="E9860" s="112"/>
    </row>
    <row r="9861" spans="1:5" ht="13.5" thickBot="1">
      <c r="A9861" s="228">
        <v>42004</v>
      </c>
      <c r="B9861" s="124">
        <v>26.344999999999999</v>
      </c>
      <c r="C9861" s="182">
        <v>43696</v>
      </c>
      <c r="D9861" s="111"/>
      <c r="E9861" s="112"/>
    </row>
    <row r="9862" spans="1:5">
      <c r="A9862" s="226">
        <v>42006</v>
      </c>
      <c r="B9862" s="122">
        <v>25.995000000000001</v>
      </c>
      <c r="C9862" s="180">
        <v>46011</v>
      </c>
      <c r="D9862" s="111"/>
      <c r="E9862" s="112"/>
    </row>
    <row r="9863" spans="1:5">
      <c r="A9863" s="226">
        <v>42009</v>
      </c>
      <c r="B9863" s="122">
        <v>25.2</v>
      </c>
      <c r="C9863" s="180">
        <v>85037</v>
      </c>
      <c r="D9863" s="111"/>
      <c r="E9863" s="112"/>
    </row>
    <row r="9864" spans="1:5">
      <c r="A9864" s="226">
        <v>42010</v>
      </c>
      <c r="B9864" s="122">
        <v>25.24</v>
      </c>
      <c r="C9864" s="180">
        <v>62657</v>
      </c>
      <c r="D9864" s="111"/>
      <c r="E9864" s="112"/>
    </row>
    <row r="9865" spans="1:5">
      <c r="A9865" s="226">
        <v>42011</v>
      </c>
      <c r="B9865" s="122">
        <v>25.29</v>
      </c>
      <c r="C9865" s="180">
        <v>64099</v>
      </c>
      <c r="D9865" s="111"/>
      <c r="E9865" s="112"/>
    </row>
    <row r="9866" spans="1:5">
      <c r="A9866" s="226">
        <v>42012</v>
      </c>
      <c r="B9866" s="122">
        <v>25.475000000000001</v>
      </c>
      <c r="C9866" s="180">
        <v>62363</v>
      </c>
      <c r="D9866" s="111"/>
      <c r="E9866" s="112"/>
    </row>
    <row r="9867" spans="1:5">
      <c r="A9867" s="226">
        <v>42013</v>
      </c>
      <c r="B9867" s="122">
        <v>25.204999999999998</v>
      </c>
      <c r="C9867" s="180">
        <v>70798</v>
      </c>
      <c r="D9867" s="111"/>
      <c r="E9867" s="112"/>
    </row>
    <row r="9868" spans="1:5">
      <c r="A9868" s="226">
        <v>42016</v>
      </c>
      <c r="B9868" s="122">
        <v>24.97</v>
      </c>
      <c r="C9868" s="180">
        <v>117297</v>
      </c>
      <c r="D9868" s="111"/>
      <c r="E9868" s="112"/>
    </row>
    <row r="9869" spans="1:5">
      <c r="A9869" s="226">
        <v>42017</v>
      </c>
      <c r="B9869" s="122">
        <v>25.4</v>
      </c>
      <c r="C9869" s="180">
        <v>106158</v>
      </c>
      <c r="D9869" s="111"/>
      <c r="E9869" s="112"/>
    </row>
    <row r="9870" spans="1:5">
      <c r="A9870" s="226">
        <v>42018</v>
      </c>
      <c r="B9870" s="122">
        <v>25</v>
      </c>
      <c r="C9870" s="180">
        <v>259929</v>
      </c>
      <c r="D9870" s="111"/>
      <c r="E9870" s="112"/>
    </row>
    <row r="9871" spans="1:5">
      <c r="A9871" s="226">
        <v>42019</v>
      </c>
      <c r="B9871" s="122">
        <v>25.125</v>
      </c>
      <c r="C9871" s="180">
        <v>105777</v>
      </c>
      <c r="D9871" s="111"/>
      <c r="E9871" s="112"/>
    </row>
    <row r="9872" spans="1:5">
      <c r="A9872" s="226">
        <v>42020</v>
      </c>
      <c r="B9872" s="122">
        <v>25.65</v>
      </c>
      <c r="C9872" s="180">
        <v>161621</v>
      </c>
      <c r="D9872" s="111"/>
      <c r="E9872" s="112"/>
    </row>
    <row r="9873" spans="1:5">
      <c r="A9873" s="226">
        <v>42023</v>
      </c>
      <c r="B9873" s="122">
        <v>25.8</v>
      </c>
      <c r="C9873" s="180">
        <v>119787</v>
      </c>
      <c r="D9873" s="111"/>
      <c r="E9873" s="112"/>
    </row>
    <row r="9874" spans="1:5">
      <c r="A9874" s="226">
        <v>42024</v>
      </c>
      <c r="B9874" s="122">
        <v>25.72</v>
      </c>
      <c r="C9874" s="180">
        <v>94142</v>
      </c>
      <c r="D9874" s="111"/>
      <c r="E9874" s="112"/>
    </row>
    <row r="9875" spans="1:5">
      <c r="A9875" s="226">
        <v>42025</v>
      </c>
      <c r="B9875" s="122">
        <v>25.895</v>
      </c>
      <c r="C9875" s="180">
        <v>118510</v>
      </c>
      <c r="D9875" s="111"/>
      <c r="E9875" s="112"/>
    </row>
    <row r="9876" spans="1:5">
      <c r="A9876" s="226">
        <v>42026</v>
      </c>
      <c r="B9876" s="122">
        <v>26.12</v>
      </c>
      <c r="C9876" s="180">
        <v>157347</v>
      </c>
      <c r="D9876" s="111"/>
      <c r="E9876" s="112"/>
    </row>
    <row r="9877" spans="1:5">
      <c r="A9877" s="226">
        <v>42027</v>
      </c>
      <c r="B9877" s="122">
        <v>26.715</v>
      </c>
      <c r="C9877" s="180">
        <v>184037</v>
      </c>
      <c r="D9877" s="111"/>
      <c r="E9877" s="112"/>
    </row>
    <row r="9878" spans="1:5">
      <c r="A9878" s="226">
        <v>42030</v>
      </c>
      <c r="B9878" s="122">
        <v>26.9</v>
      </c>
      <c r="C9878" s="180">
        <v>155714</v>
      </c>
      <c r="D9878" s="111"/>
      <c r="E9878" s="112"/>
    </row>
    <row r="9879" spans="1:5">
      <c r="A9879" s="226">
        <v>42031</v>
      </c>
      <c r="B9879" s="122">
        <v>26.204999999999998</v>
      </c>
      <c r="C9879" s="180">
        <v>72614</v>
      </c>
      <c r="D9879" s="111"/>
      <c r="E9879" s="112"/>
    </row>
    <row r="9880" spans="1:5">
      <c r="A9880" s="226">
        <v>42032</v>
      </c>
      <c r="B9880" s="122">
        <v>26.414999999999999</v>
      </c>
      <c r="C9880" s="180">
        <v>148204</v>
      </c>
      <c r="D9880" s="111"/>
      <c r="E9880" s="112"/>
    </row>
    <row r="9881" spans="1:5">
      <c r="A9881" s="226">
        <v>42033</v>
      </c>
      <c r="B9881" s="122">
        <v>26.175000000000001</v>
      </c>
      <c r="C9881" s="180">
        <v>84715</v>
      </c>
      <c r="D9881" s="111"/>
      <c r="E9881" s="112"/>
    </row>
    <row r="9882" spans="1:5">
      <c r="A9882" s="227">
        <v>42034</v>
      </c>
      <c r="B9882" s="123">
        <v>26.754999999999999</v>
      </c>
      <c r="C9882" s="181">
        <v>121343</v>
      </c>
      <c r="D9882" s="111"/>
      <c r="E9882" s="112"/>
    </row>
    <row r="9883" spans="1:5">
      <c r="A9883" s="220">
        <v>42037</v>
      </c>
      <c r="B9883" s="122">
        <v>26.645</v>
      </c>
      <c r="C9883" s="180">
        <v>76299</v>
      </c>
      <c r="D9883" s="111"/>
      <c r="E9883" s="112"/>
    </row>
    <row r="9884" spans="1:5">
      <c r="A9884" s="221">
        <v>42038</v>
      </c>
      <c r="B9884" s="122">
        <v>26.9</v>
      </c>
      <c r="C9884" s="180">
        <v>135602</v>
      </c>
      <c r="D9884" s="111"/>
      <c r="E9884" s="112"/>
    </row>
    <row r="9885" spans="1:5">
      <c r="A9885" s="221">
        <v>42039</v>
      </c>
      <c r="B9885" s="122">
        <v>26.5</v>
      </c>
      <c r="C9885" s="180">
        <v>227214</v>
      </c>
      <c r="D9885" s="111"/>
      <c r="E9885" s="112"/>
    </row>
    <row r="9886" spans="1:5">
      <c r="A9886" s="221">
        <v>42040</v>
      </c>
      <c r="B9886" s="122">
        <v>26.6</v>
      </c>
      <c r="C9886" s="180">
        <v>120373</v>
      </c>
      <c r="D9886" s="111"/>
      <c r="E9886" s="112"/>
    </row>
    <row r="9887" spans="1:5">
      <c r="A9887" s="221">
        <v>42041</v>
      </c>
      <c r="B9887" s="122">
        <v>27.16</v>
      </c>
      <c r="C9887" s="180">
        <v>211751</v>
      </c>
      <c r="D9887" s="111"/>
      <c r="E9887" s="112"/>
    </row>
    <row r="9888" spans="1:5">
      <c r="A9888" s="221">
        <v>42044</v>
      </c>
      <c r="B9888" s="122">
        <v>27.1</v>
      </c>
      <c r="C9888" s="180">
        <v>75323</v>
      </c>
      <c r="D9888" s="111"/>
      <c r="E9888" s="112"/>
    </row>
    <row r="9889" spans="1:5">
      <c r="A9889" s="221">
        <v>42045</v>
      </c>
      <c r="B9889" s="122">
        <v>26.815000000000001</v>
      </c>
      <c r="C9889" s="180">
        <v>114292</v>
      </c>
      <c r="D9889" s="111"/>
      <c r="E9889" s="112"/>
    </row>
    <row r="9890" spans="1:5">
      <c r="A9890" s="221">
        <v>42046</v>
      </c>
      <c r="B9890" s="122">
        <v>26.585000000000001</v>
      </c>
      <c r="C9890" s="180">
        <v>69797</v>
      </c>
      <c r="D9890" s="111"/>
      <c r="E9890" s="112"/>
    </row>
    <row r="9891" spans="1:5">
      <c r="A9891" s="221">
        <v>42047</v>
      </c>
      <c r="B9891" s="122">
        <v>27.234999999999999</v>
      </c>
      <c r="C9891" s="180">
        <v>120862</v>
      </c>
      <c r="D9891" s="111"/>
      <c r="E9891" s="112"/>
    </row>
    <row r="9892" spans="1:5">
      <c r="A9892" s="221">
        <v>42048</v>
      </c>
      <c r="B9892" s="122">
        <v>28</v>
      </c>
      <c r="C9892" s="180">
        <v>169514</v>
      </c>
      <c r="D9892" s="111"/>
      <c r="E9892" s="112"/>
    </row>
    <row r="9893" spans="1:5">
      <c r="A9893" s="221">
        <v>42051</v>
      </c>
      <c r="B9893" s="122">
        <v>28.215</v>
      </c>
      <c r="C9893" s="180">
        <v>77892</v>
      </c>
      <c r="D9893" s="111"/>
      <c r="E9893" s="112"/>
    </row>
    <row r="9894" spans="1:5">
      <c r="A9894" s="221">
        <v>42052</v>
      </c>
      <c r="B9894" s="122">
        <v>28.015000000000001</v>
      </c>
      <c r="C9894" s="180">
        <v>75332</v>
      </c>
      <c r="D9894" s="111"/>
      <c r="E9894" s="112"/>
    </row>
    <row r="9895" spans="1:5">
      <c r="A9895" s="221">
        <v>42053</v>
      </c>
      <c r="B9895" s="122">
        <v>28.675000000000001</v>
      </c>
      <c r="C9895" s="180">
        <v>159188</v>
      </c>
      <c r="D9895" s="111"/>
      <c r="E9895" s="112"/>
    </row>
    <row r="9896" spans="1:5">
      <c r="A9896" s="221">
        <v>42054</v>
      </c>
      <c r="B9896" s="122">
        <v>27.12</v>
      </c>
      <c r="C9896" s="180">
        <v>359010</v>
      </c>
      <c r="D9896" s="111"/>
      <c r="E9896" s="112"/>
    </row>
    <row r="9897" spans="1:5">
      <c r="A9897" s="221">
        <v>42055</v>
      </c>
      <c r="B9897" s="122">
        <v>27.8</v>
      </c>
      <c r="C9897" s="180">
        <v>199613</v>
      </c>
      <c r="D9897" s="111"/>
      <c r="E9897" s="112"/>
    </row>
    <row r="9898" spans="1:5">
      <c r="A9898" s="221">
        <v>42058</v>
      </c>
      <c r="B9898" s="122">
        <v>27.41</v>
      </c>
      <c r="C9898" s="180">
        <v>133439</v>
      </c>
      <c r="D9898" s="111"/>
      <c r="E9898" s="112"/>
    </row>
    <row r="9899" spans="1:5">
      <c r="A9899" s="221">
        <v>42059</v>
      </c>
      <c r="B9899" s="122">
        <v>27.28</v>
      </c>
      <c r="C9899" s="180">
        <v>99926</v>
      </c>
      <c r="D9899" s="111"/>
      <c r="E9899" s="112"/>
    </row>
    <row r="9900" spans="1:5">
      <c r="A9900" s="221">
        <v>42060</v>
      </c>
      <c r="B9900" s="122">
        <v>27.14</v>
      </c>
      <c r="C9900" s="180">
        <v>93519</v>
      </c>
      <c r="D9900" s="111"/>
      <c r="E9900" s="112"/>
    </row>
    <row r="9901" spans="1:5">
      <c r="A9901" s="221">
        <v>42061</v>
      </c>
      <c r="B9901" s="122">
        <v>27.274999999999999</v>
      </c>
      <c r="C9901" s="180">
        <v>79568</v>
      </c>
      <c r="D9901" s="111"/>
      <c r="E9901" s="112"/>
    </row>
    <row r="9902" spans="1:5">
      <c r="A9902" s="222">
        <v>42062</v>
      </c>
      <c r="B9902" s="123">
        <v>27.11</v>
      </c>
      <c r="C9902" s="181">
        <v>157299</v>
      </c>
      <c r="D9902" s="111"/>
      <c r="E9902" s="112"/>
    </row>
    <row r="9903" spans="1:5">
      <c r="A9903" s="229">
        <v>42065</v>
      </c>
      <c r="B9903" s="126">
        <v>27.17</v>
      </c>
      <c r="C9903" s="132">
        <v>138717</v>
      </c>
      <c r="D9903" s="111"/>
      <c r="E9903" s="112"/>
    </row>
    <row r="9904" spans="1:5">
      <c r="A9904" s="230">
        <v>42066</v>
      </c>
      <c r="B9904" s="127">
        <v>27.164999999999999</v>
      </c>
      <c r="C9904" s="131">
        <v>150472</v>
      </c>
      <c r="D9904" s="111"/>
      <c r="E9904" s="112"/>
    </row>
    <row r="9905" spans="1:5">
      <c r="A9905" s="230">
        <v>42067</v>
      </c>
      <c r="B9905" s="127">
        <v>26.33</v>
      </c>
      <c r="C9905" s="131">
        <v>212503</v>
      </c>
      <c r="D9905" s="111"/>
      <c r="E9905" s="112"/>
    </row>
    <row r="9906" spans="1:5">
      <c r="A9906" s="230">
        <v>42068</v>
      </c>
      <c r="B9906" s="127">
        <v>26.22</v>
      </c>
      <c r="C9906" s="131">
        <v>283429</v>
      </c>
      <c r="D9906" s="111"/>
      <c r="E9906" s="112"/>
    </row>
    <row r="9907" spans="1:5">
      <c r="A9907" s="230">
        <v>42069</v>
      </c>
      <c r="B9907" s="127">
        <v>26.324999999999999</v>
      </c>
      <c r="C9907" s="131">
        <v>155625</v>
      </c>
      <c r="D9907" s="111"/>
      <c r="E9907" s="112"/>
    </row>
    <row r="9908" spans="1:5">
      <c r="A9908" s="230">
        <v>42072</v>
      </c>
      <c r="B9908" s="127">
        <v>26.47</v>
      </c>
      <c r="C9908" s="131">
        <v>163462</v>
      </c>
      <c r="D9908" s="111"/>
      <c r="E9908" s="112"/>
    </row>
    <row r="9909" spans="1:5">
      <c r="A9909" s="230">
        <v>42073</v>
      </c>
      <c r="B9909" s="127">
        <v>27.164999999999999</v>
      </c>
      <c r="C9909" s="131">
        <v>415440</v>
      </c>
      <c r="D9909" s="111"/>
      <c r="E9909" s="112"/>
    </row>
    <row r="9910" spans="1:5">
      <c r="A9910" s="230">
        <v>42074</v>
      </c>
      <c r="B9910" s="127">
        <v>27.39</v>
      </c>
      <c r="C9910" s="131">
        <v>162208</v>
      </c>
      <c r="D9910" s="111"/>
      <c r="E9910" s="112"/>
    </row>
    <row r="9911" spans="1:5">
      <c r="A9911" s="230">
        <v>42075</v>
      </c>
      <c r="B9911" s="127">
        <v>27.305</v>
      </c>
      <c r="C9911" s="131">
        <v>178502</v>
      </c>
      <c r="D9911" s="111"/>
      <c r="E9911" s="112"/>
    </row>
    <row r="9912" spans="1:5">
      <c r="A9912" s="230">
        <v>42076</v>
      </c>
      <c r="B9912" s="127">
        <v>27.155000000000001</v>
      </c>
      <c r="C9912" s="131">
        <v>140919</v>
      </c>
      <c r="D9912" s="111"/>
      <c r="E9912" s="112"/>
    </row>
    <row r="9913" spans="1:5">
      <c r="A9913" s="230">
        <v>42079</v>
      </c>
      <c r="B9913" s="127">
        <v>27.184999999999999</v>
      </c>
      <c r="C9913" s="131">
        <v>206862</v>
      </c>
      <c r="D9913" s="111"/>
      <c r="E9913" s="112"/>
    </row>
    <row r="9914" spans="1:5">
      <c r="A9914" s="230">
        <v>42080</v>
      </c>
      <c r="B9914" s="127">
        <v>26.41</v>
      </c>
      <c r="C9914" s="131">
        <v>209825</v>
      </c>
      <c r="D9914" s="111"/>
      <c r="E9914" s="112"/>
    </row>
    <row r="9915" spans="1:5">
      <c r="A9915" s="230">
        <v>42081</v>
      </c>
      <c r="B9915" s="127">
        <v>26.184999999999999</v>
      </c>
      <c r="C9915" s="131">
        <v>137193</v>
      </c>
      <c r="D9915" s="111"/>
      <c r="E9915" s="112"/>
    </row>
    <row r="9916" spans="1:5">
      <c r="A9916" s="230">
        <v>42082</v>
      </c>
      <c r="B9916" s="127">
        <v>26.175000000000001</v>
      </c>
      <c r="C9916" s="131">
        <v>158995</v>
      </c>
      <c r="D9916" s="111"/>
      <c r="E9916" s="112"/>
    </row>
    <row r="9917" spans="1:5">
      <c r="A9917" s="230">
        <v>42083</v>
      </c>
      <c r="B9917" s="127">
        <v>26.6</v>
      </c>
      <c r="C9917" s="131">
        <v>150435</v>
      </c>
      <c r="D9917" s="111"/>
      <c r="E9917" s="112"/>
    </row>
    <row r="9918" spans="1:5">
      <c r="A9918" s="230">
        <v>42086</v>
      </c>
      <c r="B9918" s="127">
        <v>26.475000000000001</v>
      </c>
      <c r="C9918" s="131">
        <v>133006</v>
      </c>
      <c r="D9918" s="111"/>
      <c r="E9918" s="112"/>
    </row>
    <row r="9919" spans="1:5">
      <c r="A9919" s="230">
        <v>42087</v>
      </c>
      <c r="B9919" s="127">
        <v>26.33</v>
      </c>
      <c r="C9919" s="131">
        <v>99866</v>
      </c>
      <c r="D9919" s="111"/>
      <c r="E9919" s="112"/>
    </row>
    <row r="9920" spans="1:5">
      <c r="A9920" s="230">
        <v>42088</v>
      </c>
      <c r="B9920" s="127">
        <v>26.27</v>
      </c>
      <c r="C9920" s="131">
        <v>103194</v>
      </c>
      <c r="D9920" s="111"/>
      <c r="E9920" s="112"/>
    </row>
    <row r="9921" spans="1:5">
      <c r="A9921" s="230">
        <v>42089</v>
      </c>
      <c r="B9921" s="127">
        <v>25.704999999999998</v>
      </c>
      <c r="C9921" s="131">
        <v>215987</v>
      </c>
      <c r="D9921" s="111"/>
      <c r="E9921" s="112"/>
    </row>
    <row r="9922" spans="1:5">
      <c r="A9922" s="230">
        <v>42090</v>
      </c>
      <c r="B9922" s="127">
        <v>25.35</v>
      </c>
      <c r="C9922" s="131">
        <v>161765</v>
      </c>
      <c r="D9922" s="111"/>
      <c r="E9922" s="112"/>
    </row>
    <row r="9923" spans="1:5">
      <c r="A9923" s="230">
        <v>42093</v>
      </c>
      <c r="B9923" s="127">
        <v>25.19</v>
      </c>
      <c r="C9923" s="131">
        <v>229467</v>
      </c>
      <c r="D9923" s="111"/>
      <c r="E9923" s="112"/>
    </row>
    <row r="9924" spans="1:5">
      <c r="A9924" s="231">
        <v>42094</v>
      </c>
      <c r="B9924" s="128">
        <v>25.105</v>
      </c>
      <c r="C9924" s="133">
        <v>182542</v>
      </c>
      <c r="D9924" s="111"/>
      <c r="E9924" s="112"/>
    </row>
    <row r="9925" spans="1:5">
      <c r="A9925" s="229">
        <v>42095</v>
      </c>
      <c r="B9925" s="126">
        <v>24.995000000000001</v>
      </c>
      <c r="C9925" s="132">
        <v>222498</v>
      </c>
      <c r="D9925" s="111"/>
      <c r="E9925" s="112"/>
    </row>
    <row r="9926" spans="1:5">
      <c r="A9926" s="230">
        <v>42096</v>
      </c>
      <c r="B9926" s="127">
        <v>25</v>
      </c>
      <c r="C9926" s="131">
        <v>140530</v>
      </c>
      <c r="D9926" s="111"/>
      <c r="E9926" s="112"/>
    </row>
    <row r="9927" spans="1:5">
      <c r="A9927" s="230">
        <v>42101</v>
      </c>
      <c r="B9927" s="127">
        <v>25.28</v>
      </c>
      <c r="C9927" s="131">
        <v>162482</v>
      </c>
      <c r="D9927" s="111"/>
      <c r="E9927" s="112"/>
    </row>
    <row r="9928" spans="1:5">
      <c r="A9928" s="230">
        <v>42102</v>
      </c>
      <c r="B9928" s="127">
        <v>25.49</v>
      </c>
      <c r="C9928" s="131">
        <v>101430</v>
      </c>
      <c r="D9928" s="111"/>
      <c r="E9928" s="112"/>
    </row>
    <row r="9929" spans="1:5">
      <c r="A9929" s="230">
        <v>42103</v>
      </c>
      <c r="B9929" s="127">
        <v>25.21</v>
      </c>
      <c r="C9929" s="131">
        <v>122879</v>
      </c>
      <c r="D9929" s="111"/>
      <c r="E9929" s="112"/>
    </row>
    <row r="9930" spans="1:5">
      <c r="A9930" s="230">
        <v>42104</v>
      </c>
      <c r="B9930" s="127">
        <v>25.594999999999999</v>
      </c>
      <c r="C9930" s="131">
        <v>163776</v>
      </c>
      <c r="D9930" s="111"/>
      <c r="E9930" s="112"/>
    </row>
    <row r="9931" spans="1:5">
      <c r="A9931" s="230">
        <v>42107</v>
      </c>
      <c r="B9931" s="127">
        <v>25.504999999999999</v>
      </c>
      <c r="C9931" s="131">
        <v>139906</v>
      </c>
      <c r="D9931" s="111"/>
      <c r="E9931" s="112"/>
    </row>
    <row r="9932" spans="1:5">
      <c r="A9932" s="230">
        <v>42108</v>
      </c>
      <c r="B9932" s="127">
        <v>26.024999999999999</v>
      </c>
      <c r="C9932" s="131">
        <v>140749</v>
      </c>
      <c r="D9932" s="111"/>
      <c r="E9932" s="112"/>
    </row>
    <row r="9933" spans="1:5">
      <c r="A9933" s="230">
        <v>42109</v>
      </c>
      <c r="B9933" s="127">
        <v>25.88</v>
      </c>
      <c r="C9933" s="131">
        <v>221418</v>
      </c>
      <c r="D9933" s="111"/>
      <c r="E9933" s="112"/>
    </row>
    <row r="9934" spans="1:5">
      <c r="A9934" s="230">
        <v>42110</v>
      </c>
      <c r="B9934" s="127">
        <v>25.93</v>
      </c>
      <c r="C9934" s="131">
        <v>152038</v>
      </c>
      <c r="D9934" s="111"/>
      <c r="E9934" s="112"/>
    </row>
    <row r="9935" spans="1:5">
      <c r="A9935" s="230">
        <v>42111</v>
      </c>
      <c r="B9935" s="127">
        <v>25.73</v>
      </c>
      <c r="C9935" s="131">
        <v>211526</v>
      </c>
      <c r="D9935" s="111"/>
      <c r="E9935" s="112"/>
    </row>
    <row r="9936" spans="1:5">
      <c r="A9936" s="230">
        <v>42114</v>
      </c>
      <c r="B9936" s="127">
        <v>26.125</v>
      </c>
      <c r="C9936" s="131">
        <v>133224</v>
      </c>
      <c r="D9936" s="111"/>
      <c r="E9936" s="112"/>
    </row>
    <row r="9937" spans="1:5">
      <c r="A9937" s="230">
        <v>42115</v>
      </c>
      <c r="B9937" s="127">
        <v>26.22</v>
      </c>
      <c r="C9937" s="131">
        <v>130138</v>
      </c>
      <c r="D9937" s="111"/>
      <c r="E9937" s="112"/>
    </row>
    <row r="9938" spans="1:5">
      <c r="A9938" s="230">
        <v>42116</v>
      </c>
      <c r="B9938" s="127">
        <v>26.225000000000001</v>
      </c>
      <c r="C9938" s="131">
        <v>132430</v>
      </c>
      <c r="D9938" s="111"/>
      <c r="E9938" s="112"/>
    </row>
    <row r="9939" spans="1:5">
      <c r="A9939" s="230">
        <v>42117</v>
      </c>
      <c r="B9939" s="127">
        <v>26.445</v>
      </c>
      <c r="C9939" s="131">
        <v>149289</v>
      </c>
      <c r="D9939" s="111"/>
      <c r="E9939" s="112"/>
    </row>
    <row r="9940" spans="1:5">
      <c r="A9940" s="230">
        <v>42118</v>
      </c>
      <c r="B9940" s="127">
        <v>26.39</v>
      </c>
      <c r="C9940" s="131">
        <v>133469</v>
      </c>
      <c r="D9940" s="111"/>
      <c r="E9940" s="112"/>
    </row>
    <row r="9941" spans="1:5">
      <c r="A9941" s="230">
        <v>42121</v>
      </c>
      <c r="B9941" s="127">
        <v>26.844999999999999</v>
      </c>
      <c r="C9941" s="131">
        <v>111213</v>
      </c>
      <c r="D9941" s="111"/>
      <c r="E9941" s="112"/>
    </row>
    <row r="9942" spans="1:5">
      <c r="A9942" s="230">
        <v>42122</v>
      </c>
      <c r="B9942" s="127">
        <v>26.094999999999999</v>
      </c>
      <c r="C9942" s="131">
        <v>260220</v>
      </c>
      <c r="D9942" s="111"/>
      <c r="E9942" s="112"/>
    </row>
    <row r="9943" spans="1:5">
      <c r="A9943" s="230">
        <v>42123</v>
      </c>
      <c r="B9943" s="127">
        <v>26.2</v>
      </c>
      <c r="C9943" s="131">
        <v>130022</v>
      </c>
      <c r="D9943" s="111"/>
      <c r="E9943" s="112"/>
    </row>
    <row r="9944" spans="1:5">
      <c r="A9944" s="231">
        <v>42124</v>
      </c>
      <c r="B9944" s="128">
        <v>26.004999999999999</v>
      </c>
      <c r="C9944" s="133">
        <v>149197</v>
      </c>
      <c r="D9944" s="111"/>
      <c r="E9944" s="112"/>
    </row>
    <row r="9945" spans="1:5">
      <c r="A9945" s="230">
        <v>42128</v>
      </c>
      <c r="B9945" s="127">
        <v>26.015000000000001</v>
      </c>
      <c r="C9945" s="131">
        <v>61907</v>
      </c>
      <c r="D9945" s="111"/>
      <c r="E9945" s="112"/>
    </row>
    <row r="9946" spans="1:5">
      <c r="A9946" s="230">
        <v>42129</v>
      </c>
      <c r="B9946" s="127">
        <v>25.885000000000002</v>
      </c>
      <c r="C9946" s="131">
        <v>87469</v>
      </c>
      <c r="D9946" s="111"/>
      <c r="E9946" s="112"/>
    </row>
    <row r="9947" spans="1:5">
      <c r="A9947" s="230">
        <v>42130</v>
      </c>
      <c r="B9947" s="127">
        <v>25.824999999999999</v>
      </c>
      <c r="C9947" s="131">
        <v>78699</v>
      </c>
      <c r="D9947" s="111"/>
      <c r="E9947" s="112"/>
    </row>
    <row r="9948" spans="1:5">
      <c r="A9948" s="230">
        <v>42131</v>
      </c>
      <c r="B9948" s="127">
        <v>25.655000000000001</v>
      </c>
      <c r="C9948" s="131">
        <v>111194</v>
      </c>
      <c r="D9948" s="111"/>
      <c r="E9948" s="112"/>
    </row>
    <row r="9949" spans="1:5">
      <c r="A9949" s="230">
        <v>42132</v>
      </c>
      <c r="B9949" s="127">
        <v>26.155000000000001</v>
      </c>
      <c r="C9949" s="131">
        <v>75165</v>
      </c>
      <c r="D9949" s="111"/>
      <c r="E9949" s="112"/>
    </row>
    <row r="9950" spans="1:5">
      <c r="A9950" s="230">
        <v>42135</v>
      </c>
      <c r="B9950" s="127">
        <v>26.07</v>
      </c>
      <c r="C9950" s="131">
        <v>57329</v>
      </c>
      <c r="D9950" s="111"/>
      <c r="E9950" s="112"/>
    </row>
    <row r="9951" spans="1:5">
      <c r="A9951" s="230">
        <v>42136</v>
      </c>
      <c r="B9951" s="127">
        <v>25.99</v>
      </c>
      <c r="C9951" s="131">
        <v>100298</v>
      </c>
      <c r="D9951" s="111"/>
      <c r="E9951" s="112"/>
    </row>
    <row r="9952" spans="1:5">
      <c r="A9952" s="230">
        <v>42137</v>
      </c>
      <c r="B9952" s="127">
        <v>27.09</v>
      </c>
      <c r="C9952" s="131">
        <v>210013</v>
      </c>
      <c r="D9952" s="111"/>
      <c r="E9952" s="112"/>
    </row>
    <row r="9953" spans="1:5">
      <c r="A9953" s="230">
        <v>42138</v>
      </c>
      <c r="B9953" s="127">
        <v>27.34</v>
      </c>
      <c r="C9953" s="131">
        <v>98285</v>
      </c>
      <c r="D9953" s="111"/>
      <c r="E9953" s="112"/>
    </row>
    <row r="9954" spans="1:5">
      <c r="A9954" s="230">
        <v>42139</v>
      </c>
      <c r="B9954" s="127">
        <v>26.88</v>
      </c>
      <c r="C9954" s="131">
        <v>140028</v>
      </c>
      <c r="D9954" s="111"/>
      <c r="E9954" s="112"/>
    </row>
    <row r="9955" spans="1:5">
      <c r="A9955" s="230">
        <v>42142</v>
      </c>
      <c r="B9955" s="127">
        <v>26.8</v>
      </c>
      <c r="C9955" s="131">
        <v>100896</v>
      </c>
      <c r="D9955" s="111"/>
      <c r="E9955" s="112"/>
    </row>
    <row r="9956" spans="1:5">
      <c r="A9956" s="230">
        <v>42143</v>
      </c>
      <c r="B9956" s="127">
        <v>26.734999999999999</v>
      </c>
      <c r="C9956" s="131">
        <v>88231</v>
      </c>
      <c r="D9956" s="111"/>
      <c r="E9956" s="112"/>
    </row>
    <row r="9957" spans="1:5">
      <c r="A9957" s="230">
        <v>42144</v>
      </c>
      <c r="B9957" s="127">
        <v>26.824999999999999</v>
      </c>
      <c r="C9957" s="131">
        <v>82677</v>
      </c>
      <c r="D9957" s="111"/>
      <c r="E9957" s="112"/>
    </row>
    <row r="9958" spans="1:5">
      <c r="A9958" s="230">
        <v>42145</v>
      </c>
      <c r="B9958" s="127">
        <v>26.774999999999999</v>
      </c>
      <c r="C9958" s="131">
        <v>83096</v>
      </c>
      <c r="D9958" s="111"/>
      <c r="E9958" s="112"/>
    </row>
    <row r="9959" spans="1:5">
      <c r="A9959" s="230">
        <v>42146</v>
      </c>
      <c r="B9959" s="127">
        <v>26.805</v>
      </c>
      <c r="C9959" s="131">
        <v>116543</v>
      </c>
      <c r="D9959" s="111"/>
      <c r="E9959" s="112"/>
    </row>
    <row r="9960" spans="1:5">
      <c r="A9960" s="230">
        <v>42149</v>
      </c>
      <c r="B9960" s="127">
        <v>26.69</v>
      </c>
      <c r="C9960" s="131">
        <v>18942</v>
      </c>
      <c r="D9960" s="111"/>
      <c r="E9960" s="112"/>
    </row>
    <row r="9961" spans="1:5">
      <c r="A9961" s="230">
        <v>42150</v>
      </c>
      <c r="B9961" s="127">
        <v>26.565000000000001</v>
      </c>
      <c r="C9961" s="131">
        <v>87576</v>
      </c>
      <c r="D9961" s="111"/>
      <c r="E9961" s="112"/>
    </row>
    <row r="9962" spans="1:5">
      <c r="A9962" s="230">
        <v>42151</v>
      </c>
      <c r="B9962" s="127">
        <v>26.94</v>
      </c>
      <c r="C9962" s="131">
        <v>83115</v>
      </c>
      <c r="D9962" s="111"/>
      <c r="E9962" s="112"/>
    </row>
    <row r="9963" spans="1:5">
      <c r="A9963" s="230">
        <v>42152</v>
      </c>
      <c r="B9963" s="127">
        <v>26.704999999999998</v>
      </c>
      <c r="C9963" s="131">
        <v>93472</v>
      </c>
      <c r="D9963" s="111"/>
      <c r="E9963" s="112"/>
    </row>
    <row r="9964" spans="1:5">
      <c r="A9964" s="231">
        <v>42153</v>
      </c>
      <c r="B9964" s="128">
        <v>26.44</v>
      </c>
      <c r="C9964" s="133">
        <v>137303</v>
      </c>
      <c r="D9964" s="111"/>
      <c r="E9964" s="112"/>
    </row>
    <row r="9965" spans="1:5">
      <c r="A9965" s="229">
        <v>42156</v>
      </c>
      <c r="B9965" s="127">
        <v>26.125</v>
      </c>
      <c r="C9965" s="131">
        <v>103777</v>
      </c>
      <c r="D9965" s="111"/>
      <c r="E9965" s="112"/>
    </row>
    <row r="9966" spans="1:5">
      <c r="A9966" s="230">
        <v>42157</v>
      </c>
      <c r="B9966" s="127">
        <v>26.42</v>
      </c>
      <c r="C9966" s="131">
        <v>91271</v>
      </c>
      <c r="D9966" s="111"/>
      <c r="E9966" s="112"/>
    </row>
    <row r="9967" spans="1:5">
      <c r="A9967" s="230">
        <v>42158</v>
      </c>
      <c r="B9967" s="127">
        <v>26.445</v>
      </c>
      <c r="C9967" s="131">
        <v>99919</v>
      </c>
      <c r="D9967" s="111"/>
      <c r="E9967" s="112"/>
    </row>
    <row r="9968" spans="1:5">
      <c r="A9968" s="230">
        <v>42159</v>
      </c>
      <c r="B9968" s="127">
        <v>26.09</v>
      </c>
      <c r="C9968" s="131">
        <v>83881</v>
      </c>
      <c r="D9968" s="111"/>
      <c r="E9968" s="112"/>
    </row>
    <row r="9969" spans="1:5">
      <c r="A9969" s="230">
        <v>42160</v>
      </c>
      <c r="B9969" s="127">
        <v>26.07</v>
      </c>
      <c r="C9969" s="131">
        <v>86675</v>
      </c>
      <c r="D9969" s="111"/>
      <c r="E9969" s="112"/>
    </row>
    <row r="9970" spans="1:5">
      <c r="A9970" s="230">
        <v>42163</v>
      </c>
      <c r="B9970" s="127">
        <v>25.85</v>
      </c>
      <c r="C9970" s="131">
        <v>91600</v>
      </c>
      <c r="D9970" s="111"/>
      <c r="E9970" s="112"/>
    </row>
    <row r="9971" spans="1:5">
      <c r="A9971" s="230">
        <v>42164</v>
      </c>
      <c r="B9971" s="127">
        <v>26.26</v>
      </c>
      <c r="C9971" s="131">
        <v>99102</v>
      </c>
      <c r="D9971" s="111"/>
      <c r="E9971" s="112"/>
    </row>
    <row r="9972" spans="1:5">
      <c r="A9972" s="230">
        <v>42165</v>
      </c>
      <c r="B9972" s="127">
        <v>26.52</v>
      </c>
      <c r="C9972" s="131">
        <v>115814</v>
      </c>
      <c r="D9972" s="111"/>
      <c r="E9972" s="112"/>
    </row>
    <row r="9973" spans="1:5">
      <c r="A9973" s="230">
        <v>42166</v>
      </c>
      <c r="B9973" s="127">
        <v>26.16</v>
      </c>
      <c r="C9973" s="131">
        <v>95700</v>
      </c>
      <c r="D9973" s="111"/>
      <c r="E9973" s="112"/>
    </row>
    <row r="9974" spans="1:5">
      <c r="A9974" s="230">
        <v>42167</v>
      </c>
      <c r="B9974" s="127">
        <v>26.08</v>
      </c>
      <c r="C9974" s="131">
        <v>110736</v>
      </c>
      <c r="D9974" s="111"/>
      <c r="E9974" s="112"/>
    </row>
    <row r="9975" spans="1:5">
      <c r="A9975" s="230">
        <v>42170</v>
      </c>
      <c r="B9975" s="127">
        <v>25.675000000000001</v>
      </c>
      <c r="C9975" s="131">
        <v>102519</v>
      </c>
      <c r="D9975" s="111"/>
      <c r="E9975" s="112"/>
    </row>
    <row r="9976" spans="1:5">
      <c r="A9976" s="230">
        <v>42171</v>
      </c>
      <c r="B9976" s="127">
        <v>25.88</v>
      </c>
      <c r="C9976" s="131">
        <v>127155</v>
      </c>
      <c r="D9976" s="111"/>
      <c r="E9976" s="112"/>
    </row>
    <row r="9977" spans="1:5">
      <c r="A9977" s="230">
        <v>42172</v>
      </c>
      <c r="B9977" s="127">
        <v>25.44</v>
      </c>
      <c r="C9977" s="131">
        <v>72007</v>
      </c>
      <c r="D9977" s="111"/>
      <c r="E9977" s="112"/>
    </row>
    <row r="9978" spans="1:5">
      <c r="A9978" s="230">
        <v>42173</v>
      </c>
      <c r="B9978" s="127">
        <v>25.27</v>
      </c>
      <c r="C9978" s="131">
        <v>74810</v>
      </c>
      <c r="D9978" s="111"/>
      <c r="E9978" s="112"/>
    </row>
    <row r="9979" spans="1:5">
      <c r="A9979" s="230">
        <v>42174</v>
      </c>
      <c r="B9979" s="127">
        <v>25.585000000000001</v>
      </c>
      <c r="C9979" s="131">
        <v>191697</v>
      </c>
      <c r="D9979" s="111"/>
      <c r="E9979" s="112"/>
    </row>
    <row r="9980" spans="1:5">
      <c r="A9980" s="230">
        <v>42177</v>
      </c>
      <c r="B9980" s="127">
        <v>25.91</v>
      </c>
      <c r="C9980" s="131">
        <v>100957</v>
      </c>
      <c r="D9980" s="111"/>
      <c r="E9980" s="112"/>
    </row>
    <row r="9981" spans="1:5">
      <c r="A9981" s="230">
        <v>42178</v>
      </c>
      <c r="B9981" s="127">
        <v>26.885000000000002</v>
      </c>
      <c r="C9981" s="131">
        <v>121481</v>
      </c>
      <c r="D9981" s="111"/>
      <c r="E9981" s="112"/>
    </row>
    <row r="9982" spans="1:5">
      <c r="A9982" s="230">
        <v>42179</v>
      </c>
      <c r="B9982" s="127">
        <v>26.6</v>
      </c>
      <c r="C9982" s="131">
        <v>96032</v>
      </c>
      <c r="D9982" s="111"/>
      <c r="E9982" s="112"/>
    </row>
    <row r="9983" spans="1:5">
      <c r="A9983" s="230">
        <v>42180</v>
      </c>
      <c r="B9983" s="127">
        <v>26.53</v>
      </c>
      <c r="C9983" s="131">
        <v>55426</v>
      </c>
      <c r="D9983" s="111"/>
      <c r="E9983" s="112"/>
    </row>
    <row r="9984" spans="1:5">
      <c r="A9984" s="230">
        <v>42181</v>
      </c>
      <c r="B9984" s="127">
        <v>26.364999999999998</v>
      </c>
      <c r="C9984" s="131">
        <v>126803</v>
      </c>
      <c r="D9984" s="111"/>
      <c r="E9984" s="112"/>
    </row>
    <row r="9985" spans="1:5">
      <c r="A9985" s="230">
        <v>42184</v>
      </c>
      <c r="B9985" s="127">
        <v>25.87</v>
      </c>
      <c r="C9985" s="131">
        <v>79287</v>
      </c>
      <c r="D9985" s="111"/>
      <c r="E9985" s="112"/>
    </row>
    <row r="9986" spans="1:5">
      <c r="A9986" s="231">
        <v>42185</v>
      </c>
      <c r="B9986" s="128">
        <v>25.31</v>
      </c>
      <c r="C9986" s="133">
        <v>123621</v>
      </c>
      <c r="D9986" s="111"/>
      <c r="E9986" s="112"/>
    </row>
    <row r="9987" spans="1:5">
      <c r="A9987" s="229">
        <v>42186</v>
      </c>
      <c r="B9987" s="127">
        <v>25.835000000000001</v>
      </c>
      <c r="C9987" s="131">
        <v>99477</v>
      </c>
      <c r="D9987" s="111"/>
      <c r="E9987" s="112"/>
    </row>
    <row r="9988" spans="1:5">
      <c r="A9988" s="230">
        <v>42187</v>
      </c>
      <c r="B9988" s="127">
        <v>25.41</v>
      </c>
      <c r="C9988" s="131">
        <v>49528</v>
      </c>
      <c r="D9988" s="111"/>
      <c r="E9988" s="112"/>
    </row>
    <row r="9989" spans="1:5">
      <c r="A9989" s="230">
        <v>42188</v>
      </c>
      <c r="B9989" s="127">
        <v>25.155000000000001</v>
      </c>
      <c r="C9989" s="131">
        <v>100365</v>
      </c>
      <c r="D9989" s="111"/>
      <c r="E9989" s="112"/>
    </row>
    <row r="9990" spans="1:5">
      <c r="A9990" s="230">
        <v>42191</v>
      </c>
      <c r="B9990" s="127">
        <v>25.035</v>
      </c>
      <c r="C9990" s="131">
        <v>75848</v>
      </c>
      <c r="D9990" s="111"/>
      <c r="E9990" s="112"/>
    </row>
    <row r="9991" spans="1:5">
      <c r="A9991" s="230">
        <v>42192</v>
      </c>
      <c r="B9991" s="127">
        <v>24.53</v>
      </c>
      <c r="C9991" s="131">
        <v>121056</v>
      </c>
      <c r="D9991" s="111"/>
      <c r="E9991" s="112"/>
    </row>
    <row r="9992" spans="1:5">
      <c r="A9992" s="230">
        <v>42193</v>
      </c>
      <c r="B9992" s="127">
        <v>24.25</v>
      </c>
      <c r="C9992" s="131">
        <v>149494</v>
      </c>
      <c r="D9992" s="111"/>
      <c r="E9992" s="112"/>
    </row>
    <row r="9993" spans="1:5">
      <c r="A9993" s="230">
        <v>42194</v>
      </c>
      <c r="B9993" s="127">
        <v>24.535</v>
      </c>
      <c r="C9993" s="131">
        <v>128206</v>
      </c>
      <c r="D9993" s="111"/>
      <c r="E9993" s="112"/>
    </row>
    <row r="9994" spans="1:5">
      <c r="A9994" s="230">
        <v>42195</v>
      </c>
      <c r="B9994" s="127">
        <v>24.91</v>
      </c>
      <c r="C9994" s="131">
        <v>149729</v>
      </c>
      <c r="D9994" s="111"/>
      <c r="E9994" s="112"/>
    </row>
    <row r="9995" spans="1:5">
      <c r="A9995" s="230">
        <v>42198</v>
      </c>
      <c r="B9995" s="127">
        <v>25.35</v>
      </c>
      <c r="C9995" s="131">
        <v>96116</v>
      </c>
      <c r="D9995" s="111"/>
      <c r="E9995" s="112"/>
    </row>
    <row r="9996" spans="1:5">
      <c r="A9996" s="230">
        <v>42199</v>
      </c>
      <c r="B9996" s="127">
        <v>25.1</v>
      </c>
      <c r="C9996" s="131">
        <v>83483</v>
      </c>
      <c r="D9996" s="111"/>
      <c r="E9996" s="112"/>
    </row>
    <row r="9997" spans="1:5">
      <c r="A9997" s="230">
        <v>42200</v>
      </c>
      <c r="B9997" s="127">
        <v>25.16</v>
      </c>
      <c r="C9997" s="131">
        <v>77357</v>
      </c>
      <c r="D9997" s="111"/>
      <c r="E9997" s="112"/>
    </row>
    <row r="9998" spans="1:5">
      <c r="A9998" s="230">
        <v>42201</v>
      </c>
      <c r="B9998" s="127">
        <v>25.594999999999999</v>
      </c>
      <c r="C9998" s="131">
        <v>87351</v>
      </c>
      <c r="D9998" s="111"/>
      <c r="E9998" s="112"/>
    </row>
    <row r="9999" spans="1:5">
      <c r="A9999" s="230">
        <v>42202</v>
      </c>
      <c r="B9999" s="127">
        <v>25.61</v>
      </c>
      <c r="C9999" s="131">
        <v>45148</v>
      </c>
      <c r="D9999" s="111"/>
      <c r="E9999" s="112"/>
    </row>
    <row r="10000" spans="1:5">
      <c r="A10000" s="230">
        <v>42205</v>
      </c>
      <c r="B10000" s="127">
        <v>25.74</v>
      </c>
      <c r="C10000" s="131">
        <v>45173</v>
      </c>
      <c r="D10000" s="111"/>
      <c r="E10000" s="112"/>
    </row>
    <row r="10001" spans="1:5">
      <c r="A10001" s="230">
        <v>42206</v>
      </c>
      <c r="B10001" s="127">
        <v>25.684999999999999</v>
      </c>
      <c r="C10001" s="131">
        <v>45193</v>
      </c>
      <c r="D10001" s="111"/>
      <c r="E10001" s="112"/>
    </row>
    <row r="10002" spans="1:5">
      <c r="A10002" s="230">
        <v>42207</v>
      </c>
      <c r="B10002" s="127">
        <v>25.594999999999999</v>
      </c>
      <c r="C10002" s="131">
        <v>86091</v>
      </c>
      <c r="D10002" s="111"/>
      <c r="E10002" s="112"/>
    </row>
    <row r="10003" spans="1:5">
      <c r="A10003" s="230">
        <v>42208</v>
      </c>
      <c r="B10003" s="127">
        <v>25.355</v>
      </c>
      <c r="C10003" s="131">
        <v>99715</v>
      </c>
      <c r="D10003" s="111"/>
      <c r="E10003" s="112"/>
    </row>
    <row r="10004" spans="1:5">
      <c r="A10004" s="230">
        <v>42209</v>
      </c>
      <c r="B10004" s="127">
        <v>25.17</v>
      </c>
      <c r="C10004" s="131">
        <v>63147</v>
      </c>
      <c r="D10004" s="111"/>
      <c r="E10004" s="112"/>
    </row>
    <row r="10005" spans="1:5">
      <c r="A10005" s="230">
        <v>42212</v>
      </c>
      <c r="B10005" s="127">
        <v>24.6</v>
      </c>
      <c r="C10005" s="131">
        <v>88919</v>
      </c>
      <c r="D10005" s="111"/>
      <c r="E10005" s="112"/>
    </row>
    <row r="10006" spans="1:5">
      <c r="A10006" s="230">
        <v>42213</v>
      </c>
      <c r="B10006" s="127">
        <v>24.925000000000001</v>
      </c>
      <c r="C10006" s="131">
        <v>116214</v>
      </c>
      <c r="D10006" s="111"/>
      <c r="E10006" s="112"/>
    </row>
    <row r="10007" spans="1:5">
      <c r="A10007" s="230">
        <v>42214</v>
      </c>
      <c r="B10007" s="127">
        <v>24.934999999999999</v>
      </c>
      <c r="C10007" s="131">
        <v>75944</v>
      </c>
      <c r="D10007" s="111"/>
      <c r="E10007" s="112"/>
    </row>
    <row r="10008" spans="1:5">
      <c r="A10008" s="230">
        <v>42215</v>
      </c>
      <c r="B10008" s="127">
        <v>25.035</v>
      </c>
      <c r="C10008" s="131">
        <v>69623</v>
      </c>
      <c r="D10008" s="111"/>
      <c r="E10008" s="112"/>
    </row>
    <row r="10009" spans="1:5">
      <c r="A10009" s="231">
        <v>42216</v>
      </c>
      <c r="B10009" s="128">
        <v>26.6</v>
      </c>
      <c r="C10009" s="133">
        <v>248807</v>
      </c>
      <c r="D10009" s="111"/>
      <c r="E10009" s="112"/>
    </row>
    <row r="10010" spans="1:5">
      <c r="A10010" s="229">
        <v>42219</v>
      </c>
      <c r="B10010" s="126">
        <v>27.02</v>
      </c>
      <c r="C10010" s="132">
        <v>208105</v>
      </c>
      <c r="D10010" s="111"/>
      <c r="E10010" s="112"/>
    </row>
    <row r="10011" spans="1:5">
      <c r="A10011" s="230">
        <v>42220</v>
      </c>
      <c r="B10011" s="127">
        <v>27.57</v>
      </c>
      <c r="C10011" s="131">
        <v>241548</v>
      </c>
      <c r="D10011" s="111"/>
      <c r="E10011" s="112"/>
    </row>
    <row r="10012" spans="1:5">
      <c r="A10012" s="230">
        <v>42221</v>
      </c>
      <c r="B10012" s="127">
        <v>27.715</v>
      </c>
      <c r="C10012" s="131">
        <v>226515</v>
      </c>
      <c r="D10012" s="111"/>
      <c r="E10012" s="112"/>
    </row>
    <row r="10013" spans="1:5">
      <c r="A10013" s="230">
        <v>42222</v>
      </c>
      <c r="B10013" s="127">
        <v>29.295000000000002</v>
      </c>
      <c r="C10013" s="131">
        <v>383746</v>
      </c>
      <c r="D10013" s="111"/>
      <c r="E10013" s="112"/>
    </row>
    <row r="10014" spans="1:5">
      <c r="A10014" s="230">
        <v>42223</v>
      </c>
      <c r="B10014" s="127">
        <v>29.83</v>
      </c>
      <c r="C10014" s="131">
        <v>245070</v>
      </c>
      <c r="D10014" s="111"/>
      <c r="E10014" s="112"/>
    </row>
    <row r="10015" spans="1:5">
      <c r="A10015" s="230">
        <v>42226</v>
      </c>
      <c r="B10015" s="127">
        <v>29.63</v>
      </c>
      <c r="C10015" s="131">
        <v>180562</v>
      </c>
      <c r="D10015" s="111"/>
      <c r="E10015" s="112"/>
    </row>
    <row r="10016" spans="1:5">
      <c r="A10016" s="230">
        <v>42227</v>
      </c>
      <c r="B10016" s="127">
        <v>28.85</v>
      </c>
      <c r="C10016" s="131">
        <v>179795</v>
      </c>
      <c r="D10016" s="111"/>
      <c r="E10016" s="112"/>
    </row>
    <row r="10017" spans="1:5">
      <c r="A10017" s="230">
        <v>42228</v>
      </c>
      <c r="B10017" s="127">
        <v>27.54</v>
      </c>
      <c r="C10017" s="131">
        <v>225713</v>
      </c>
      <c r="D10017" s="111"/>
      <c r="E10017" s="112"/>
    </row>
    <row r="10018" spans="1:5">
      <c r="A10018" s="230">
        <v>42229</v>
      </c>
      <c r="B10018" s="127">
        <v>27.094999999999999</v>
      </c>
      <c r="C10018" s="131">
        <v>221036</v>
      </c>
      <c r="D10018" s="111"/>
      <c r="E10018" s="112"/>
    </row>
    <row r="10019" spans="1:5">
      <c r="A10019" s="230">
        <v>42230</v>
      </c>
      <c r="B10019" s="127">
        <v>27.055</v>
      </c>
      <c r="C10019" s="131">
        <v>130964</v>
      </c>
      <c r="D10019" s="111"/>
      <c r="E10019" s="112"/>
    </row>
    <row r="10020" spans="1:5">
      <c r="A10020" s="230">
        <v>42233</v>
      </c>
      <c r="B10020" s="127">
        <v>27.065000000000001</v>
      </c>
      <c r="C10020" s="131">
        <v>117846</v>
      </c>
      <c r="D10020" s="111"/>
      <c r="E10020" s="112"/>
    </row>
    <row r="10021" spans="1:5">
      <c r="A10021" s="230">
        <v>42234</v>
      </c>
      <c r="B10021" s="127">
        <v>26.715</v>
      </c>
      <c r="C10021" s="131">
        <v>115893</v>
      </c>
      <c r="D10021" s="111"/>
      <c r="E10021" s="112"/>
    </row>
    <row r="10022" spans="1:5">
      <c r="A10022" s="230">
        <v>42235</v>
      </c>
      <c r="B10022" s="127">
        <v>26.09</v>
      </c>
      <c r="C10022" s="131">
        <v>99497</v>
      </c>
      <c r="D10022" s="111"/>
      <c r="E10022" s="112"/>
    </row>
    <row r="10023" spans="1:5">
      <c r="A10023" s="230">
        <v>42236</v>
      </c>
      <c r="B10023" s="127">
        <v>26.41</v>
      </c>
      <c r="C10023" s="131">
        <v>168453</v>
      </c>
      <c r="D10023" s="111"/>
      <c r="E10023" s="112"/>
    </row>
    <row r="10024" spans="1:5">
      <c r="A10024" s="230">
        <v>42237</v>
      </c>
      <c r="B10024" s="127">
        <v>25.63</v>
      </c>
      <c r="C10024" s="131">
        <v>129644</v>
      </c>
      <c r="D10024" s="111"/>
      <c r="E10024" s="112"/>
    </row>
    <row r="10025" spans="1:5">
      <c r="A10025" s="230">
        <v>42240</v>
      </c>
      <c r="B10025" s="127">
        <v>24.51</v>
      </c>
      <c r="C10025" s="131">
        <v>228405</v>
      </c>
      <c r="D10025" s="111"/>
      <c r="E10025" s="112"/>
    </row>
    <row r="10026" spans="1:5">
      <c r="A10026" s="230">
        <v>42241</v>
      </c>
      <c r="B10026" s="127">
        <v>25.14</v>
      </c>
      <c r="C10026" s="131">
        <v>182478</v>
      </c>
      <c r="D10026" s="111"/>
      <c r="E10026" s="112"/>
    </row>
    <row r="10027" spans="1:5">
      <c r="A10027" s="230">
        <v>42242</v>
      </c>
      <c r="B10027" s="127">
        <v>24.934999999999999</v>
      </c>
      <c r="C10027" s="131">
        <v>82331</v>
      </c>
      <c r="D10027" s="111"/>
      <c r="E10027" s="112"/>
    </row>
    <row r="10028" spans="1:5">
      <c r="A10028" s="230">
        <v>42243</v>
      </c>
      <c r="B10028" s="127">
        <v>25.54</v>
      </c>
      <c r="C10028" s="131">
        <v>78797</v>
      </c>
      <c r="D10028" s="111"/>
      <c r="E10028" s="112"/>
    </row>
    <row r="10029" spans="1:5">
      <c r="A10029" s="230">
        <v>42244</v>
      </c>
      <c r="B10029" s="127">
        <v>25.864999999999998</v>
      </c>
      <c r="C10029" s="131">
        <v>94483</v>
      </c>
      <c r="D10029" s="111"/>
      <c r="E10029" s="112"/>
    </row>
    <row r="10030" spans="1:5">
      <c r="A10030" s="231">
        <v>42247</v>
      </c>
      <c r="B10030" s="128">
        <v>25.87</v>
      </c>
      <c r="C10030" s="133">
        <v>117518</v>
      </c>
      <c r="D10030" s="111"/>
      <c r="E10030" s="112"/>
    </row>
    <row r="10031" spans="1:5">
      <c r="A10031" s="230">
        <v>42248</v>
      </c>
      <c r="B10031" s="127">
        <v>25.155000000000001</v>
      </c>
      <c r="C10031" s="131">
        <v>107113</v>
      </c>
      <c r="D10031" s="111"/>
      <c r="E10031" s="112"/>
    </row>
    <row r="10032" spans="1:5">
      <c r="A10032" s="230">
        <v>42249</v>
      </c>
      <c r="B10032" s="127">
        <v>25.035</v>
      </c>
      <c r="C10032" s="131">
        <v>81500</v>
      </c>
      <c r="D10032" s="111"/>
      <c r="E10032" s="112"/>
    </row>
    <row r="10033" spans="1:5">
      <c r="A10033" s="230">
        <v>42250</v>
      </c>
      <c r="B10033" s="127">
        <v>25.61</v>
      </c>
      <c r="C10033" s="131">
        <v>69291</v>
      </c>
      <c r="D10033" s="111"/>
      <c r="E10033" s="112"/>
    </row>
    <row r="10034" spans="1:5">
      <c r="A10034" s="230">
        <v>42251</v>
      </c>
      <c r="B10034" s="127">
        <v>24.855</v>
      </c>
      <c r="C10034" s="131">
        <v>114205</v>
      </c>
      <c r="D10034" s="111"/>
      <c r="E10034" s="112"/>
    </row>
    <row r="10035" spans="1:5">
      <c r="A10035" s="230">
        <v>42254</v>
      </c>
      <c r="B10035" s="127">
        <v>24.74</v>
      </c>
      <c r="C10035" s="131">
        <v>70362</v>
      </c>
      <c r="D10035" s="111"/>
      <c r="E10035" s="112"/>
    </row>
    <row r="10036" spans="1:5">
      <c r="A10036" s="230">
        <v>42255</v>
      </c>
      <c r="B10036" s="127">
        <v>24.984999999999999</v>
      </c>
      <c r="C10036" s="131">
        <v>76965</v>
      </c>
      <c r="D10036" s="111"/>
      <c r="E10036" s="112"/>
    </row>
    <row r="10037" spans="1:5">
      <c r="A10037" s="230">
        <v>42256</v>
      </c>
      <c r="B10037" s="127">
        <v>25.65</v>
      </c>
      <c r="C10037" s="131">
        <v>87220</v>
      </c>
      <c r="D10037" s="111"/>
      <c r="E10037" s="112"/>
    </row>
    <row r="10038" spans="1:5">
      <c r="A10038" s="230">
        <v>42257</v>
      </c>
      <c r="B10038" s="127">
        <v>25.434999999999999</v>
      </c>
      <c r="C10038" s="131">
        <v>93183</v>
      </c>
      <c r="D10038" s="111"/>
      <c r="E10038" s="112"/>
    </row>
    <row r="10039" spans="1:5">
      <c r="A10039" s="230">
        <v>42258</v>
      </c>
      <c r="B10039" s="127">
        <v>25.425000000000001</v>
      </c>
      <c r="C10039" s="131">
        <v>38698</v>
      </c>
      <c r="D10039" s="111"/>
      <c r="E10039" s="112"/>
    </row>
    <row r="10040" spans="1:5">
      <c r="A10040" s="230">
        <v>42261</v>
      </c>
      <c r="B10040" s="127">
        <v>24.98</v>
      </c>
      <c r="C10040" s="131">
        <v>95324</v>
      </c>
      <c r="D10040" s="111"/>
      <c r="E10040" s="112"/>
    </row>
    <row r="10041" spans="1:5">
      <c r="A10041" s="230">
        <v>42262</v>
      </c>
      <c r="B10041" s="127">
        <v>24.745000000000001</v>
      </c>
      <c r="C10041" s="131">
        <v>100417</v>
      </c>
      <c r="D10041" s="111"/>
      <c r="E10041" s="112"/>
    </row>
    <row r="10042" spans="1:5">
      <c r="A10042" s="230">
        <v>42263</v>
      </c>
      <c r="B10042" s="127">
        <v>25.12</v>
      </c>
      <c r="C10042" s="131">
        <v>78645</v>
      </c>
      <c r="D10042" s="111"/>
      <c r="E10042" s="112"/>
    </row>
    <row r="10043" spans="1:5">
      <c r="A10043" s="230">
        <v>42264</v>
      </c>
      <c r="B10043" s="127">
        <v>25.094999999999999</v>
      </c>
      <c r="C10043" s="131">
        <v>48097</v>
      </c>
      <c r="D10043" s="111"/>
      <c r="E10043" s="112"/>
    </row>
    <row r="10044" spans="1:5">
      <c r="A10044" s="230">
        <v>42265</v>
      </c>
      <c r="B10044" s="127">
        <v>24.77</v>
      </c>
      <c r="C10044" s="131">
        <v>115464</v>
      </c>
      <c r="D10044" s="111"/>
      <c r="E10044" s="112"/>
    </row>
    <row r="10045" spans="1:5">
      <c r="A10045" s="230">
        <v>42268</v>
      </c>
      <c r="B10045" s="127">
        <v>24.42</v>
      </c>
      <c r="C10045" s="131">
        <v>81457</v>
      </c>
      <c r="D10045" s="111"/>
      <c r="E10045" s="112"/>
    </row>
    <row r="10046" spans="1:5">
      <c r="A10046" s="230">
        <v>42269</v>
      </c>
      <c r="B10046" s="127">
        <v>23.67</v>
      </c>
      <c r="C10046" s="131">
        <v>121681</v>
      </c>
      <c r="D10046" s="111"/>
      <c r="E10046" s="112"/>
    </row>
    <row r="10047" spans="1:5">
      <c r="A10047" s="230">
        <v>42270</v>
      </c>
      <c r="B10047" s="127">
        <v>23.614999999999998</v>
      </c>
      <c r="C10047" s="131">
        <v>81151</v>
      </c>
      <c r="D10047" s="111"/>
      <c r="E10047" s="112"/>
    </row>
    <row r="10048" spans="1:5">
      <c r="A10048" s="230">
        <v>42271</v>
      </c>
      <c r="B10048" s="127">
        <v>23.385000000000002</v>
      </c>
      <c r="C10048" s="131">
        <v>100061</v>
      </c>
      <c r="D10048" s="111"/>
      <c r="E10048" s="112"/>
    </row>
    <row r="10049" spans="1:5">
      <c r="A10049" s="230">
        <v>42272</v>
      </c>
      <c r="B10049" s="127">
        <v>23.38</v>
      </c>
      <c r="C10049" s="131">
        <v>119402</v>
      </c>
      <c r="D10049" s="111"/>
      <c r="E10049" s="112"/>
    </row>
    <row r="10050" spans="1:5">
      <c r="A10050" s="230">
        <v>42275</v>
      </c>
      <c r="B10050" s="127">
        <v>22.87</v>
      </c>
      <c r="C10050" s="131">
        <v>79287</v>
      </c>
      <c r="D10050" s="111"/>
      <c r="E10050" s="112"/>
    </row>
    <row r="10051" spans="1:5">
      <c r="A10051" s="230">
        <v>42276</v>
      </c>
      <c r="B10051" s="127">
        <v>22.87</v>
      </c>
      <c r="C10051" s="131">
        <v>70784</v>
      </c>
      <c r="D10051" s="111"/>
      <c r="E10051" s="112"/>
    </row>
    <row r="10052" spans="1:5">
      <c r="A10052" s="231">
        <v>42277</v>
      </c>
      <c r="B10052" s="128">
        <v>23.524999999999999</v>
      </c>
      <c r="C10052" s="133">
        <v>88978</v>
      </c>
      <c r="D10052" s="111"/>
      <c r="E10052" s="112"/>
    </row>
    <row r="10053" spans="1:5">
      <c r="A10053" s="230">
        <v>42278</v>
      </c>
      <c r="B10053" s="127">
        <v>23.6</v>
      </c>
      <c r="C10053" s="131">
        <v>65156</v>
      </c>
      <c r="D10053" s="111"/>
      <c r="E10053" s="112"/>
    </row>
    <row r="10054" spans="1:5">
      <c r="A10054" s="230">
        <v>42279</v>
      </c>
      <c r="B10054" s="127">
        <v>23.69</v>
      </c>
      <c r="C10054" s="131">
        <v>79253</v>
      </c>
      <c r="D10054" s="111"/>
      <c r="E10054" s="112"/>
    </row>
    <row r="10055" spans="1:5">
      <c r="A10055" s="230">
        <v>42282</v>
      </c>
      <c r="B10055" s="127">
        <v>24.625</v>
      </c>
      <c r="C10055" s="131">
        <v>79291</v>
      </c>
      <c r="D10055" s="111"/>
      <c r="E10055" s="112"/>
    </row>
    <row r="10056" spans="1:5">
      <c r="A10056" s="230">
        <v>42283</v>
      </c>
      <c r="B10056" s="127">
        <v>25.155000000000001</v>
      </c>
      <c r="C10056" s="131">
        <v>84600</v>
      </c>
      <c r="D10056" s="111"/>
      <c r="E10056" s="112"/>
    </row>
    <row r="10057" spans="1:5">
      <c r="A10057" s="230">
        <v>42284</v>
      </c>
      <c r="B10057" s="127">
        <v>25.56</v>
      </c>
      <c r="C10057" s="131">
        <v>99406</v>
      </c>
      <c r="D10057" s="111"/>
      <c r="E10057" s="112"/>
    </row>
    <row r="10058" spans="1:5">
      <c r="A10058" s="230">
        <v>42285</v>
      </c>
      <c r="B10058" s="127">
        <v>25.225000000000001</v>
      </c>
      <c r="C10058" s="131">
        <v>109337</v>
      </c>
      <c r="D10058" s="111"/>
      <c r="E10058" s="112"/>
    </row>
    <row r="10059" spans="1:5">
      <c r="A10059" s="230">
        <v>42286</v>
      </c>
      <c r="B10059" s="127">
        <v>25.414999999999999</v>
      </c>
      <c r="C10059" s="131">
        <v>102216</v>
      </c>
      <c r="D10059" s="111"/>
      <c r="E10059" s="112"/>
    </row>
    <row r="10060" spans="1:5">
      <c r="A10060" s="230">
        <v>42289</v>
      </c>
      <c r="B10060" s="127">
        <v>25.364999999999998</v>
      </c>
      <c r="C10060" s="131">
        <v>88672</v>
      </c>
      <c r="D10060" s="111"/>
      <c r="E10060" s="112"/>
    </row>
    <row r="10061" spans="1:5">
      <c r="A10061" s="230">
        <v>42290</v>
      </c>
      <c r="B10061" s="127">
        <v>25.03</v>
      </c>
      <c r="C10061" s="131">
        <v>78007</v>
      </c>
      <c r="D10061" s="111"/>
      <c r="E10061" s="112"/>
    </row>
    <row r="10062" spans="1:5">
      <c r="A10062" s="230">
        <v>42291</v>
      </c>
      <c r="B10062" s="127">
        <v>25.05</v>
      </c>
      <c r="C10062" s="131">
        <v>140158</v>
      </c>
      <c r="D10062" s="111"/>
      <c r="E10062" s="112"/>
    </row>
    <row r="10063" spans="1:5">
      <c r="A10063" s="230">
        <v>42292</v>
      </c>
      <c r="B10063" s="127">
        <v>25.495000000000001</v>
      </c>
      <c r="C10063" s="131">
        <v>126878</v>
      </c>
      <c r="D10063" s="111"/>
      <c r="E10063" s="112"/>
    </row>
    <row r="10064" spans="1:5">
      <c r="A10064" s="230">
        <v>42293</v>
      </c>
      <c r="B10064" s="127">
        <v>25.375</v>
      </c>
      <c r="C10064" s="131">
        <v>85093</v>
      </c>
      <c r="D10064" s="111"/>
      <c r="E10064" s="112"/>
    </row>
    <row r="10065" spans="1:5">
      <c r="A10065" s="230">
        <v>42296</v>
      </c>
      <c r="B10065" s="127">
        <v>25.135000000000002</v>
      </c>
      <c r="C10065" s="131">
        <v>68303</v>
      </c>
      <c r="D10065" s="111"/>
      <c r="E10065" s="112"/>
    </row>
    <row r="10066" spans="1:5">
      <c r="A10066" s="230">
        <v>42297</v>
      </c>
      <c r="B10066" s="127">
        <v>25.164999999999999</v>
      </c>
      <c r="C10066" s="131">
        <v>81857</v>
      </c>
      <c r="D10066" s="111"/>
      <c r="E10066" s="112"/>
    </row>
    <row r="10067" spans="1:5">
      <c r="A10067" s="230">
        <v>42298</v>
      </c>
      <c r="B10067" s="127">
        <v>25.55</v>
      </c>
      <c r="C10067" s="131">
        <v>106673</v>
      </c>
      <c r="D10067" s="111"/>
      <c r="E10067" s="112"/>
    </row>
    <row r="10068" spans="1:5">
      <c r="A10068" s="230">
        <v>42299</v>
      </c>
      <c r="B10068" s="127">
        <v>25.995000000000001</v>
      </c>
      <c r="C10068" s="131">
        <v>62832</v>
      </c>
      <c r="D10068" s="111"/>
      <c r="E10068" s="112"/>
    </row>
    <row r="10069" spans="1:5">
      <c r="A10069" s="230">
        <v>42300</v>
      </c>
      <c r="B10069" s="127">
        <v>26.36</v>
      </c>
      <c r="C10069" s="131">
        <v>82031</v>
      </c>
      <c r="D10069" s="111"/>
      <c r="E10069" s="112"/>
    </row>
    <row r="10070" spans="1:5">
      <c r="A10070" s="230">
        <v>42303</v>
      </c>
      <c r="B10070" s="127">
        <v>26.4</v>
      </c>
      <c r="C10070" s="131">
        <v>68822</v>
      </c>
      <c r="D10070" s="111"/>
      <c r="E10070" s="112"/>
    </row>
    <row r="10071" spans="1:5">
      <c r="A10071" s="230">
        <v>42304</v>
      </c>
      <c r="B10071" s="127">
        <v>26.01</v>
      </c>
      <c r="C10071" s="131">
        <v>64175</v>
      </c>
      <c r="D10071" s="111"/>
      <c r="E10071" s="112"/>
    </row>
    <row r="10072" spans="1:5">
      <c r="A10072" s="230">
        <v>42305</v>
      </c>
      <c r="B10072" s="127">
        <v>26.54</v>
      </c>
      <c r="C10072" s="131">
        <v>89940</v>
      </c>
      <c r="D10072" s="111"/>
      <c r="E10072" s="112"/>
    </row>
    <row r="10073" spans="1:5">
      <c r="A10073" s="230">
        <v>42306</v>
      </c>
      <c r="B10073" s="127">
        <v>26.524999999999999</v>
      </c>
      <c r="C10073" s="131">
        <v>95647</v>
      </c>
      <c r="D10073" s="111"/>
      <c r="E10073" s="112"/>
    </row>
    <row r="10074" spans="1:5">
      <c r="A10074" s="231">
        <v>42307</v>
      </c>
      <c r="B10074" s="128">
        <v>27</v>
      </c>
      <c r="C10074" s="133">
        <v>94758</v>
      </c>
      <c r="D10074" s="111"/>
      <c r="E10074" s="112"/>
    </row>
    <row r="10075" spans="1:5">
      <c r="A10075" s="229">
        <v>42310</v>
      </c>
      <c r="B10075" s="126">
        <v>27.35</v>
      </c>
      <c r="C10075" s="132">
        <v>115260</v>
      </c>
      <c r="D10075" s="111"/>
      <c r="E10075" s="112"/>
    </row>
    <row r="10076" spans="1:5">
      <c r="A10076" s="230">
        <v>42311</v>
      </c>
      <c r="B10076" s="127">
        <v>27.39</v>
      </c>
      <c r="C10076" s="131">
        <v>131591</v>
      </c>
      <c r="D10076" s="111"/>
      <c r="E10076" s="112"/>
    </row>
    <row r="10077" spans="1:5">
      <c r="A10077" s="230">
        <v>42312</v>
      </c>
      <c r="B10077" s="127">
        <v>27.37</v>
      </c>
      <c r="C10077" s="131">
        <v>185681</v>
      </c>
      <c r="D10077" s="111"/>
      <c r="E10077" s="112"/>
    </row>
    <row r="10078" spans="1:5">
      <c r="A10078" s="230">
        <v>42313</v>
      </c>
      <c r="B10078" s="127">
        <v>26.684999999999999</v>
      </c>
      <c r="C10078" s="131">
        <v>109728</v>
      </c>
      <c r="D10078" s="111"/>
      <c r="E10078" s="112"/>
    </row>
    <row r="10079" spans="1:5">
      <c r="A10079" s="230">
        <v>42314</v>
      </c>
      <c r="B10079" s="127">
        <v>26.885000000000002</v>
      </c>
      <c r="C10079" s="131">
        <v>77768</v>
      </c>
      <c r="D10079" s="111"/>
      <c r="E10079" s="112"/>
    </row>
    <row r="10080" spans="1:5">
      <c r="A10080" s="230">
        <v>42317</v>
      </c>
      <c r="B10080" s="127">
        <v>26.84</v>
      </c>
      <c r="C10080" s="131">
        <v>79566</v>
      </c>
      <c r="D10080" s="111"/>
      <c r="E10080" s="112"/>
    </row>
    <row r="10081" spans="1:5">
      <c r="A10081" s="230">
        <v>42318</v>
      </c>
      <c r="B10081" s="127">
        <v>26.94</v>
      </c>
      <c r="C10081" s="131">
        <v>104589</v>
      </c>
      <c r="D10081" s="111"/>
      <c r="E10081" s="112"/>
    </row>
    <row r="10082" spans="1:5">
      <c r="A10082" s="230">
        <v>42319</v>
      </c>
      <c r="B10082" s="127">
        <v>26.945</v>
      </c>
      <c r="C10082" s="131">
        <v>78132</v>
      </c>
      <c r="D10082" s="111"/>
      <c r="E10082" s="112"/>
    </row>
    <row r="10083" spans="1:5">
      <c r="A10083" s="230">
        <v>42320</v>
      </c>
      <c r="B10083" s="127">
        <v>26.695</v>
      </c>
      <c r="C10083" s="131">
        <v>112616</v>
      </c>
      <c r="D10083" s="111"/>
      <c r="E10083" s="112"/>
    </row>
    <row r="10084" spans="1:5">
      <c r="A10084" s="230">
        <v>42321</v>
      </c>
      <c r="B10084" s="127">
        <v>25.44</v>
      </c>
      <c r="C10084" s="131">
        <v>214933</v>
      </c>
      <c r="D10084" s="111"/>
      <c r="E10084" s="112"/>
    </row>
    <row r="10085" spans="1:5">
      <c r="A10085" s="230">
        <v>42324</v>
      </c>
      <c r="B10085" s="127">
        <v>25.335000000000001</v>
      </c>
      <c r="C10085" s="131">
        <v>177137</v>
      </c>
      <c r="D10085" s="111"/>
      <c r="E10085" s="112"/>
    </row>
    <row r="10086" spans="1:5">
      <c r="A10086" s="230">
        <v>42325</v>
      </c>
      <c r="B10086" s="127">
        <v>25.67</v>
      </c>
      <c r="C10086" s="131">
        <v>130592</v>
      </c>
      <c r="D10086" s="111"/>
      <c r="E10086" s="112"/>
    </row>
    <row r="10087" spans="1:5">
      <c r="A10087" s="230">
        <v>42326</v>
      </c>
      <c r="B10087" s="127">
        <v>25.675000000000001</v>
      </c>
      <c r="C10087" s="131">
        <v>75885</v>
      </c>
      <c r="D10087" s="111"/>
      <c r="E10087" s="112"/>
    </row>
    <row r="10088" spans="1:5">
      <c r="A10088" s="230">
        <v>42327</v>
      </c>
      <c r="B10088" s="127">
        <v>26.515000000000001</v>
      </c>
      <c r="C10088" s="131">
        <v>117187</v>
      </c>
      <c r="D10088" s="111"/>
      <c r="E10088" s="112"/>
    </row>
    <row r="10089" spans="1:5">
      <c r="A10089" s="230">
        <v>42328</v>
      </c>
      <c r="B10089" s="127">
        <v>26.515000000000001</v>
      </c>
      <c r="C10089" s="131">
        <v>120395</v>
      </c>
      <c r="D10089" s="111"/>
      <c r="E10089" s="112"/>
    </row>
    <row r="10090" spans="1:5">
      <c r="A10090" s="230">
        <v>42331</v>
      </c>
      <c r="B10090" s="127">
        <v>26.17</v>
      </c>
      <c r="C10090" s="131">
        <v>79694</v>
      </c>
      <c r="D10090" s="111"/>
      <c r="E10090" s="112"/>
    </row>
    <row r="10091" spans="1:5">
      <c r="A10091" s="230">
        <v>42332</v>
      </c>
      <c r="B10091" s="127">
        <v>26.114999999999998</v>
      </c>
      <c r="C10091" s="131">
        <v>113286</v>
      </c>
      <c r="D10091" s="111"/>
      <c r="E10091" s="112"/>
    </row>
    <row r="10092" spans="1:5">
      <c r="A10092" s="230">
        <v>42333</v>
      </c>
      <c r="B10092" s="127">
        <v>26.324999999999999</v>
      </c>
      <c r="C10092" s="131">
        <v>62863</v>
      </c>
      <c r="D10092" s="111"/>
      <c r="E10092" s="112"/>
    </row>
    <row r="10093" spans="1:5">
      <c r="A10093" s="230">
        <v>42334</v>
      </c>
      <c r="B10093" s="127">
        <v>26.68</v>
      </c>
      <c r="C10093" s="131">
        <v>58818</v>
      </c>
      <c r="D10093" s="111"/>
      <c r="E10093" s="112"/>
    </row>
    <row r="10094" spans="1:5">
      <c r="A10094" s="230">
        <v>42335</v>
      </c>
      <c r="B10094" s="127">
        <v>26.73</v>
      </c>
      <c r="C10094" s="131">
        <v>49969</v>
      </c>
      <c r="D10094" s="111"/>
      <c r="E10094" s="112"/>
    </row>
    <row r="10095" spans="1:5">
      <c r="A10095" s="231">
        <v>42338</v>
      </c>
      <c r="B10095" s="128">
        <v>26.815000000000001</v>
      </c>
      <c r="C10095" s="133">
        <v>79233</v>
      </c>
      <c r="D10095" s="111"/>
      <c r="E10095" s="112"/>
    </row>
    <row r="10096" spans="1:5">
      <c r="A10096" s="229">
        <v>42339</v>
      </c>
      <c r="B10096" s="126">
        <v>26.664999999999999</v>
      </c>
      <c r="C10096" s="132">
        <v>72568</v>
      </c>
      <c r="D10096" s="111"/>
      <c r="E10096" s="112"/>
    </row>
    <row r="10097" spans="1:5">
      <c r="A10097" s="230">
        <v>42340</v>
      </c>
      <c r="B10097" s="127">
        <v>26.55</v>
      </c>
      <c r="C10097" s="131">
        <v>70280</v>
      </c>
      <c r="D10097" s="111"/>
      <c r="E10097" s="112"/>
    </row>
    <row r="10098" spans="1:5">
      <c r="A10098" s="230">
        <v>42341</v>
      </c>
      <c r="B10098" s="127">
        <v>26.324999999999999</v>
      </c>
      <c r="C10098" s="131">
        <v>66444</v>
      </c>
      <c r="D10098" s="111"/>
      <c r="E10098" s="112"/>
    </row>
    <row r="10099" spans="1:5">
      <c r="A10099" s="230">
        <v>42342</v>
      </c>
      <c r="B10099" s="127">
        <v>26.03</v>
      </c>
      <c r="C10099" s="131">
        <v>48422</v>
      </c>
      <c r="D10099" s="111"/>
      <c r="E10099" s="112"/>
    </row>
    <row r="10100" spans="1:5">
      <c r="A10100" s="230">
        <v>42345</v>
      </c>
      <c r="B10100" s="127">
        <v>26.46</v>
      </c>
      <c r="C10100" s="131">
        <v>116627</v>
      </c>
      <c r="D10100" s="111"/>
      <c r="E10100" s="112"/>
    </row>
    <row r="10101" spans="1:5">
      <c r="A10101" s="230">
        <v>42346</v>
      </c>
      <c r="B10101" s="127">
        <v>26.04</v>
      </c>
      <c r="C10101" s="131">
        <v>100206</v>
      </c>
      <c r="D10101" s="111"/>
      <c r="E10101" s="112"/>
    </row>
    <row r="10102" spans="1:5">
      <c r="A10102" s="230">
        <v>42347</v>
      </c>
      <c r="B10102" s="127">
        <v>26.184999999999999</v>
      </c>
      <c r="C10102" s="131">
        <v>81067</v>
      </c>
      <c r="D10102" s="111"/>
      <c r="E10102" s="112"/>
    </row>
    <row r="10103" spans="1:5">
      <c r="A10103" s="230">
        <v>42348</v>
      </c>
      <c r="B10103" s="127">
        <v>26.87</v>
      </c>
      <c r="C10103" s="131">
        <v>152620</v>
      </c>
      <c r="D10103" s="111"/>
      <c r="E10103" s="112"/>
    </row>
    <row r="10104" spans="1:5">
      <c r="A10104" s="230">
        <v>42349</v>
      </c>
      <c r="B10104" s="127">
        <v>26.31</v>
      </c>
      <c r="C10104" s="131">
        <v>129704</v>
      </c>
      <c r="D10104" s="111"/>
      <c r="E10104" s="112"/>
    </row>
    <row r="10105" spans="1:5">
      <c r="A10105" s="230">
        <v>42352</v>
      </c>
      <c r="B10105" s="127">
        <v>26.085000000000001</v>
      </c>
      <c r="C10105" s="131">
        <v>96505</v>
      </c>
      <c r="D10105" s="111"/>
      <c r="E10105" s="112"/>
    </row>
    <row r="10106" spans="1:5">
      <c r="A10106" s="230">
        <v>42353</v>
      </c>
      <c r="B10106" s="127">
        <v>26.305</v>
      </c>
      <c r="C10106" s="131">
        <v>93404</v>
      </c>
      <c r="D10106" s="111"/>
      <c r="E10106" s="112"/>
    </row>
    <row r="10107" spans="1:5">
      <c r="A10107" s="230">
        <v>42354</v>
      </c>
      <c r="B10107" s="127">
        <v>27.21</v>
      </c>
      <c r="C10107" s="131">
        <v>217817</v>
      </c>
      <c r="D10107" s="111"/>
      <c r="E10107" s="112"/>
    </row>
    <row r="10108" spans="1:5">
      <c r="A10108" s="230">
        <v>42355</v>
      </c>
      <c r="B10108" s="127">
        <v>27.47</v>
      </c>
      <c r="C10108" s="131">
        <v>150178</v>
      </c>
      <c r="D10108" s="111"/>
      <c r="E10108" s="112"/>
    </row>
    <row r="10109" spans="1:5">
      <c r="A10109" s="230">
        <v>42356</v>
      </c>
      <c r="B10109" s="127">
        <v>27.48</v>
      </c>
      <c r="C10109" s="131">
        <v>230279</v>
      </c>
      <c r="D10109" s="111"/>
      <c r="E10109" s="112"/>
    </row>
    <row r="10110" spans="1:5">
      <c r="A10110" s="230">
        <v>42359</v>
      </c>
      <c r="B10110" s="127">
        <v>27.135000000000002</v>
      </c>
      <c r="C10110" s="131">
        <v>81387</v>
      </c>
      <c r="D10110" s="111"/>
      <c r="E10110" s="112"/>
    </row>
    <row r="10111" spans="1:5">
      <c r="A10111" s="230">
        <v>42360</v>
      </c>
      <c r="B10111" s="127">
        <v>27.68</v>
      </c>
      <c r="C10111" s="131">
        <v>69147</v>
      </c>
      <c r="D10111" s="111"/>
      <c r="E10111" s="112"/>
    </row>
    <row r="10112" spans="1:5">
      <c r="A10112" s="230">
        <v>42361</v>
      </c>
      <c r="B10112" s="127">
        <v>28.065000000000001</v>
      </c>
      <c r="C10112" s="131">
        <v>102856</v>
      </c>
      <c r="D10112" s="111"/>
      <c r="E10112" s="112"/>
    </row>
    <row r="10113" spans="1:5">
      <c r="A10113" s="230">
        <v>42362</v>
      </c>
      <c r="B10113" s="127">
        <v>28.155000000000001</v>
      </c>
      <c r="C10113" s="131">
        <v>36955</v>
      </c>
      <c r="D10113" s="111"/>
      <c r="E10113" s="112"/>
    </row>
    <row r="10114" spans="1:5">
      <c r="A10114" s="230">
        <v>42366</v>
      </c>
      <c r="B10114" s="127">
        <v>28.004999999999999</v>
      </c>
      <c r="C10114" s="131">
        <v>31361</v>
      </c>
      <c r="D10114" s="111"/>
      <c r="E10114" s="112"/>
    </row>
    <row r="10115" spans="1:5">
      <c r="A10115" s="230">
        <v>42367</v>
      </c>
      <c r="B10115" s="127">
        <v>28.324999999999999</v>
      </c>
      <c r="C10115" s="131">
        <v>73332</v>
      </c>
      <c r="D10115" s="111"/>
      <c r="E10115" s="112"/>
    </row>
    <row r="10116" spans="1:5">
      <c r="A10116" s="230">
        <v>42368</v>
      </c>
      <c r="B10116" s="127">
        <v>28.54</v>
      </c>
      <c r="C10116" s="131">
        <v>68621</v>
      </c>
      <c r="D10116" s="111"/>
      <c r="E10116" s="112"/>
    </row>
    <row r="10117" spans="1:5" ht="13.5" thickBot="1">
      <c r="A10117" s="232">
        <v>42369</v>
      </c>
      <c r="B10117" s="129">
        <v>28.385000000000002</v>
      </c>
      <c r="C10117" s="183">
        <v>18620</v>
      </c>
      <c r="D10117" s="111"/>
      <c r="E10117" s="112"/>
    </row>
    <row r="10118" spans="1:5">
      <c r="A10118" s="233">
        <v>42373</v>
      </c>
      <c r="B10118" s="130">
        <v>29.51</v>
      </c>
      <c r="C10118" s="184">
        <v>267075</v>
      </c>
      <c r="D10118" s="111"/>
      <c r="E10118" s="112"/>
    </row>
    <row r="10119" spans="1:5">
      <c r="A10119" s="230">
        <v>42374</v>
      </c>
      <c r="B10119" s="127">
        <v>31.08</v>
      </c>
      <c r="C10119" s="131">
        <v>361104</v>
      </c>
      <c r="D10119" s="111"/>
      <c r="E10119" s="112"/>
    </row>
    <row r="10120" spans="1:5">
      <c r="A10120" s="230">
        <v>42375</v>
      </c>
      <c r="B10120" s="127">
        <v>29.56</v>
      </c>
      <c r="C10120" s="131">
        <v>262074</v>
      </c>
      <c r="D10120" s="111"/>
      <c r="E10120" s="112"/>
    </row>
    <row r="10121" spans="1:5">
      <c r="A10121" s="230">
        <v>42376</v>
      </c>
      <c r="B10121" s="127">
        <v>29.21</v>
      </c>
      <c r="C10121" s="131">
        <v>195917</v>
      </c>
      <c r="D10121" s="111"/>
      <c r="E10121" s="112"/>
    </row>
    <row r="10122" spans="1:5">
      <c r="A10122" s="230">
        <v>42377</v>
      </c>
      <c r="B10122" s="127">
        <v>28.184999999999999</v>
      </c>
      <c r="C10122" s="131">
        <v>188315</v>
      </c>
      <c r="D10122" s="111"/>
      <c r="E10122" s="112"/>
    </row>
    <row r="10123" spans="1:5">
      <c r="A10123" s="230">
        <v>42380</v>
      </c>
      <c r="B10123" s="127">
        <v>28.21</v>
      </c>
      <c r="C10123" s="131">
        <v>121546</v>
      </c>
      <c r="D10123" s="111"/>
      <c r="E10123" s="112"/>
    </row>
    <row r="10124" spans="1:5">
      <c r="A10124" s="230">
        <v>42381</v>
      </c>
      <c r="B10124" s="127">
        <v>28.3</v>
      </c>
      <c r="C10124" s="131">
        <v>185983</v>
      </c>
      <c r="D10124" s="111"/>
      <c r="E10124" s="112"/>
    </row>
    <row r="10125" spans="1:5">
      <c r="A10125" s="230">
        <v>42382</v>
      </c>
      <c r="B10125" s="127">
        <v>28.204999999999998</v>
      </c>
      <c r="C10125" s="131">
        <v>105001</v>
      </c>
      <c r="D10125" s="111"/>
      <c r="E10125" s="112"/>
    </row>
    <row r="10126" spans="1:5">
      <c r="A10126" s="230">
        <v>42383</v>
      </c>
      <c r="B10126" s="127">
        <v>27.96</v>
      </c>
      <c r="C10126" s="131">
        <v>117519</v>
      </c>
      <c r="D10126" s="111"/>
      <c r="E10126" s="112"/>
    </row>
    <row r="10127" spans="1:5">
      <c r="A10127" s="230">
        <v>42384</v>
      </c>
      <c r="B10127" s="127">
        <v>27.245000000000001</v>
      </c>
      <c r="C10127" s="131">
        <v>204537</v>
      </c>
      <c r="D10127" s="111"/>
      <c r="E10127" s="112"/>
    </row>
    <row r="10128" spans="1:5">
      <c r="A10128" s="230">
        <v>42387</v>
      </c>
      <c r="B10128" s="127">
        <v>27.08</v>
      </c>
      <c r="C10128" s="131">
        <v>106522</v>
      </c>
      <c r="D10128" s="111"/>
      <c r="E10128" s="112"/>
    </row>
    <row r="10129" spans="1:5">
      <c r="A10129" s="230">
        <v>42388</v>
      </c>
      <c r="B10129" s="127">
        <v>27.43</v>
      </c>
      <c r="C10129" s="131">
        <v>114934</v>
      </c>
      <c r="D10129" s="111"/>
      <c r="E10129" s="112"/>
    </row>
    <row r="10130" spans="1:5">
      <c r="A10130" s="230">
        <v>42389</v>
      </c>
      <c r="B10130" s="127">
        <v>26.73</v>
      </c>
      <c r="C10130" s="131">
        <v>129935</v>
      </c>
      <c r="D10130" s="111"/>
      <c r="E10130" s="112"/>
    </row>
    <row r="10131" spans="1:5">
      <c r="A10131" s="230">
        <v>42390</v>
      </c>
      <c r="B10131" s="127">
        <v>27.13</v>
      </c>
      <c r="C10131" s="131">
        <v>146773</v>
      </c>
      <c r="D10131" s="111"/>
      <c r="E10131" s="112"/>
    </row>
    <row r="10132" spans="1:5">
      <c r="A10132" s="230">
        <v>42391</v>
      </c>
      <c r="B10132" s="127">
        <v>28.07</v>
      </c>
      <c r="C10132" s="131">
        <v>111666</v>
      </c>
      <c r="D10132" s="111"/>
      <c r="E10132" s="112"/>
    </row>
    <row r="10133" spans="1:5">
      <c r="A10133" s="230">
        <v>42394</v>
      </c>
      <c r="B10133" s="127">
        <v>28.074999999999999</v>
      </c>
      <c r="C10133" s="131">
        <v>100342</v>
      </c>
      <c r="D10133" s="111"/>
      <c r="E10133" s="112"/>
    </row>
    <row r="10134" spans="1:5">
      <c r="A10134" s="230">
        <v>42395</v>
      </c>
      <c r="B10134" s="127">
        <v>28.684999999999999</v>
      </c>
      <c r="C10134" s="131">
        <v>184226</v>
      </c>
      <c r="D10134" s="111"/>
      <c r="E10134" s="112"/>
    </row>
    <row r="10135" spans="1:5">
      <c r="A10135" s="230">
        <v>42396</v>
      </c>
      <c r="B10135" s="127">
        <v>28.6</v>
      </c>
      <c r="C10135" s="131">
        <v>50566</v>
      </c>
      <c r="D10135" s="111"/>
      <c r="E10135" s="112"/>
    </row>
    <row r="10136" spans="1:5">
      <c r="A10136" s="230">
        <v>42397</v>
      </c>
      <c r="B10136" s="127">
        <v>28.77</v>
      </c>
      <c r="C10136" s="131">
        <v>76216</v>
      </c>
      <c r="D10136" s="111"/>
      <c r="E10136" s="112"/>
    </row>
    <row r="10137" spans="1:5">
      <c r="A10137" s="231">
        <v>42398</v>
      </c>
      <c r="B10137" s="128">
        <v>29.64</v>
      </c>
      <c r="C10137" s="133">
        <v>154612</v>
      </c>
      <c r="D10137" s="111"/>
      <c r="E10137" s="112"/>
    </row>
    <row r="10138" spans="1:5">
      <c r="A10138" s="230">
        <v>42401</v>
      </c>
      <c r="B10138" s="127">
        <v>29.58</v>
      </c>
      <c r="C10138" s="131">
        <v>106613</v>
      </c>
      <c r="D10138" s="111"/>
      <c r="E10138" s="112"/>
    </row>
    <row r="10139" spans="1:5">
      <c r="A10139" s="230">
        <v>42402</v>
      </c>
      <c r="B10139" s="127">
        <v>29.055</v>
      </c>
      <c r="C10139" s="131">
        <v>78568</v>
      </c>
      <c r="D10139" s="111"/>
      <c r="E10139" s="112"/>
    </row>
    <row r="10140" spans="1:5">
      <c r="A10140" s="230">
        <v>42403</v>
      </c>
      <c r="B10140" s="127">
        <v>28.605</v>
      </c>
      <c r="C10140" s="131">
        <v>76353</v>
      </c>
      <c r="D10140" s="111"/>
      <c r="E10140" s="112"/>
    </row>
    <row r="10141" spans="1:5">
      <c r="A10141" s="230">
        <v>42404</v>
      </c>
      <c r="B10141" s="127">
        <v>28.56</v>
      </c>
      <c r="C10141" s="131">
        <v>117589</v>
      </c>
      <c r="D10141" s="111"/>
      <c r="E10141" s="112"/>
    </row>
    <row r="10142" spans="1:5">
      <c r="A10142" s="230">
        <v>42405</v>
      </c>
      <c r="B10142" s="127">
        <v>28.97</v>
      </c>
      <c r="C10142" s="131">
        <v>145946</v>
      </c>
      <c r="D10142" s="111"/>
      <c r="E10142" s="112"/>
    </row>
    <row r="10143" spans="1:5">
      <c r="A10143" s="230">
        <v>42408</v>
      </c>
      <c r="B10143" s="127">
        <v>27.47</v>
      </c>
      <c r="C10143" s="131">
        <v>126337</v>
      </c>
      <c r="D10143" s="111"/>
      <c r="E10143" s="112"/>
    </row>
    <row r="10144" spans="1:5">
      <c r="A10144" s="230">
        <v>42409</v>
      </c>
      <c r="B10144" s="127">
        <v>27.145</v>
      </c>
      <c r="C10144" s="131">
        <v>148114</v>
      </c>
      <c r="D10144" s="111"/>
      <c r="E10144" s="112"/>
    </row>
    <row r="10145" spans="1:5">
      <c r="A10145" s="230">
        <v>42410</v>
      </c>
      <c r="B10145" s="127">
        <v>27.234999999999999</v>
      </c>
      <c r="C10145" s="131">
        <v>75892</v>
      </c>
      <c r="D10145" s="111"/>
      <c r="E10145" s="112"/>
    </row>
    <row r="10146" spans="1:5">
      <c r="A10146" s="230">
        <v>42411</v>
      </c>
      <c r="B10146" s="127">
        <v>27.285</v>
      </c>
      <c r="C10146" s="131">
        <v>102405</v>
      </c>
      <c r="D10146" s="111"/>
      <c r="E10146" s="112"/>
    </row>
    <row r="10147" spans="1:5">
      <c r="A10147" s="230">
        <v>42412</v>
      </c>
      <c r="B10147" s="127">
        <v>27.664999999999999</v>
      </c>
      <c r="C10147" s="131">
        <v>134073</v>
      </c>
      <c r="D10147" s="111"/>
      <c r="E10147" s="112"/>
    </row>
    <row r="10148" spans="1:5">
      <c r="A10148" s="230">
        <v>42415</v>
      </c>
      <c r="B10148" s="127">
        <v>28.71</v>
      </c>
      <c r="C10148" s="131">
        <v>162155</v>
      </c>
      <c r="D10148" s="111"/>
      <c r="E10148" s="112"/>
    </row>
    <row r="10149" spans="1:5">
      <c r="A10149" s="230">
        <v>42416</v>
      </c>
      <c r="B10149" s="127">
        <v>28.9</v>
      </c>
      <c r="C10149" s="131">
        <v>125503</v>
      </c>
      <c r="D10149" s="111"/>
      <c r="E10149" s="112"/>
    </row>
    <row r="10150" spans="1:5">
      <c r="A10150" s="230">
        <v>42417</v>
      </c>
      <c r="B10150" s="127">
        <v>29.69</v>
      </c>
      <c r="C10150" s="131">
        <v>159420</v>
      </c>
      <c r="D10150" s="111"/>
      <c r="E10150" s="112"/>
    </row>
    <row r="10151" spans="1:5">
      <c r="A10151" s="230">
        <v>42418</v>
      </c>
      <c r="B10151" s="127">
        <v>29.76</v>
      </c>
      <c r="C10151" s="131">
        <v>198644</v>
      </c>
      <c r="D10151" s="111"/>
      <c r="E10151" s="112"/>
    </row>
    <row r="10152" spans="1:5">
      <c r="A10152" s="230">
        <v>42419</v>
      </c>
      <c r="B10152" s="127">
        <v>29.69</v>
      </c>
      <c r="C10152" s="131">
        <v>108637</v>
      </c>
      <c r="D10152" s="111"/>
      <c r="E10152" s="112"/>
    </row>
    <row r="10153" spans="1:5">
      <c r="A10153" s="230">
        <v>42422</v>
      </c>
      <c r="B10153" s="127">
        <v>30.26</v>
      </c>
      <c r="C10153" s="131">
        <v>183582</v>
      </c>
      <c r="D10153" s="111"/>
      <c r="E10153" s="112"/>
    </row>
    <row r="10154" spans="1:5">
      <c r="A10154" s="230">
        <v>42423</v>
      </c>
      <c r="B10154" s="127">
        <v>30.15</v>
      </c>
      <c r="C10154" s="131">
        <v>164047</v>
      </c>
      <c r="D10154" s="111"/>
      <c r="E10154" s="112"/>
    </row>
    <row r="10155" spans="1:5">
      <c r="A10155" s="230">
        <v>42424</v>
      </c>
      <c r="B10155" s="127">
        <v>29.855</v>
      </c>
      <c r="C10155" s="131">
        <v>143520</v>
      </c>
      <c r="D10155" s="111"/>
      <c r="E10155" s="112"/>
    </row>
    <row r="10156" spans="1:5">
      <c r="A10156" s="230">
        <v>42425</v>
      </c>
      <c r="B10156" s="127">
        <v>30.48</v>
      </c>
      <c r="C10156" s="131">
        <v>198673</v>
      </c>
      <c r="D10156" s="111"/>
      <c r="E10156" s="112"/>
    </row>
    <row r="10157" spans="1:5">
      <c r="A10157" s="230">
        <v>42426</v>
      </c>
      <c r="B10157" s="127">
        <v>31.995000000000001</v>
      </c>
      <c r="C10157" s="131">
        <v>578329</v>
      </c>
      <c r="D10157" s="111"/>
      <c r="E10157" s="112"/>
    </row>
    <row r="10158" spans="1:5">
      <c r="A10158" s="231">
        <v>42429</v>
      </c>
      <c r="B10158" s="128">
        <v>32.94</v>
      </c>
      <c r="C10158" s="133">
        <v>360000</v>
      </c>
      <c r="D10158" s="111"/>
      <c r="E10158" s="112"/>
    </row>
    <row r="10159" spans="1:5">
      <c r="A10159" s="230">
        <v>42430</v>
      </c>
      <c r="B10159" s="127">
        <v>32.674999999999997</v>
      </c>
      <c r="C10159" s="131">
        <v>229208</v>
      </c>
      <c r="D10159" s="111"/>
      <c r="E10159" s="112"/>
    </row>
    <row r="10160" spans="1:5">
      <c r="A10160" s="230">
        <v>42431</v>
      </c>
      <c r="B10160" s="127">
        <v>32.64</v>
      </c>
      <c r="C10160" s="131">
        <v>159590</v>
      </c>
      <c r="D10160" s="111"/>
      <c r="E10160" s="112"/>
    </row>
    <row r="10161" spans="1:5">
      <c r="A10161" s="230">
        <v>42432</v>
      </c>
      <c r="B10161" s="127">
        <v>32.664999999999999</v>
      </c>
      <c r="C10161" s="131">
        <v>193274</v>
      </c>
      <c r="D10161" s="111"/>
      <c r="E10161" s="112"/>
    </row>
    <row r="10162" spans="1:5">
      <c r="A10162" s="230">
        <v>42433</v>
      </c>
      <c r="B10162" s="127">
        <v>34.064999999999998</v>
      </c>
      <c r="C10162" s="131">
        <v>390215</v>
      </c>
      <c r="D10162" s="111"/>
      <c r="E10162" s="112"/>
    </row>
    <row r="10163" spans="1:5">
      <c r="A10163" s="230">
        <v>42436</v>
      </c>
      <c r="B10163" s="127">
        <v>36.35</v>
      </c>
      <c r="C10163" s="131">
        <v>516398</v>
      </c>
      <c r="D10163" s="111"/>
      <c r="E10163" s="112"/>
    </row>
    <row r="10164" spans="1:5">
      <c r="A10164" s="230">
        <v>42437</v>
      </c>
      <c r="B10164" s="127">
        <v>35.75</v>
      </c>
      <c r="C10164" s="131">
        <v>377314</v>
      </c>
      <c r="D10164" s="111"/>
      <c r="E10164" s="112"/>
    </row>
    <row r="10165" spans="1:5">
      <c r="A10165" s="230">
        <v>42438</v>
      </c>
      <c r="B10165" s="127">
        <v>35.81</v>
      </c>
      <c r="C10165" s="131">
        <v>239008</v>
      </c>
      <c r="D10165" s="111"/>
      <c r="E10165" s="112"/>
    </row>
    <row r="10166" spans="1:5">
      <c r="A10166" s="230">
        <v>42439</v>
      </c>
      <c r="B10166" s="127">
        <v>34.71</v>
      </c>
      <c r="C10166" s="131">
        <v>274707</v>
      </c>
      <c r="D10166" s="111"/>
      <c r="E10166" s="112"/>
    </row>
    <row r="10167" spans="1:5">
      <c r="A10167" s="230">
        <v>42440</v>
      </c>
      <c r="B10167" s="127">
        <v>35.295000000000002</v>
      </c>
      <c r="C10167" s="131">
        <v>148123</v>
      </c>
      <c r="D10167" s="111"/>
      <c r="E10167" s="112"/>
    </row>
    <row r="10168" spans="1:5">
      <c r="A10168" s="230">
        <v>42443</v>
      </c>
      <c r="B10168" s="127">
        <v>35.395000000000003</v>
      </c>
      <c r="C10168" s="131">
        <v>169546</v>
      </c>
      <c r="D10168" s="111"/>
      <c r="E10168" s="112"/>
    </row>
    <row r="10169" spans="1:5">
      <c r="A10169" s="230">
        <v>42444</v>
      </c>
      <c r="B10169" s="127">
        <v>35</v>
      </c>
      <c r="C10169" s="131">
        <v>135955</v>
      </c>
      <c r="D10169" s="111"/>
      <c r="E10169" s="112"/>
    </row>
    <row r="10170" spans="1:5">
      <c r="A10170" s="230">
        <v>42445</v>
      </c>
      <c r="B10170" s="127">
        <v>35.1</v>
      </c>
      <c r="C10170" s="131">
        <v>191315</v>
      </c>
      <c r="D10170" s="111"/>
      <c r="E10170" s="112"/>
    </row>
    <row r="10171" spans="1:5">
      <c r="A10171" s="230">
        <v>42446</v>
      </c>
      <c r="B10171" s="127">
        <v>35.365000000000002</v>
      </c>
      <c r="C10171" s="131">
        <v>195502</v>
      </c>
      <c r="D10171" s="111"/>
      <c r="E10171" s="112"/>
    </row>
    <row r="10172" spans="1:5">
      <c r="A10172" s="230">
        <v>42447</v>
      </c>
      <c r="B10172" s="127">
        <v>35.405000000000001</v>
      </c>
      <c r="C10172" s="131">
        <v>323020</v>
      </c>
      <c r="D10172" s="111"/>
      <c r="E10172" s="112"/>
    </row>
    <row r="10173" spans="1:5">
      <c r="A10173" s="230">
        <v>42450</v>
      </c>
      <c r="B10173" s="127">
        <v>35.195</v>
      </c>
      <c r="C10173" s="131">
        <v>110897</v>
      </c>
      <c r="D10173" s="111"/>
      <c r="E10173" s="112"/>
    </row>
    <row r="10174" spans="1:5">
      <c r="A10174" s="230">
        <v>42451</v>
      </c>
      <c r="B10174" s="127">
        <v>35.395000000000003</v>
      </c>
      <c r="C10174" s="131">
        <v>149939</v>
      </c>
      <c r="D10174" s="111"/>
      <c r="E10174" s="112"/>
    </row>
    <row r="10175" spans="1:5">
      <c r="A10175" s="230">
        <v>42452</v>
      </c>
      <c r="B10175" s="127">
        <v>35.53</v>
      </c>
      <c r="C10175" s="131">
        <v>150438</v>
      </c>
      <c r="D10175" s="111"/>
      <c r="E10175" s="112"/>
    </row>
    <row r="10176" spans="1:5">
      <c r="A10176" s="230">
        <v>42453</v>
      </c>
      <c r="B10176" s="127">
        <v>35</v>
      </c>
      <c r="C10176" s="131">
        <v>90671</v>
      </c>
      <c r="D10176" s="111"/>
      <c r="E10176" s="112"/>
    </row>
    <row r="10177" spans="1:5">
      <c r="A10177" s="230">
        <v>42458</v>
      </c>
      <c r="B10177" s="127">
        <v>34.784999999999997</v>
      </c>
      <c r="C10177" s="131">
        <v>184799</v>
      </c>
      <c r="D10177" s="111"/>
      <c r="E10177" s="112"/>
    </row>
    <row r="10178" spans="1:5">
      <c r="A10178" s="230">
        <v>42459</v>
      </c>
      <c r="B10178" s="127">
        <v>35.954999999999998</v>
      </c>
      <c r="C10178" s="131">
        <v>265279</v>
      </c>
      <c r="D10178" s="111"/>
      <c r="E10178" s="112"/>
    </row>
    <row r="10179" spans="1:5">
      <c r="A10179" s="231">
        <v>42460</v>
      </c>
      <c r="B10179" s="128">
        <v>35.704999999999998</v>
      </c>
      <c r="C10179" s="133">
        <v>151636</v>
      </c>
      <c r="D10179" s="111"/>
      <c r="E10179" s="112"/>
    </row>
    <row r="10180" spans="1:5">
      <c r="A10180" s="230">
        <v>42461</v>
      </c>
      <c r="B10180" s="127">
        <v>36.055</v>
      </c>
      <c r="C10180" s="131">
        <v>148578</v>
      </c>
      <c r="D10180" s="111"/>
      <c r="E10180" s="112"/>
    </row>
    <row r="10181" spans="1:5">
      <c r="A10181" s="230">
        <v>42464</v>
      </c>
      <c r="B10181" s="127">
        <v>35.700000000000003</v>
      </c>
      <c r="C10181" s="131">
        <v>162889</v>
      </c>
      <c r="D10181" s="111"/>
      <c r="E10181" s="112"/>
    </row>
    <row r="10182" spans="1:5">
      <c r="A10182" s="230">
        <v>42465</v>
      </c>
      <c r="B10182" s="127">
        <v>35.094999999999999</v>
      </c>
      <c r="C10182" s="131">
        <v>106190</v>
      </c>
      <c r="D10182" s="111"/>
      <c r="E10182" s="112"/>
    </row>
    <row r="10183" spans="1:5">
      <c r="A10183" s="230">
        <v>42466</v>
      </c>
      <c r="B10183" s="127">
        <v>35.475000000000001</v>
      </c>
      <c r="C10183" s="131">
        <v>132713</v>
      </c>
      <c r="D10183" s="111"/>
      <c r="E10183" s="112"/>
    </row>
    <row r="10184" spans="1:5">
      <c r="A10184" s="230">
        <v>42467</v>
      </c>
      <c r="B10184" s="127">
        <v>33.884999999999998</v>
      </c>
      <c r="C10184" s="131">
        <v>246287</v>
      </c>
      <c r="D10184" s="111"/>
      <c r="E10184" s="112"/>
    </row>
    <row r="10185" spans="1:5">
      <c r="A10185" s="230">
        <v>42468</v>
      </c>
      <c r="B10185" s="127">
        <v>34.414999999999999</v>
      </c>
      <c r="C10185" s="131">
        <v>161064</v>
      </c>
      <c r="D10185" s="111"/>
      <c r="E10185" s="112"/>
    </row>
    <row r="10186" spans="1:5">
      <c r="A10186" s="230">
        <v>42471</v>
      </c>
      <c r="B10186" s="127">
        <v>35.159999999999997</v>
      </c>
      <c r="C10186" s="131">
        <v>177719</v>
      </c>
      <c r="D10186" s="111"/>
      <c r="E10186" s="112"/>
    </row>
    <row r="10187" spans="1:5">
      <c r="A10187" s="230">
        <v>42472</v>
      </c>
      <c r="B10187" s="127">
        <v>36</v>
      </c>
      <c r="C10187" s="131">
        <v>198989</v>
      </c>
      <c r="D10187" s="111"/>
      <c r="E10187" s="112"/>
    </row>
    <row r="10188" spans="1:5">
      <c r="A10188" s="230">
        <v>42473</v>
      </c>
      <c r="B10188" s="127">
        <v>37.085000000000001</v>
      </c>
      <c r="C10188" s="131">
        <v>297406</v>
      </c>
      <c r="D10188" s="111"/>
      <c r="E10188" s="112"/>
    </row>
    <row r="10189" spans="1:5">
      <c r="A10189" s="230">
        <v>42474</v>
      </c>
      <c r="B10189" s="127">
        <v>37.564999999999998</v>
      </c>
      <c r="C10189" s="131">
        <v>257626</v>
      </c>
      <c r="D10189" s="111"/>
      <c r="E10189" s="112"/>
    </row>
    <row r="10190" spans="1:5">
      <c r="A10190" s="230">
        <v>42475</v>
      </c>
      <c r="B10190" s="127">
        <v>37.744999999999997</v>
      </c>
      <c r="C10190" s="131">
        <v>199892</v>
      </c>
      <c r="D10190" s="111"/>
      <c r="E10190" s="112"/>
    </row>
    <row r="10191" spans="1:5">
      <c r="A10191" s="230">
        <v>42478</v>
      </c>
      <c r="B10191" s="127">
        <v>37.67</v>
      </c>
      <c r="C10191" s="131">
        <v>133578</v>
      </c>
      <c r="D10191" s="111"/>
      <c r="E10191" s="112"/>
    </row>
    <row r="10192" spans="1:5">
      <c r="A10192" s="230">
        <v>42479</v>
      </c>
      <c r="B10192" s="127">
        <v>38.11</v>
      </c>
      <c r="C10192" s="131">
        <v>226179</v>
      </c>
      <c r="D10192" s="111"/>
      <c r="E10192" s="112"/>
    </row>
    <row r="10193" spans="1:5">
      <c r="A10193" s="230">
        <v>42480</v>
      </c>
      <c r="B10193" s="127">
        <v>39.204999999999998</v>
      </c>
      <c r="C10193" s="131">
        <v>297646</v>
      </c>
      <c r="D10193" s="111"/>
      <c r="E10193" s="112"/>
    </row>
    <row r="10194" spans="1:5">
      <c r="A10194" s="230">
        <v>42481</v>
      </c>
      <c r="B10194" s="127">
        <v>38.35</v>
      </c>
      <c r="C10194" s="131">
        <v>230061</v>
      </c>
      <c r="D10194" s="111"/>
      <c r="E10194" s="112"/>
    </row>
    <row r="10195" spans="1:5">
      <c r="A10195" s="230">
        <v>42482</v>
      </c>
      <c r="B10195" s="127">
        <v>38.200000000000003</v>
      </c>
      <c r="C10195" s="131">
        <v>98290</v>
      </c>
      <c r="D10195" s="111"/>
      <c r="E10195" s="112"/>
    </row>
    <row r="10196" spans="1:5">
      <c r="A10196" s="230">
        <v>42485</v>
      </c>
      <c r="B10196" s="127">
        <v>37.78</v>
      </c>
      <c r="C10196" s="131">
        <v>97548</v>
      </c>
      <c r="D10196" s="111"/>
      <c r="E10196" s="112"/>
    </row>
    <row r="10197" spans="1:5">
      <c r="A10197" s="230">
        <v>42486</v>
      </c>
      <c r="B10197" s="127">
        <v>38.195</v>
      </c>
      <c r="C10197" s="131">
        <v>163776</v>
      </c>
      <c r="D10197" s="111"/>
      <c r="E10197" s="112"/>
    </row>
    <row r="10198" spans="1:5">
      <c r="A10198" s="230">
        <v>42487</v>
      </c>
      <c r="B10198" s="127">
        <v>38.36</v>
      </c>
      <c r="C10198" s="131">
        <v>136708</v>
      </c>
      <c r="D10198" s="111"/>
      <c r="E10198" s="112"/>
    </row>
    <row r="10199" spans="1:5">
      <c r="A10199" s="230">
        <v>42488</v>
      </c>
      <c r="B10199" s="127">
        <v>38.76</v>
      </c>
      <c r="C10199" s="131">
        <v>100065</v>
      </c>
      <c r="D10199" s="111"/>
      <c r="E10199" s="112"/>
    </row>
    <row r="10200" spans="1:5">
      <c r="A10200" s="231">
        <v>42489</v>
      </c>
      <c r="B10200" s="128">
        <v>38.414999999999999</v>
      </c>
      <c r="C10200" s="133">
        <v>89272</v>
      </c>
      <c r="D10200" s="111"/>
      <c r="E10200" s="112"/>
    </row>
    <row r="10201" spans="1:5">
      <c r="A10201" s="230">
        <v>42492</v>
      </c>
      <c r="B10201" s="127">
        <v>38.47</v>
      </c>
      <c r="C10201" s="131">
        <v>53940</v>
      </c>
      <c r="D10201" s="111"/>
      <c r="E10201" s="112"/>
    </row>
    <row r="10202" spans="1:5">
      <c r="A10202" s="230">
        <v>42493</v>
      </c>
      <c r="B10202" s="127">
        <v>37.950000000000003</v>
      </c>
      <c r="C10202" s="131">
        <v>90432</v>
      </c>
      <c r="D10202" s="111"/>
      <c r="E10202" s="112"/>
    </row>
    <row r="10203" spans="1:5">
      <c r="A10203" s="230">
        <v>42494</v>
      </c>
      <c r="B10203" s="127">
        <v>38.085000000000001</v>
      </c>
      <c r="C10203" s="131">
        <v>111466</v>
      </c>
      <c r="D10203" s="111"/>
      <c r="E10203" s="112"/>
    </row>
    <row r="10204" spans="1:5">
      <c r="A10204" s="230">
        <v>42495</v>
      </c>
      <c r="B10204" s="127">
        <v>38.04</v>
      </c>
      <c r="C10204" s="131">
        <v>50218</v>
      </c>
      <c r="D10204" s="111"/>
      <c r="E10204" s="112"/>
    </row>
    <row r="10205" spans="1:5">
      <c r="A10205" s="230">
        <v>42496</v>
      </c>
      <c r="B10205" s="127">
        <v>38.695</v>
      </c>
      <c r="C10205" s="131">
        <v>122740</v>
      </c>
      <c r="D10205" s="111"/>
      <c r="E10205" s="112"/>
    </row>
    <row r="10206" spans="1:5">
      <c r="A10206" s="230">
        <v>42499</v>
      </c>
      <c r="B10206" s="127">
        <v>37.085000000000001</v>
      </c>
      <c r="C10206" s="131">
        <v>173799</v>
      </c>
      <c r="D10206" s="111"/>
      <c r="E10206" s="112"/>
    </row>
    <row r="10207" spans="1:5">
      <c r="A10207" s="230">
        <v>42500</v>
      </c>
      <c r="B10207" s="127">
        <v>37.534999999999997</v>
      </c>
      <c r="C10207" s="131">
        <v>107030</v>
      </c>
      <c r="D10207" s="111"/>
      <c r="E10207" s="112"/>
    </row>
    <row r="10208" spans="1:5">
      <c r="A10208" s="230">
        <v>42501</v>
      </c>
      <c r="B10208" s="127">
        <v>35.799999999999997</v>
      </c>
      <c r="C10208" s="131">
        <v>486833</v>
      </c>
      <c r="D10208" s="111"/>
      <c r="E10208" s="112"/>
    </row>
    <row r="10209" spans="1:5">
      <c r="A10209" s="230">
        <v>42502</v>
      </c>
      <c r="B10209" s="127">
        <v>35.844999999999999</v>
      </c>
      <c r="C10209" s="131">
        <v>225615</v>
      </c>
      <c r="D10209" s="111"/>
      <c r="E10209" s="112"/>
    </row>
    <row r="10210" spans="1:5">
      <c r="A10210" s="230">
        <v>42503</v>
      </c>
      <c r="B10210" s="127">
        <v>36.33</v>
      </c>
      <c r="C10210" s="131">
        <v>173388</v>
      </c>
      <c r="D10210" s="111"/>
      <c r="E10210" s="112"/>
    </row>
    <row r="10211" spans="1:5">
      <c r="A10211" s="230">
        <v>42506</v>
      </c>
      <c r="B10211" s="127">
        <v>36.57</v>
      </c>
      <c r="C10211" s="131">
        <v>54371</v>
      </c>
      <c r="D10211" s="111"/>
      <c r="E10211" s="112"/>
    </row>
    <row r="10212" spans="1:5">
      <c r="A10212" s="230">
        <v>42507</v>
      </c>
      <c r="B10212" s="127">
        <v>36.869999999999997</v>
      </c>
      <c r="C10212" s="131">
        <v>79091</v>
      </c>
      <c r="D10212" s="111"/>
      <c r="E10212" s="112"/>
    </row>
    <row r="10213" spans="1:5">
      <c r="A10213" s="230">
        <v>42508</v>
      </c>
      <c r="B10213" s="127">
        <v>37.08</v>
      </c>
      <c r="C10213" s="131">
        <v>116407</v>
      </c>
      <c r="D10213" s="111"/>
      <c r="E10213" s="112"/>
    </row>
    <row r="10214" spans="1:5">
      <c r="A10214" s="230">
        <v>42509</v>
      </c>
      <c r="B10214" s="127">
        <v>38.015000000000001</v>
      </c>
      <c r="C10214" s="131">
        <v>573931</v>
      </c>
      <c r="D10214" s="111"/>
      <c r="E10214" s="112"/>
    </row>
    <row r="10215" spans="1:5">
      <c r="A10215" s="230">
        <v>42510</v>
      </c>
      <c r="B10215" s="127">
        <v>37.774999999999999</v>
      </c>
      <c r="C10215" s="131">
        <v>154022</v>
      </c>
      <c r="D10215" s="111"/>
      <c r="E10215" s="112"/>
    </row>
    <row r="10216" spans="1:5">
      <c r="A10216" s="230">
        <v>42513</v>
      </c>
      <c r="B10216" s="127">
        <v>37.58</v>
      </c>
      <c r="C10216" s="131">
        <v>169697</v>
      </c>
      <c r="D10216" s="111"/>
      <c r="E10216" s="112"/>
    </row>
    <row r="10217" spans="1:5">
      <c r="A10217" s="230">
        <v>42514</v>
      </c>
      <c r="B10217" s="127">
        <v>38.450000000000003</v>
      </c>
      <c r="C10217" s="131">
        <v>149592</v>
      </c>
      <c r="D10217" s="111"/>
      <c r="E10217" s="112"/>
    </row>
    <row r="10218" spans="1:5">
      <c r="A10218" s="230">
        <v>42515</v>
      </c>
      <c r="B10218" s="127">
        <v>38.625</v>
      </c>
      <c r="C10218" s="131">
        <v>105826</v>
      </c>
      <c r="D10218" s="111"/>
      <c r="E10218" s="112"/>
    </row>
    <row r="10219" spans="1:5">
      <c r="A10219" s="230">
        <v>42516</v>
      </c>
      <c r="B10219" s="127">
        <v>39.44</v>
      </c>
      <c r="C10219" s="131">
        <v>151636</v>
      </c>
      <c r="D10219" s="111"/>
      <c r="E10219" s="112"/>
    </row>
    <row r="10220" spans="1:5">
      <c r="A10220" s="230">
        <v>42517</v>
      </c>
      <c r="B10220" s="127">
        <v>39.47</v>
      </c>
      <c r="C10220" s="131">
        <v>94261</v>
      </c>
      <c r="D10220" s="111"/>
      <c r="E10220" s="112"/>
    </row>
    <row r="10221" spans="1:5">
      <c r="A10221" s="230">
        <v>42520</v>
      </c>
      <c r="B10221" s="127">
        <v>39.375</v>
      </c>
      <c r="C10221" s="131">
        <v>49326</v>
      </c>
      <c r="D10221" s="111"/>
      <c r="E10221" s="112"/>
    </row>
    <row r="10222" spans="1:5">
      <c r="A10222" s="231">
        <v>42521</v>
      </c>
      <c r="B10222" s="128">
        <v>40</v>
      </c>
      <c r="C10222" s="133">
        <v>160068</v>
      </c>
      <c r="D10222" s="111"/>
      <c r="E10222" s="112"/>
    </row>
    <row r="10223" spans="1:5">
      <c r="A10223" s="230">
        <v>42522</v>
      </c>
      <c r="B10223" s="127">
        <v>39.32</v>
      </c>
      <c r="C10223" s="131">
        <v>102285</v>
      </c>
      <c r="D10223" s="111"/>
      <c r="E10223" s="112"/>
    </row>
    <row r="10224" spans="1:5">
      <c r="A10224" s="230">
        <v>42523</v>
      </c>
      <c r="B10224" s="127">
        <v>39.479999999999997</v>
      </c>
      <c r="C10224" s="131">
        <v>89697</v>
      </c>
      <c r="D10224" s="111"/>
      <c r="E10224" s="112"/>
    </row>
    <row r="10225" spans="1:5">
      <c r="A10225" s="230">
        <v>42524</v>
      </c>
      <c r="B10225" s="127">
        <v>39.21</v>
      </c>
      <c r="C10225" s="131">
        <v>94576</v>
      </c>
      <c r="D10225" s="111"/>
      <c r="E10225" s="112"/>
    </row>
    <row r="10226" spans="1:5">
      <c r="A10226" s="230">
        <v>42527</v>
      </c>
      <c r="B10226" s="127">
        <v>39.744999999999997</v>
      </c>
      <c r="C10226" s="131">
        <v>131680</v>
      </c>
      <c r="D10226" s="111"/>
      <c r="E10226" s="112"/>
    </row>
    <row r="10227" spans="1:5">
      <c r="A10227" s="230">
        <v>42528</v>
      </c>
      <c r="B10227" s="127">
        <v>41.2</v>
      </c>
      <c r="C10227" s="131">
        <v>286951</v>
      </c>
      <c r="D10227" s="111"/>
      <c r="E10227" s="112"/>
    </row>
    <row r="10228" spans="1:5">
      <c r="A10228" s="230">
        <v>42529</v>
      </c>
      <c r="B10228" s="127">
        <v>42.26</v>
      </c>
      <c r="C10228" s="131">
        <v>198399</v>
      </c>
      <c r="D10228" s="111"/>
      <c r="E10228" s="112"/>
    </row>
    <row r="10229" spans="1:5">
      <c r="A10229" s="230">
        <v>42530</v>
      </c>
      <c r="B10229" s="127">
        <v>41.42</v>
      </c>
      <c r="C10229" s="131">
        <v>190439</v>
      </c>
      <c r="D10229" s="111"/>
      <c r="E10229" s="112"/>
    </row>
    <row r="10230" spans="1:5">
      <c r="A10230" s="230">
        <v>42531</v>
      </c>
      <c r="B10230" s="127">
        <v>40.505000000000003</v>
      </c>
      <c r="C10230" s="131">
        <v>123578</v>
      </c>
      <c r="D10230" s="111"/>
      <c r="E10230" s="112"/>
    </row>
    <row r="10231" spans="1:5">
      <c r="A10231" s="230">
        <v>42534</v>
      </c>
      <c r="B10231" s="127">
        <v>39.515000000000001</v>
      </c>
      <c r="C10231" s="131">
        <v>131957</v>
      </c>
      <c r="D10231" s="111"/>
      <c r="E10231" s="112"/>
    </row>
    <row r="10232" spans="1:5">
      <c r="A10232" s="230">
        <v>42535</v>
      </c>
      <c r="B10232" s="127">
        <v>39.17</v>
      </c>
      <c r="C10232" s="131">
        <v>159531</v>
      </c>
      <c r="D10232" s="111"/>
      <c r="E10232" s="112"/>
    </row>
    <row r="10233" spans="1:5">
      <c r="A10233" s="230">
        <v>42536</v>
      </c>
      <c r="B10233" s="127">
        <v>38.844999999999999</v>
      </c>
      <c r="C10233" s="131">
        <v>172345</v>
      </c>
      <c r="D10233" s="111"/>
      <c r="E10233" s="112"/>
    </row>
    <row r="10234" spans="1:5">
      <c r="A10234" s="230">
        <v>42537</v>
      </c>
      <c r="B10234" s="127">
        <v>37.734999999999999</v>
      </c>
      <c r="C10234" s="131">
        <v>154471</v>
      </c>
      <c r="D10234" s="111"/>
      <c r="E10234" s="112"/>
    </row>
    <row r="10235" spans="1:5">
      <c r="A10235" s="230">
        <v>42538</v>
      </c>
      <c r="B10235" s="127">
        <v>39.344999999999999</v>
      </c>
      <c r="C10235" s="131">
        <v>471105</v>
      </c>
      <c r="D10235" s="111"/>
      <c r="E10235" s="112"/>
    </row>
    <row r="10236" spans="1:5">
      <c r="A10236" s="230">
        <v>42541</v>
      </c>
      <c r="B10236" s="127">
        <v>40.244999999999997</v>
      </c>
      <c r="C10236" s="131">
        <v>211525</v>
      </c>
      <c r="D10236" s="111"/>
      <c r="E10236" s="112"/>
    </row>
    <row r="10237" spans="1:5">
      <c r="A10237" s="230">
        <v>42542</v>
      </c>
      <c r="B10237" s="127">
        <v>40.314999999999998</v>
      </c>
      <c r="C10237" s="131">
        <v>119434</v>
      </c>
      <c r="D10237" s="111"/>
      <c r="E10237" s="112"/>
    </row>
    <row r="10238" spans="1:5">
      <c r="A10238" s="230">
        <v>42543</v>
      </c>
      <c r="B10238" s="127">
        <v>39.71</v>
      </c>
      <c r="C10238" s="131">
        <v>92753</v>
      </c>
      <c r="D10238" s="111"/>
      <c r="E10238" s="112"/>
    </row>
    <row r="10239" spans="1:5">
      <c r="A10239" s="230">
        <v>42544</v>
      </c>
      <c r="B10239" s="127">
        <v>40.76</v>
      </c>
      <c r="C10239" s="131">
        <v>162666</v>
      </c>
      <c r="D10239" s="111"/>
      <c r="E10239" s="112"/>
    </row>
    <row r="10240" spans="1:5">
      <c r="A10240" s="230">
        <v>42545</v>
      </c>
      <c r="B10240" s="127">
        <v>38.594999999999999</v>
      </c>
      <c r="C10240" s="131">
        <v>233388</v>
      </c>
      <c r="D10240" s="111"/>
      <c r="E10240" s="112"/>
    </row>
    <row r="10241" spans="1:5">
      <c r="A10241" s="230">
        <v>42548</v>
      </c>
      <c r="B10241" s="127">
        <v>36.395000000000003</v>
      </c>
      <c r="C10241" s="131">
        <v>163766</v>
      </c>
      <c r="D10241" s="111"/>
      <c r="E10241" s="112"/>
    </row>
    <row r="10242" spans="1:5">
      <c r="A10242" s="230">
        <v>42549</v>
      </c>
      <c r="B10242" s="127">
        <v>37.475000000000001</v>
      </c>
      <c r="C10242" s="131">
        <v>93222</v>
      </c>
      <c r="D10242" s="111"/>
      <c r="E10242" s="112"/>
    </row>
    <row r="10243" spans="1:5">
      <c r="A10243" s="230">
        <v>42550</v>
      </c>
      <c r="B10243" s="127">
        <v>38.375</v>
      </c>
      <c r="C10243" s="131">
        <v>99883</v>
      </c>
      <c r="D10243" s="111"/>
      <c r="E10243" s="112"/>
    </row>
    <row r="10244" spans="1:5">
      <c r="A10244" s="231">
        <v>42551</v>
      </c>
      <c r="B10244" s="128">
        <v>38.965000000000003</v>
      </c>
      <c r="C10244" s="133">
        <v>111964</v>
      </c>
      <c r="D10244" s="111"/>
      <c r="E10244" s="112"/>
    </row>
    <row r="10245" spans="1:5">
      <c r="A10245" s="230">
        <v>42552</v>
      </c>
      <c r="B10245" s="127">
        <v>39.994999999999997</v>
      </c>
      <c r="C10245" s="131">
        <v>70469</v>
      </c>
      <c r="D10245" s="111"/>
      <c r="E10245" s="112"/>
    </row>
    <row r="10246" spans="1:5">
      <c r="A10246" s="230">
        <v>42555</v>
      </c>
      <c r="B10246" s="127">
        <v>39.57</v>
      </c>
      <c r="C10246" s="131">
        <v>71754</v>
      </c>
      <c r="D10246" s="111"/>
      <c r="E10246" s="112"/>
    </row>
    <row r="10247" spans="1:5">
      <c r="A10247" s="230">
        <v>42556</v>
      </c>
      <c r="B10247" s="127">
        <v>38.994999999999997</v>
      </c>
      <c r="C10247" s="131">
        <v>64107</v>
      </c>
      <c r="D10247" s="111"/>
      <c r="E10247" s="112"/>
    </row>
    <row r="10248" spans="1:5">
      <c r="A10248" s="230">
        <v>42557</v>
      </c>
      <c r="B10248" s="127">
        <v>39.08</v>
      </c>
      <c r="C10248" s="131">
        <v>86645</v>
      </c>
      <c r="D10248" s="111"/>
      <c r="E10248" s="112"/>
    </row>
    <row r="10249" spans="1:5">
      <c r="A10249" s="230">
        <v>42558</v>
      </c>
      <c r="B10249" s="127">
        <v>38.270000000000003</v>
      </c>
      <c r="C10249" s="131">
        <v>70658</v>
      </c>
      <c r="D10249" s="111"/>
      <c r="E10249" s="112"/>
    </row>
    <row r="10250" spans="1:5">
      <c r="A10250" s="230">
        <v>42559</v>
      </c>
      <c r="B10250" s="127">
        <v>39.06</v>
      </c>
      <c r="C10250" s="131">
        <v>63926</v>
      </c>
      <c r="D10250" s="111"/>
      <c r="E10250" s="112"/>
    </row>
    <row r="10251" spans="1:5">
      <c r="A10251" s="230">
        <v>42562</v>
      </c>
      <c r="B10251" s="127">
        <v>40.53</v>
      </c>
      <c r="C10251" s="131">
        <v>115499</v>
      </c>
      <c r="D10251" s="111"/>
      <c r="E10251" s="112"/>
    </row>
    <row r="10252" spans="1:5">
      <c r="A10252" s="230">
        <v>42563</v>
      </c>
      <c r="B10252" s="127">
        <v>40.494999999999997</v>
      </c>
      <c r="C10252" s="131">
        <v>83134</v>
      </c>
      <c r="D10252" s="111"/>
      <c r="E10252" s="112"/>
    </row>
    <row r="10253" spans="1:5">
      <c r="A10253" s="230">
        <v>42564</v>
      </c>
      <c r="B10253" s="127">
        <v>41.5</v>
      </c>
      <c r="C10253" s="131">
        <v>109080</v>
      </c>
      <c r="D10253" s="111"/>
      <c r="E10253" s="112"/>
    </row>
    <row r="10254" spans="1:5">
      <c r="A10254" s="230">
        <v>42565</v>
      </c>
      <c r="B10254" s="127">
        <v>41.305</v>
      </c>
      <c r="C10254" s="131">
        <v>125949</v>
      </c>
      <c r="D10254" s="111"/>
      <c r="E10254" s="112"/>
    </row>
    <row r="10255" spans="1:5">
      <c r="A10255" s="230">
        <v>42566</v>
      </c>
      <c r="B10255" s="127">
        <v>41.66</v>
      </c>
      <c r="C10255" s="131">
        <v>78981</v>
      </c>
      <c r="D10255" s="111"/>
      <c r="E10255" s="112"/>
    </row>
    <row r="10256" spans="1:5">
      <c r="A10256" s="230">
        <v>42569</v>
      </c>
      <c r="B10256" s="127">
        <v>41.725000000000001</v>
      </c>
      <c r="C10256" s="131">
        <v>75213</v>
      </c>
      <c r="D10256" s="111"/>
      <c r="E10256" s="112"/>
    </row>
    <row r="10257" spans="1:5">
      <c r="A10257" s="230">
        <v>42570</v>
      </c>
      <c r="B10257" s="127">
        <v>42.134999999999998</v>
      </c>
      <c r="C10257" s="131">
        <v>96479</v>
      </c>
      <c r="D10257" s="111"/>
      <c r="E10257" s="112"/>
    </row>
    <row r="10258" spans="1:5">
      <c r="A10258" s="230">
        <v>42571</v>
      </c>
      <c r="B10258" s="127">
        <v>41.58</v>
      </c>
      <c r="C10258" s="131">
        <v>84204</v>
      </c>
      <c r="D10258" s="111"/>
      <c r="E10258" s="112"/>
    </row>
    <row r="10259" spans="1:5">
      <c r="A10259" s="230">
        <v>42572</v>
      </c>
      <c r="B10259" s="127">
        <v>40.33</v>
      </c>
      <c r="C10259" s="131">
        <v>185324</v>
      </c>
      <c r="D10259" s="111"/>
      <c r="E10259" s="112"/>
    </row>
    <row r="10260" spans="1:5">
      <c r="A10260" s="230">
        <v>42573</v>
      </c>
      <c r="B10260" s="127">
        <v>40.494999999999997</v>
      </c>
      <c r="C10260" s="131">
        <v>80961</v>
      </c>
      <c r="D10260" s="111"/>
      <c r="E10260" s="112"/>
    </row>
    <row r="10261" spans="1:5">
      <c r="A10261" s="230">
        <v>42576</v>
      </c>
      <c r="B10261" s="127">
        <v>40.395000000000003</v>
      </c>
      <c r="C10261" s="131">
        <v>65544</v>
      </c>
      <c r="D10261" s="111"/>
      <c r="E10261" s="112"/>
    </row>
    <row r="10262" spans="1:5">
      <c r="A10262" s="230">
        <v>42577</v>
      </c>
      <c r="B10262" s="127">
        <v>41.195</v>
      </c>
      <c r="C10262" s="131">
        <v>76783</v>
      </c>
      <c r="D10262" s="111"/>
      <c r="E10262" s="112"/>
    </row>
    <row r="10263" spans="1:5">
      <c r="A10263" s="230">
        <v>42578</v>
      </c>
      <c r="B10263" s="127">
        <v>41.125</v>
      </c>
      <c r="C10263" s="131">
        <v>86423</v>
      </c>
      <c r="D10263" s="111"/>
      <c r="E10263" s="112"/>
    </row>
    <row r="10264" spans="1:5">
      <c r="A10264" s="230">
        <v>42579</v>
      </c>
      <c r="B10264" s="127">
        <v>41.28</v>
      </c>
      <c r="C10264" s="131">
        <v>70096</v>
      </c>
      <c r="D10264" s="111"/>
      <c r="E10264" s="112"/>
    </row>
    <row r="10265" spans="1:5">
      <c r="A10265" s="231">
        <v>42580</v>
      </c>
      <c r="B10265" s="128">
        <v>40.984999999999999</v>
      </c>
      <c r="C10265" s="133">
        <v>171425</v>
      </c>
      <c r="D10265" s="111"/>
      <c r="E10265" s="112"/>
    </row>
    <row r="10266" spans="1:5">
      <c r="A10266" s="229">
        <v>42583</v>
      </c>
      <c r="B10266" s="126">
        <v>39.82</v>
      </c>
      <c r="C10266" s="132">
        <v>117252</v>
      </c>
      <c r="D10266" s="111"/>
      <c r="E10266" s="112"/>
    </row>
    <row r="10267" spans="1:5">
      <c r="A10267" s="230">
        <v>42584</v>
      </c>
      <c r="B10267" s="127">
        <v>39.6</v>
      </c>
      <c r="C10267" s="131">
        <v>150361</v>
      </c>
      <c r="D10267" s="111"/>
      <c r="E10267" s="112"/>
    </row>
    <row r="10268" spans="1:5">
      <c r="A10268" s="230">
        <v>42585</v>
      </c>
      <c r="B10268" s="127">
        <v>39.54</v>
      </c>
      <c r="C10268" s="131">
        <v>89040</v>
      </c>
      <c r="D10268" s="111"/>
      <c r="E10268" s="112"/>
    </row>
    <row r="10269" spans="1:5">
      <c r="A10269" s="230">
        <v>42586</v>
      </c>
      <c r="B10269" s="127">
        <v>40.159999999999997</v>
      </c>
      <c r="C10269" s="131">
        <v>57599</v>
      </c>
      <c r="D10269" s="111"/>
      <c r="E10269" s="112"/>
    </row>
    <row r="10270" spans="1:5">
      <c r="A10270" s="230">
        <v>42587</v>
      </c>
      <c r="B10270" s="127">
        <v>39.97</v>
      </c>
      <c r="C10270" s="131">
        <v>62425</v>
      </c>
      <c r="D10270" s="111"/>
      <c r="E10270" s="112"/>
    </row>
    <row r="10271" spans="1:5">
      <c r="A10271" s="230">
        <v>42590</v>
      </c>
      <c r="B10271" s="127">
        <v>39.774999999999999</v>
      </c>
      <c r="C10271" s="131">
        <v>53630</v>
      </c>
      <c r="D10271" s="111"/>
      <c r="E10271" s="112"/>
    </row>
    <row r="10272" spans="1:5">
      <c r="A10272" s="230">
        <v>42591</v>
      </c>
      <c r="B10272" s="127">
        <v>40.215000000000003</v>
      </c>
      <c r="C10272" s="131">
        <v>76902</v>
      </c>
      <c r="D10272" s="111"/>
      <c r="E10272" s="112"/>
    </row>
    <row r="10273" spans="1:5">
      <c r="A10273" s="230">
        <v>42592</v>
      </c>
      <c r="B10273" s="127">
        <v>38.965000000000003</v>
      </c>
      <c r="C10273" s="131">
        <v>65636</v>
      </c>
      <c r="D10273" s="111"/>
      <c r="E10273" s="112"/>
    </row>
    <row r="10274" spans="1:5">
      <c r="A10274" s="230">
        <v>42593</v>
      </c>
      <c r="B10274" s="127">
        <v>39.5</v>
      </c>
      <c r="C10274" s="131">
        <v>69877</v>
      </c>
      <c r="D10274" s="111"/>
      <c r="E10274" s="112"/>
    </row>
    <row r="10275" spans="1:5">
      <c r="A10275" s="230">
        <v>42594</v>
      </c>
      <c r="B10275" s="127">
        <v>39.25</v>
      </c>
      <c r="C10275" s="131">
        <v>54571</v>
      </c>
      <c r="D10275" s="111"/>
      <c r="E10275" s="112"/>
    </row>
    <row r="10276" spans="1:5">
      <c r="A10276" s="230">
        <v>42597</v>
      </c>
      <c r="B10276" s="127">
        <v>39.174999999999997</v>
      </c>
      <c r="C10276" s="131">
        <v>35533</v>
      </c>
      <c r="D10276" s="111"/>
      <c r="E10276" s="112"/>
    </row>
    <row r="10277" spans="1:5">
      <c r="A10277" s="230">
        <v>42598</v>
      </c>
      <c r="B10277" s="127">
        <v>38.424999999999997</v>
      </c>
      <c r="C10277" s="131">
        <v>51928</v>
      </c>
      <c r="D10277" s="111"/>
      <c r="E10277" s="112"/>
    </row>
    <row r="10278" spans="1:5">
      <c r="A10278" s="230">
        <v>42599</v>
      </c>
      <c r="B10278" s="127">
        <v>38.295000000000002</v>
      </c>
      <c r="C10278" s="131">
        <v>39227</v>
      </c>
      <c r="D10278" s="111"/>
      <c r="E10278" s="112"/>
    </row>
    <row r="10279" spans="1:5">
      <c r="A10279" s="230">
        <v>42600</v>
      </c>
      <c r="B10279" s="127">
        <v>38.555</v>
      </c>
      <c r="C10279" s="131">
        <v>70815</v>
      </c>
      <c r="D10279" s="111"/>
      <c r="E10279" s="112"/>
    </row>
    <row r="10280" spans="1:5">
      <c r="A10280" s="230">
        <v>42601</v>
      </c>
      <c r="B10280" s="127">
        <v>38.365000000000002</v>
      </c>
      <c r="C10280" s="131">
        <v>69234</v>
      </c>
      <c r="D10280" s="111"/>
      <c r="E10280" s="112"/>
    </row>
    <row r="10281" spans="1:5">
      <c r="A10281" s="230">
        <v>42604</v>
      </c>
      <c r="B10281" s="127">
        <v>37.89</v>
      </c>
      <c r="C10281" s="131">
        <v>75725</v>
      </c>
      <c r="D10281" s="111"/>
      <c r="E10281" s="112"/>
    </row>
    <row r="10282" spans="1:5">
      <c r="A10282" s="230">
        <v>42605</v>
      </c>
      <c r="B10282" s="127">
        <v>38.454999999999998</v>
      </c>
      <c r="C10282" s="131">
        <v>69102</v>
      </c>
      <c r="D10282" s="111"/>
      <c r="E10282" s="112"/>
    </row>
    <row r="10283" spans="1:5">
      <c r="A10283" s="230">
        <v>42606</v>
      </c>
      <c r="B10283" s="127">
        <v>37.965000000000003</v>
      </c>
      <c r="C10283" s="131">
        <v>58906</v>
      </c>
      <c r="D10283" s="111"/>
      <c r="E10283" s="112"/>
    </row>
    <row r="10284" spans="1:5">
      <c r="A10284" s="230">
        <v>42607</v>
      </c>
      <c r="B10284" s="127">
        <v>37.56</v>
      </c>
      <c r="C10284" s="131">
        <v>45132</v>
      </c>
      <c r="D10284" s="111"/>
      <c r="E10284" s="112"/>
    </row>
    <row r="10285" spans="1:5">
      <c r="A10285" s="230">
        <v>42608</v>
      </c>
      <c r="B10285" s="127">
        <v>37.79</v>
      </c>
      <c r="C10285" s="131">
        <v>58181</v>
      </c>
      <c r="D10285" s="111"/>
      <c r="E10285" s="112"/>
    </row>
    <row r="10286" spans="1:5">
      <c r="A10286" s="230">
        <v>42611</v>
      </c>
      <c r="B10286" s="127">
        <v>36.884999999999998</v>
      </c>
      <c r="C10286" s="131">
        <v>51291</v>
      </c>
      <c r="D10286" s="111"/>
      <c r="E10286" s="112"/>
    </row>
    <row r="10287" spans="1:5">
      <c r="A10287" s="230">
        <v>42612</v>
      </c>
      <c r="B10287" s="127">
        <v>37.174999999999997</v>
      </c>
      <c r="C10287" s="131">
        <v>83527</v>
      </c>
      <c r="D10287" s="111"/>
      <c r="E10287" s="112"/>
    </row>
    <row r="10288" spans="1:5">
      <c r="A10288" s="231">
        <v>42613</v>
      </c>
      <c r="B10288" s="128">
        <v>37.03</v>
      </c>
      <c r="C10288" s="133">
        <v>88879</v>
      </c>
      <c r="D10288" s="111"/>
      <c r="E10288" s="112"/>
    </row>
    <row r="10289" spans="1:5">
      <c r="A10289" s="229">
        <v>42614</v>
      </c>
      <c r="B10289" s="126">
        <v>36.869999999999997</v>
      </c>
      <c r="C10289" s="132">
        <v>76489</v>
      </c>
      <c r="D10289" s="111"/>
      <c r="E10289" s="112"/>
    </row>
    <row r="10290" spans="1:5">
      <c r="A10290" s="230">
        <v>42615</v>
      </c>
      <c r="B10290" s="127">
        <v>38.86</v>
      </c>
      <c r="C10290" s="131">
        <v>162101</v>
      </c>
      <c r="D10290" s="111"/>
      <c r="E10290" s="112"/>
    </row>
    <row r="10291" spans="1:5">
      <c r="A10291" s="230">
        <v>42618</v>
      </c>
      <c r="B10291" s="127">
        <v>39.005000000000003</v>
      </c>
      <c r="C10291" s="131">
        <v>89493</v>
      </c>
      <c r="D10291" s="111"/>
      <c r="E10291" s="112"/>
    </row>
    <row r="10292" spans="1:5">
      <c r="A10292" s="230">
        <v>42619</v>
      </c>
      <c r="B10292" s="127">
        <v>38.85</v>
      </c>
      <c r="C10292" s="131">
        <v>63575</v>
      </c>
      <c r="D10292" s="111"/>
      <c r="E10292" s="112"/>
    </row>
    <row r="10293" spans="1:5">
      <c r="A10293" s="230">
        <v>42620</v>
      </c>
      <c r="B10293" s="127">
        <v>39.409999999999997</v>
      </c>
      <c r="C10293" s="131">
        <v>81616</v>
      </c>
      <c r="D10293" s="111"/>
      <c r="E10293" s="112"/>
    </row>
    <row r="10294" spans="1:5">
      <c r="A10294" s="230">
        <v>42621</v>
      </c>
      <c r="B10294" s="127">
        <v>39.03</v>
      </c>
      <c r="C10294" s="131">
        <v>63576</v>
      </c>
      <c r="D10294" s="111"/>
      <c r="E10294" s="112"/>
    </row>
    <row r="10295" spans="1:5">
      <c r="A10295" s="230">
        <v>42622</v>
      </c>
      <c r="B10295" s="127">
        <v>38.625</v>
      </c>
      <c r="C10295" s="131">
        <f>73869</f>
        <v>73869</v>
      </c>
      <c r="D10295" s="111"/>
      <c r="E10295" s="112"/>
    </row>
    <row r="10296" spans="1:5">
      <c r="A10296" s="230">
        <v>42625</v>
      </c>
      <c r="B10296" s="127">
        <v>38.064999999999998</v>
      </c>
      <c r="C10296" s="131">
        <v>101711</v>
      </c>
      <c r="D10296" s="111"/>
      <c r="E10296" s="112"/>
    </row>
    <row r="10297" spans="1:5">
      <c r="A10297" s="230">
        <v>42626</v>
      </c>
      <c r="B10297" s="127">
        <v>37.875</v>
      </c>
      <c r="C10297" s="131">
        <v>66861</v>
      </c>
      <c r="D10297" s="111"/>
      <c r="E10297" s="112"/>
    </row>
    <row r="10298" spans="1:5">
      <c r="A10298" s="230">
        <v>42627</v>
      </c>
      <c r="B10298" s="127">
        <v>38.1</v>
      </c>
      <c r="C10298" s="131">
        <v>77103</v>
      </c>
      <c r="D10298" s="111"/>
      <c r="E10298" s="112"/>
    </row>
    <row r="10299" spans="1:5">
      <c r="A10299" s="230">
        <v>42628</v>
      </c>
      <c r="B10299" s="127">
        <v>38.225000000000001</v>
      </c>
      <c r="C10299" s="131">
        <v>51611</v>
      </c>
      <c r="D10299" s="111"/>
      <c r="E10299" s="112"/>
    </row>
    <row r="10300" spans="1:5">
      <c r="A10300" s="230">
        <v>42629</v>
      </c>
      <c r="B10300" s="127">
        <v>37.814999999999998</v>
      </c>
      <c r="C10300" s="131">
        <f>71990+F10300</f>
        <v>71990</v>
      </c>
      <c r="D10300" s="111"/>
      <c r="E10300" s="112"/>
    </row>
    <row r="10301" spans="1:5">
      <c r="A10301" s="230">
        <v>42632</v>
      </c>
      <c r="B10301" s="127">
        <v>38.340000000000003</v>
      </c>
      <c r="C10301" s="131">
        <v>42208</v>
      </c>
      <c r="D10301" s="111"/>
      <c r="E10301" s="112"/>
    </row>
    <row r="10302" spans="1:5">
      <c r="A10302" s="230">
        <v>42633</v>
      </c>
      <c r="B10302" s="127">
        <v>38.145000000000003</v>
      </c>
      <c r="C10302" s="131">
        <v>51310</v>
      </c>
      <c r="D10302" s="111"/>
      <c r="E10302" s="112"/>
    </row>
    <row r="10303" spans="1:5">
      <c r="A10303" s="230">
        <v>42634</v>
      </c>
      <c r="B10303" s="127">
        <v>38.69</v>
      </c>
      <c r="C10303" s="131">
        <v>50547</v>
      </c>
      <c r="D10303" s="111"/>
      <c r="E10303" s="112"/>
    </row>
    <row r="10304" spans="1:5">
      <c r="A10304" s="230">
        <v>42635</v>
      </c>
      <c r="B10304" s="127">
        <v>39.784999999999997</v>
      </c>
      <c r="C10304" s="131">
        <v>81854</v>
      </c>
      <c r="D10304" s="111"/>
      <c r="E10304" s="112"/>
    </row>
    <row r="10305" spans="1:5">
      <c r="A10305" s="230">
        <v>42636</v>
      </c>
      <c r="B10305" s="127">
        <v>39.395000000000003</v>
      </c>
      <c r="C10305" s="131">
        <v>95913</v>
      </c>
      <c r="D10305" s="111"/>
      <c r="E10305" s="112"/>
    </row>
    <row r="10306" spans="1:5">
      <c r="A10306" s="230">
        <v>42639</v>
      </c>
      <c r="B10306" s="127">
        <v>39.265000000000001</v>
      </c>
      <c r="C10306" s="131">
        <v>81554</v>
      </c>
      <c r="D10306" s="111"/>
      <c r="E10306" s="112"/>
    </row>
    <row r="10307" spans="1:5">
      <c r="A10307" s="230">
        <v>42640</v>
      </c>
      <c r="B10307" s="127">
        <v>39.340000000000003</v>
      </c>
      <c r="C10307" s="131">
        <v>75137</v>
      </c>
      <c r="D10307" s="111"/>
      <c r="E10307" s="112"/>
    </row>
    <row r="10308" spans="1:5">
      <c r="A10308" s="230">
        <v>42641</v>
      </c>
      <c r="B10308" s="127">
        <v>40</v>
      </c>
      <c r="C10308" s="131">
        <v>73340</v>
      </c>
      <c r="D10308" s="111"/>
      <c r="E10308" s="112"/>
    </row>
    <row r="10309" spans="1:5">
      <c r="A10309" s="230">
        <v>42642</v>
      </c>
      <c r="B10309" s="127">
        <v>41.015000000000001</v>
      </c>
      <c r="C10309" s="131">
        <v>107145</v>
      </c>
      <c r="D10309" s="111"/>
      <c r="E10309" s="112"/>
    </row>
    <row r="10310" spans="1:5">
      <c r="A10310" s="231">
        <v>42643</v>
      </c>
      <c r="B10310" s="128">
        <v>40.68</v>
      </c>
      <c r="C10310" s="133">
        <v>94684</v>
      </c>
      <c r="D10310" s="111"/>
      <c r="E10310" s="112"/>
    </row>
    <row r="10311" spans="1:5">
      <c r="A10311" s="229">
        <v>42646</v>
      </c>
      <c r="B10311" s="126">
        <v>39.984999999999999</v>
      </c>
      <c r="C10311" s="132">
        <v>47363</v>
      </c>
      <c r="D10311" s="111"/>
      <c r="E10311" s="112"/>
    </row>
    <row r="10312" spans="1:5">
      <c r="A10312" s="230">
        <v>42647</v>
      </c>
      <c r="B10312" s="127">
        <v>40.104999999999997</v>
      </c>
      <c r="C10312" s="131">
        <v>84735</v>
      </c>
      <c r="D10312" s="111"/>
      <c r="E10312" s="112"/>
    </row>
    <row r="10313" spans="1:5">
      <c r="A10313" s="230">
        <v>42648</v>
      </c>
      <c r="B10313" s="127">
        <v>40.06</v>
      </c>
      <c r="C10313" s="131">
        <v>56774</v>
      </c>
      <c r="D10313" s="111"/>
      <c r="E10313" s="112"/>
    </row>
    <row r="10314" spans="1:5">
      <c r="A10314" s="230">
        <v>42649</v>
      </c>
      <c r="B10314" s="127">
        <v>39.935000000000002</v>
      </c>
      <c r="C10314" s="131">
        <v>43994</v>
      </c>
      <c r="D10314" s="111"/>
      <c r="E10314" s="112"/>
    </row>
    <row r="10315" spans="1:5">
      <c r="A10315" s="230">
        <v>42650</v>
      </c>
      <c r="B10315" s="127">
        <v>39.795000000000002</v>
      </c>
      <c r="C10315" s="131">
        <v>61353</v>
      </c>
      <c r="D10315" s="111"/>
      <c r="E10315" s="112"/>
    </row>
    <row r="10316" spans="1:5">
      <c r="A10316" s="230">
        <v>42653</v>
      </c>
      <c r="B10316" s="127">
        <v>40.405000000000001</v>
      </c>
      <c r="C10316" s="131">
        <v>50144</v>
      </c>
      <c r="D10316" s="111"/>
      <c r="E10316" s="112"/>
    </row>
    <row r="10317" spans="1:5">
      <c r="A10317" s="230">
        <v>42654</v>
      </c>
      <c r="B10317" s="127">
        <v>39.994999999999997</v>
      </c>
      <c r="C10317" s="131">
        <v>76877</v>
      </c>
      <c r="D10317" s="111"/>
      <c r="E10317" s="112"/>
    </row>
    <row r="10318" spans="1:5">
      <c r="A10318" s="230">
        <v>42655</v>
      </c>
      <c r="B10318" s="127">
        <v>39.715000000000003</v>
      </c>
      <c r="C10318" s="131">
        <v>65797</v>
      </c>
      <c r="D10318" s="111"/>
      <c r="E10318" s="112"/>
    </row>
    <row r="10319" spans="1:5">
      <c r="A10319" s="230">
        <v>42656</v>
      </c>
      <c r="B10319" s="127">
        <v>38.984999999999999</v>
      </c>
      <c r="C10319" s="131">
        <v>59328</v>
      </c>
      <c r="D10319" s="111"/>
      <c r="E10319" s="112"/>
    </row>
    <row r="10320" spans="1:5">
      <c r="A10320" s="230">
        <v>42657</v>
      </c>
      <c r="B10320" s="127">
        <v>39.215000000000003</v>
      </c>
      <c r="C10320" s="131">
        <v>47275</v>
      </c>
      <c r="D10320" s="111"/>
      <c r="E10320" s="112"/>
    </row>
    <row r="10321" spans="1:5">
      <c r="A10321" s="230">
        <v>42660</v>
      </c>
      <c r="B10321" s="127">
        <v>38.994999999999997</v>
      </c>
      <c r="C10321" s="131">
        <v>42618</v>
      </c>
      <c r="D10321" s="111"/>
      <c r="E10321" s="112"/>
    </row>
    <row r="10322" spans="1:5">
      <c r="A10322" s="230">
        <v>42661</v>
      </c>
      <c r="B10322" s="127">
        <v>39.51</v>
      </c>
      <c r="C10322" s="131">
        <v>58034</v>
      </c>
      <c r="D10322" s="111"/>
      <c r="E10322" s="112"/>
    </row>
    <row r="10323" spans="1:5">
      <c r="A10323" s="230">
        <v>42662</v>
      </c>
      <c r="B10323" s="127">
        <v>40.01</v>
      </c>
      <c r="C10323" s="131">
        <v>61727</v>
      </c>
      <c r="D10323" s="111"/>
      <c r="E10323" s="112"/>
    </row>
    <row r="10324" spans="1:5">
      <c r="A10324" s="230">
        <v>42663</v>
      </c>
      <c r="B10324" s="127">
        <v>40.185000000000002</v>
      </c>
      <c r="C10324" s="131">
        <v>56622</v>
      </c>
      <c r="D10324" s="111"/>
      <c r="E10324" s="112"/>
    </row>
    <row r="10325" spans="1:5">
      <c r="A10325" s="230">
        <v>42664</v>
      </c>
      <c r="B10325" s="127">
        <v>40.625</v>
      </c>
      <c r="C10325" s="131">
        <v>60983</v>
      </c>
      <c r="D10325" s="111"/>
      <c r="E10325" s="112"/>
    </row>
    <row r="10326" spans="1:5">
      <c r="A10326" s="230">
        <v>42667</v>
      </c>
      <c r="B10326" s="127">
        <v>40.99</v>
      </c>
      <c r="C10326" s="131">
        <v>51581</v>
      </c>
      <c r="D10326" s="111"/>
      <c r="E10326" s="112"/>
    </row>
    <row r="10327" spans="1:5">
      <c r="A10327" s="230">
        <v>42668</v>
      </c>
      <c r="B10327" s="127">
        <v>41.405000000000001</v>
      </c>
      <c r="C10327" s="131">
        <v>66022</v>
      </c>
      <c r="D10327" s="111"/>
      <c r="E10327" s="112"/>
    </row>
    <row r="10328" spans="1:5">
      <c r="A10328" s="230">
        <v>42669</v>
      </c>
      <c r="B10328" s="127">
        <v>40.82</v>
      </c>
      <c r="C10328" s="131">
        <v>35695</v>
      </c>
      <c r="D10328" s="111"/>
      <c r="E10328" s="112"/>
    </row>
    <row r="10329" spans="1:5">
      <c r="A10329" s="230">
        <v>42670</v>
      </c>
      <c r="B10329" s="127">
        <v>40.46</v>
      </c>
      <c r="C10329" s="131">
        <v>42651</v>
      </c>
      <c r="D10329" s="111"/>
      <c r="E10329" s="112"/>
    </row>
    <row r="10330" spans="1:5">
      <c r="A10330" s="230">
        <v>42671</v>
      </c>
      <c r="B10330" s="127">
        <v>40.21</v>
      </c>
      <c r="C10330" s="131">
        <v>59289</v>
      </c>
      <c r="D10330" s="111"/>
      <c r="E10330" s="112"/>
    </row>
    <row r="10331" spans="1:5">
      <c r="A10331" s="231">
        <v>42674</v>
      </c>
      <c r="B10331" s="128">
        <v>40.520000000000003</v>
      </c>
      <c r="C10331" s="133">
        <v>33340</v>
      </c>
      <c r="D10331" s="111"/>
      <c r="E10331" s="112"/>
    </row>
    <row r="10332" spans="1:5">
      <c r="A10332" s="230">
        <v>42675</v>
      </c>
      <c r="B10332" s="127">
        <v>40.295000000000002</v>
      </c>
      <c r="C10332" s="131">
        <v>44128</v>
      </c>
      <c r="D10332" s="111"/>
      <c r="E10332" s="112"/>
    </row>
    <row r="10333" spans="1:5">
      <c r="A10333" s="230">
        <v>42676</v>
      </c>
      <c r="B10333" s="127">
        <v>39.65</v>
      </c>
      <c r="C10333" s="131">
        <v>60377</v>
      </c>
      <c r="D10333" s="111"/>
      <c r="E10333" s="112"/>
    </row>
    <row r="10334" spans="1:5">
      <c r="A10334" s="230">
        <v>42677</v>
      </c>
      <c r="B10334" s="127">
        <v>38.94</v>
      </c>
      <c r="C10334" s="131">
        <v>44982</v>
      </c>
      <c r="D10334" s="111"/>
      <c r="E10334" s="112"/>
    </row>
    <row r="10335" spans="1:5">
      <c r="A10335" s="230">
        <v>42678</v>
      </c>
      <c r="B10335" s="127">
        <v>38.68</v>
      </c>
      <c r="C10335" s="131">
        <v>36033</v>
      </c>
      <c r="D10335" s="111"/>
      <c r="E10335" s="112"/>
    </row>
    <row r="10336" spans="1:5">
      <c r="A10336" s="230">
        <v>42681</v>
      </c>
      <c r="B10336" s="127">
        <v>38.99</v>
      </c>
      <c r="C10336" s="131">
        <v>47345</v>
      </c>
      <c r="D10336" s="111"/>
      <c r="E10336" s="112"/>
    </row>
    <row r="10337" spans="1:5">
      <c r="A10337" s="230">
        <v>42682</v>
      </c>
      <c r="B10337" s="127">
        <v>39.21</v>
      </c>
      <c r="C10337" s="131">
        <v>55649</v>
      </c>
      <c r="D10337" s="111"/>
      <c r="E10337" s="112"/>
    </row>
    <row r="10338" spans="1:5">
      <c r="A10338" s="230">
        <v>42683</v>
      </c>
      <c r="B10338" s="127">
        <v>40.225000000000001</v>
      </c>
      <c r="C10338" s="131">
        <v>135956</v>
      </c>
      <c r="D10338" s="111"/>
      <c r="E10338" s="112"/>
    </row>
    <row r="10339" spans="1:5">
      <c r="A10339" s="230">
        <v>42684</v>
      </c>
      <c r="B10339" s="127">
        <v>41.045000000000002</v>
      </c>
      <c r="C10339" s="131">
        <v>89969</v>
      </c>
      <c r="D10339" s="111"/>
      <c r="E10339" s="112"/>
    </row>
    <row r="10340" spans="1:5">
      <c r="A10340" s="230">
        <v>42685</v>
      </c>
      <c r="B10340" s="127">
        <v>40.340000000000003</v>
      </c>
      <c r="C10340" s="131">
        <v>46808</v>
      </c>
      <c r="D10340" s="111"/>
      <c r="E10340" s="112"/>
    </row>
    <row r="10341" spans="1:5">
      <c r="A10341" s="230">
        <v>42688</v>
      </c>
      <c r="B10341" s="127">
        <v>40.825000000000003</v>
      </c>
      <c r="C10341" s="131">
        <v>49881</v>
      </c>
      <c r="D10341" s="111"/>
      <c r="E10341" s="112"/>
    </row>
    <row r="10342" spans="1:5">
      <c r="A10342" s="230">
        <v>42689</v>
      </c>
      <c r="B10342" s="127">
        <v>41.125</v>
      </c>
      <c r="C10342" s="131">
        <v>58101</v>
      </c>
      <c r="D10342" s="111"/>
      <c r="E10342" s="112"/>
    </row>
    <row r="10343" spans="1:5">
      <c r="A10343" s="230">
        <v>42690</v>
      </c>
      <c r="B10343" s="127">
        <v>40.524999999999999</v>
      </c>
      <c r="C10343" s="131">
        <v>45081</v>
      </c>
      <c r="D10343" s="111"/>
      <c r="E10343" s="112"/>
    </row>
    <row r="10344" spans="1:5">
      <c r="A10344" s="230">
        <v>42691</v>
      </c>
      <c r="B10344" s="127">
        <v>40.64</v>
      </c>
      <c r="C10344" s="131">
        <v>46004</v>
      </c>
      <c r="D10344" s="111"/>
      <c r="E10344" s="112"/>
    </row>
    <row r="10345" spans="1:5">
      <c r="A10345" s="230">
        <v>42692</v>
      </c>
      <c r="B10345" s="127">
        <v>36.814999999999998</v>
      </c>
      <c r="C10345" s="131">
        <v>414827</v>
      </c>
      <c r="D10345" s="111"/>
      <c r="E10345" s="112"/>
    </row>
    <row r="10346" spans="1:5">
      <c r="A10346" s="230">
        <v>42695</v>
      </c>
      <c r="B10346" s="127">
        <v>36.335000000000001</v>
      </c>
      <c r="C10346" s="131">
        <v>267979</v>
      </c>
      <c r="D10346" s="111"/>
      <c r="E10346" s="112"/>
    </row>
    <row r="10347" spans="1:5">
      <c r="A10347" s="230">
        <v>42696</v>
      </c>
      <c r="B10347" s="127">
        <v>38.145000000000003</v>
      </c>
      <c r="C10347" s="131">
        <v>104890</v>
      </c>
      <c r="D10347" s="111"/>
      <c r="E10347" s="112"/>
    </row>
    <row r="10348" spans="1:5">
      <c r="A10348" s="230">
        <v>42697</v>
      </c>
      <c r="B10348" s="127">
        <v>38.024999999999999</v>
      </c>
      <c r="C10348" s="131">
        <v>69305</v>
      </c>
      <c r="D10348" s="111"/>
      <c r="E10348" s="112"/>
    </row>
    <row r="10349" spans="1:5">
      <c r="A10349" s="230">
        <v>42698</v>
      </c>
      <c r="B10349" s="127">
        <v>39.31</v>
      </c>
      <c r="C10349" s="131">
        <v>90937</v>
      </c>
      <c r="D10349" s="111"/>
      <c r="E10349" s="112"/>
    </row>
    <row r="10350" spans="1:5">
      <c r="A10350" s="230">
        <v>42699</v>
      </c>
      <c r="B10350" s="127">
        <v>39.454999999999998</v>
      </c>
      <c r="C10350" s="131">
        <v>50512</v>
      </c>
      <c r="D10350" s="111"/>
      <c r="E10350" s="112"/>
    </row>
    <row r="10351" spans="1:5">
      <c r="A10351" s="230">
        <v>42702</v>
      </c>
      <c r="B10351" s="127">
        <v>39.659999999999997</v>
      </c>
      <c r="C10351" s="131">
        <v>53612</v>
      </c>
      <c r="D10351" s="111"/>
      <c r="E10351" s="112"/>
    </row>
    <row r="10352" spans="1:5">
      <c r="A10352" s="230">
        <v>42703</v>
      </c>
      <c r="B10352" s="127">
        <v>39.450000000000003</v>
      </c>
      <c r="C10352" s="131">
        <v>36338</v>
      </c>
      <c r="D10352" s="111"/>
      <c r="E10352" s="112"/>
    </row>
    <row r="10353" spans="1:5">
      <c r="A10353" s="231">
        <v>42704</v>
      </c>
      <c r="B10353" s="128">
        <v>39.354999999999997</v>
      </c>
      <c r="C10353" s="133">
        <v>76460</v>
      </c>
      <c r="D10353" s="111"/>
      <c r="E10353" s="112"/>
    </row>
    <row r="10354" spans="1:5">
      <c r="A10354" s="229">
        <v>42705</v>
      </c>
      <c r="B10354" s="126">
        <v>39.515000000000001</v>
      </c>
      <c r="C10354" s="132">
        <v>53678</v>
      </c>
      <c r="D10354" s="111"/>
      <c r="E10354" s="112"/>
    </row>
    <row r="10355" spans="1:5">
      <c r="A10355" s="230">
        <v>42706</v>
      </c>
      <c r="B10355" s="127">
        <v>39.5</v>
      </c>
      <c r="C10355" s="131">
        <v>97325</v>
      </c>
      <c r="D10355" s="111"/>
      <c r="E10355" s="112"/>
    </row>
    <row r="10356" spans="1:5">
      <c r="A10356" s="230">
        <v>42709</v>
      </c>
      <c r="B10356" s="127">
        <v>40.15</v>
      </c>
      <c r="C10356" s="131">
        <v>73202</v>
      </c>
      <c r="D10356" s="111"/>
      <c r="E10356" s="112"/>
    </row>
    <row r="10357" spans="1:5">
      <c r="A10357" s="230">
        <v>42710</v>
      </c>
      <c r="B10357" s="127">
        <v>39.935000000000002</v>
      </c>
      <c r="C10357" s="131">
        <v>42214</v>
      </c>
      <c r="D10357" s="111"/>
      <c r="E10357" s="112"/>
    </row>
    <row r="10358" spans="1:5">
      <c r="A10358" s="230">
        <v>42711</v>
      </c>
      <c r="B10358" s="127">
        <v>40.71</v>
      </c>
      <c r="C10358" s="131">
        <v>64089</v>
      </c>
      <c r="D10358" s="111"/>
      <c r="E10358" s="112"/>
    </row>
    <row r="10359" spans="1:5">
      <c r="A10359" s="230">
        <v>42712</v>
      </c>
      <c r="B10359" s="127">
        <v>41.52</v>
      </c>
      <c r="C10359" s="131">
        <v>95620</v>
      </c>
      <c r="D10359" s="111"/>
      <c r="E10359" s="112"/>
    </row>
    <row r="10360" spans="1:5">
      <c r="A10360" s="230">
        <v>42713</v>
      </c>
      <c r="B10360" s="127">
        <v>39.67</v>
      </c>
      <c r="C10360" s="131">
        <v>90284</v>
      </c>
      <c r="D10360" s="111"/>
      <c r="E10360" s="112"/>
    </row>
    <row r="10361" spans="1:5">
      <c r="A10361" s="230">
        <v>42716</v>
      </c>
      <c r="B10361" s="127">
        <v>39.04</v>
      </c>
      <c r="C10361" s="131">
        <v>56143</v>
      </c>
      <c r="D10361" s="111"/>
      <c r="E10361" s="112"/>
    </row>
    <row r="10362" spans="1:5">
      <c r="A10362" s="230">
        <v>42717</v>
      </c>
      <c r="B10362" s="127">
        <v>39</v>
      </c>
      <c r="C10362" s="131">
        <v>102025</v>
      </c>
      <c r="D10362" s="111"/>
      <c r="E10362" s="112"/>
    </row>
    <row r="10363" spans="1:5">
      <c r="A10363" s="230">
        <v>42718</v>
      </c>
      <c r="B10363" s="127">
        <v>39.484999999999999</v>
      </c>
      <c r="C10363" s="131">
        <v>71003</v>
      </c>
      <c r="D10363" s="111"/>
      <c r="E10363" s="112"/>
    </row>
    <row r="10364" spans="1:5">
      <c r="A10364" s="230">
        <v>42719</v>
      </c>
      <c r="B10364" s="127">
        <v>38.56</v>
      </c>
      <c r="C10364" s="131">
        <v>64195</v>
      </c>
      <c r="D10364" s="111"/>
      <c r="E10364" s="112"/>
    </row>
    <row r="10365" spans="1:5">
      <c r="A10365" s="230">
        <v>42720</v>
      </c>
      <c r="B10365" s="127">
        <v>38.954999999999998</v>
      </c>
      <c r="C10365" s="131">
        <f>74455</f>
        <v>74455</v>
      </c>
      <c r="D10365" s="111"/>
      <c r="E10365" s="112"/>
    </row>
    <row r="10366" spans="1:5">
      <c r="A10366" s="230">
        <v>42723</v>
      </c>
      <c r="B10366" s="127">
        <v>38.85</v>
      </c>
      <c r="C10366" s="131">
        <v>49936</v>
      </c>
      <c r="D10366" s="111"/>
      <c r="E10366" s="112"/>
    </row>
    <row r="10367" spans="1:5">
      <c r="A10367" s="230">
        <v>42724</v>
      </c>
      <c r="B10367" s="127">
        <v>39.08</v>
      </c>
      <c r="C10367" s="131">
        <v>47507</v>
      </c>
      <c r="D10367" s="111"/>
      <c r="E10367" s="112"/>
    </row>
    <row r="10368" spans="1:5">
      <c r="A10368" s="230">
        <v>42725</v>
      </c>
      <c r="B10368" s="127">
        <v>38.89</v>
      </c>
      <c r="C10368" s="131">
        <v>40796</v>
      </c>
      <c r="D10368" s="111"/>
      <c r="E10368" s="112"/>
    </row>
    <row r="10369" spans="1:5">
      <c r="A10369" s="230">
        <v>42726</v>
      </c>
      <c r="B10369" s="127">
        <v>38.664999999999999</v>
      </c>
      <c r="C10369" s="131">
        <v>52605</v>
      </c>
      <c r="D10369" s="111"/>
      <c r="E10369" s="112"/>
    </row>
    <row r="10370" spans="1:5">
      <c r="A10370" s="230">
        <v>42727</v>
      </c>
      <c r="B10370" s="127">
        <v>38.659999999999997</v>
      </c>
      <c r="C10370" s="131">
        <v>32728</v>
      </c>
      <c r="D10370" s="111"/>
      <c r="E10370" s="112"/>
    </row>
    <row r="10371" spans="1:5">
      <c r="A10371" s="230">
        <v>42731</v>
      </c>
      <c r="B10371" s="127">
        <v>38.72</v>
      </c>
      <c r="C10371" s="131">
        <v>27781</v>
      </c>
      <c r="D10371" s="111"/>
      <c r="E10371" s="112"/>
    </row>
    <row r="10372" spans="1:5">
      <c r="A10372" s="230">
        <v>42732</v>
      </c>
      <c r="B10372" s="127">
        <v>38.924999999999997</v>
      </c>
      <c r="C10372" s="131">
        <v>28087</v>
      </c>
      <c r="D10372" s="111"/>
      <c r="E10372" s="112"/>
    </row>
    <row r="10373" spans="1:5">
      <c r="A10373" s="230">
        <v>42733</v>
      </c>
      <c r="B10373" s="127">
        <v>38.53</v>
      </c>
      <c r="C10373" s="131">
        <v>23441</v>
      </c>
      <c r="D10373" s="111"/>
      <c r="E10373" s="112"/>
    </row>
    <row r="10374" spans="1:5" ht="13.5" thickBot="1">
      <c r="A10374" s="232">
        <v>42734</v>
      </c>
      <c r="B10374" s="129">
        <v>38.484999999999999</v>
      </c>
      <c r="C10374" s="183">
        <v>20725</v>
      </c>
      <c r="D10374" s="111"/>
      <c r="E10374" s="112"/>
    </row>
    <row r="10375" spans="1:5">
      <c r="A10375" s="233">
        <v>42737</v>
      </c>
      <c r="B10375" s="130">
        <v>39.075000000000003</v>
      </c>
      <c r="C10375" s="184">
        <v>18831</v>
      </c>
      <c r="D10375" s="111"/>
      <c r="E10375" s="112"/>
    </row>
    <row r="10376" spans="1:5">
      <c r="A10376" s="230">
        <v>42738</v>
      </c>
      <c r="B10376" s="127">
        <v>38.884999999999998</v>
      </c>
      <c r="C10376" s="131">
        <v>49948</v>
      </c>
      <c r="D10376" s="111"/>
      <c r="E10376" s="112"/>
    </row>
    <row r="10377" spans="1:5">
      <c r="A10377" s="230">
        <v>42739</v>
      </c>
      <c r="B10377" s="127">
        <v>38.590000000000003</v>
      </c>
      <c r="C10377" s="131">
        <v>122906</v>
      </c>
      <c r="D10377" s="111"/>
      <c r="E10377" s="112"/>
    </row>
    <row r="10378" spans="1:5">
      <c r="A10378" s="230">
        <v>42740</v>
      </c>
      <c r="B10378" s="127">
        <v>39.005000000000003</v>
      </c>
      <c r="C10378" s="131">
        <v>61056</v>
      </c>
      <c r="D10378" s="111"/>
      <c r="E10378" s="112"/>
    </row>
    <row r="10379" spans="1:5">
      <c r="A10379" s="230">
        <v>42741</v>
      </c>
      <c r="B10379" s="127">
        <v>38.909999999999997</v>
      </c>
      <c r="C10379" s="131">
        <v>62759</v>
      </c>
      <c r="D10379" s="111"/>
      <c r="E10379" s="112"/>
    </row>
    <row r="10380" spans="1:5">
      <c r="A10380" s="230">
        <v>42744</v>
      </c>
      <c r="B10380" s="127">
        <v>38.75</v>
      </c>
      <c r="C10380" s="131">
        <v>57361</v>
      </c>
      <c r="D10380" s="111"/>
      <c r="E10380" s="112"/>
    </row>
    <row r="10381" spans="1:5">
      <c r="A10381" s="230">
        <v>42745</v>
      </c>
      <c r="B10381" s="127">
        <v>38.994999999999997</v>
      </c>
      <c r="C10381" s="131">
        <v>78780</v>
      </c>
      <c r="D10381" s="111"/>
      <c r="E10381" s="112"/>
    </row>
    <row r="10382" spans="1:5">
      <c r="A10382" s="230">
        <v>42746</v>
      </c>
      <c r="B10382" s="127">
        <v>39.075000000000003</v>
      </c>
      <c r="C10382" s="131">
        <v>174346</v>
      </c>
      <c r="D10382" s="111"/>
      <c r="E10382" s="112"/>
    </row>
    <row r="10383" spans="1:5">
      <c r="A10383" s="230">
        <v>42747</v>
      </c>
      <c r="B10383" s="127">
        <v>38.68</v>
      </c>
      <c r="C10383" s="131">
        <v>86555</v>
      </c>
      <c r="D10383" s="111"/>
      <c r="E10383" s="112"/>
    </row>
    <row r="10384" spans="1:5">
      <c r="A10384" s="230">
        <v>42748</v>
      </c>
      <c r="B10384" s="127">
        <v>39.39</v>
      </c>
      <c r="C10384" s="131">
        <v>49739</v>
      </c>
      <c r="D10384" s="111"/>
      <c r="E10384" s="112"/>
    </row>
    <row r="10385" spans="1:5">
      <c r="A10385" s="230">
        <v>42751</v>
      </c>
      <c r="B10385" s="127">
        <v>39.055</v>
      </c>
      <c r="C10385" s="131">
        <v>54652</v>
      </c>
      <c r="D10385" s="111"/>
      <c r="E10385" s="112"/>
    </row>
    <row r="10386" spans="1:5">
      <c r="A10386" s="230">
        <v>42752</v>
      </c>
      <c r="B10386" s="127">
        <v>39.9</v>
      </c>
      <c r="C10386" s="131">
        <v>169787</v>
      </c>
      <c r="D10386" s="111"/>
      <c r="E10386" s="112"/>
    </row>
    <row r="10387" spans="1:5">
      <c r="A10387" s="230">
        <v>42753</v>
      </c>
      <c r="B10387" s="127">
        <v>40.365000000000002</v>
      </c>
      <c r="C10387" s="131">
        <v>100724</v>
      </c>
      <c r="D10387" s="111"/>
      <c r="E10387" s="112"/>
    </row>
    <row r="10388" spans="1:5">
      <c r="A10388" s="230">
        <v>42754</v>
      </c>
      <c r="B10388" s="127">
        <v>40.024999999999999</v>
      </c>
      <c r="C10388" s="131">
        <v>61472</v>
      </c>
      <c r="D10388" s="111"/>
      <c r="E10388" s="112"/>
    </row>
    <row r="10389" spans="1:5">
      <c r="A10389" s="230">
        <v>42755</v>
      </c>
      <c r="B10389" s="127">
        <v>39.795000000000002</v>
      </c>
      <c r="C10389" s="131">
        <f>65662+22900</f>
        <v>88562</v>
      </c>
      <c r="D10389" s="111"/>
      <c r="E10389" s="112"/>
    </row>
    <row r="10390" spans="1:5">
      <c r="A10390" s="230">
        <v>42758</v>
      </c>
      <c r="B10390" s="127">
        <v>39.924999999999997</v>
      </c>
      <c r="C10390" s="131">
        <v>131498</v>
      </c>
      <c r="D10390" s="111"/>
      <c r="E10390" s="112"/>
    </row>
    <row r="10391" spans="1:5">
      <c r="A10391" s="230">
        <v>42759</v>
      </c>
      <c r="B10391" s="127">
        <v>41.164999999999999</v>
      </c>
      <c r="C10391" s="131">
        <v>91832</v>
      </c>
      <c r="D10391" s="111"/>
      <c r="E10391" s="112"/>
    </row>
    <row r="10392" spans="1:5">
      <c r="A10392" s="230">
        <v>42760</v>
      </c>
      <c r="B10392" s="127">
        <v>41.325000000000003</v>
      </c>
      <c r="C10392" s="131">
        <v>68290</v>
      </c>
      <c r="D10392" s="111"/>
      <c r="E10392" s="112"/>
    </row>
    <row r="10393" spans="1:5">
      <c r="A10393" s="230">
        <v>42761</v>
      </c>
      <c r="B10393" s="127">
        <v>41.255000000000003</v>
      </c>
      <c r="C10393" s="131">
        <v>54796</v>
      </c>
      <c r="D10393" s="111"/>
      <c r="E10393" s="112"/>
    </row>
    <row r="10394" spans="1:5">
      <c r="A10394" s="230">
        <v>42762</v>
      </c>
      <c r="B10394" s="127">
        <v>41.3</v>
      </c>
      <c r="C10394" s="131">
        <v>41523</v>
      </c>
      <c r="D10394" s="111"/>
      <c r="E10394" s="112"/>
    </row>
    <row r="10395" spans="1:5">
      <c r="A10395" s="230">
        <v>42765</v>
      </c>
      <c r="B10395" s="127">
        <v>40.344999999999999</v>
      </c>
      <c r="C10395" s="131">
        <v>47085</v>
      </c>
      <c r="D10395" s="111"/>
      <c r="E10395" s="112"/>
    </row>
    <row r="10396" spans="1:5">
      <c r="A10396" s="231">
        <v>42766</v>
      </c>
      <c r="B10396" s="128">
        <v>40.1</v>
      </c>
      <c r="C10396" s="133">
        <v>63423</v>
      </c>
      <c r="D10396" s="111"/>
      <c r="E10396" s="112"/>
    </row>
    <row r="10397" spans="1:5">
      <c r="A10397" s="230">
        <v>42767</v>
      </c>
      <c r="B10397" s="127">
        <v>40.865000000000002</v>
      </c>
      <c r="C10397" s="131">
        <v>56418</v>
      </c>
      <c r="D10397" s="111"/>
      <c r="E10397" s="112"/>
    </row>
    <row r="10398" spans="1:5">
      <c r="A10398" s="230">
        <v>42768</v>
      </c>
      <c r="B10398" s="127">
        <v>41.305</v>
      </c>
      <c r="C10398" s="131">
        <v>74610</v>
      </c>
      <c r="D10398" s="111"/>
      <c r="E10398" s="112"/>
    </row>
    <row r="10399" spans="1:5">
      <c r="A10399" s="230">
        <v>42769</v>
      </c>
      <c r="B10399" s="127">
        <v>41.46</v>
      </c>
      <c r="C10399" s="131">
        <v>85001</v>
      </c>
      <c r="D10399" s="111"/>
      <c r="E10399" s="112"/>
    </row>
    <row r="10400" spans="1:5">
      <c r="A10400" s="230">
        <v>42772</v>
      </c>
      <c r="B10400" s="127">
        <v>41.384999999999998</v>
      </c>
      <c r="C10400" s="131">
        <v>44303</v>
      </c>
      <c r="D10400" s="111"/>
      <c r="E10400" s="112"/>
    </row>
    <row r="10401" spans="1:5">
      <c r="A10401" s="230">
        <v>42773</v>
      </c>
      <c r="B10401" s="127">
        <v>41.69</v>
      </c>
      <c r="C10401" s="131">
        <v>73448</v>
      </c>
      <c r="D10401" s="111"/>
      <c r="E10401" s="112"/>
    </row>
    <row r="10402" spans="1:5">
      <c r="A10402" s="230">
        <v>42774</v>
      </c>
      <c r="B10402" s="127">
        <v>40.704999999999998</v>
      </c>
      <c r="C10402" s="131">
        <v>54569</v>
      </c>
      <c r="D10402" s="111"/>
      <c r="E10402" s="112"/>
    </row>
    <row r="10403" spans="1:5">
      <c r="A10403" s="230">
        <v>42775</v>
      </c>
      <c r="B10403" s="127">
        <v>40.405000000000001</v>
      </c>
      <c r="C10403" s="131">
        <v>76512</v>
      </c>
      <c r="D10403" s="111"/>
      <c r="E10403" s="112"/>
    </row>
    <row r="10404" spans="1:5">
      <c r="A10404" s="230">
        <v>42776</v>
      </c>
      <c r="B10404" s="127">
        <v>41.155000000000001</v>
      </c>
      <c r="C10404" s="131">
        <v>49922</v>
      </c>
      <c r="D10404" s="111"/>
      <c r="E10404" s="112"/>
    </row>
    <row r="10405" spans="1:5">
      <c r="A10405" s="230">
        <v>42779</v>
      </c>
      <c r="B10405" s="127">
        <v>42.04</v>
      </c>
      <c r="C10405" s="131">
        <v>107756</v>
      </c>
      <c r="D10405" s="111"/>
      <c r="E10405" s="112"/>
    </row>
    <row r="10406" spans="1:5">
      <c r="A10406" s="230">
        <v>42780</v>
      </c>
      <c r="B10406" s="127">
        <v>42</v>
      </c>
      <c r="C10406" s="131">
        <v>55275</v>
      </c>
      <c r="D10406" s="111"/>
      <c r="E10406" s="112"/>
    </row>
    <row r="10407" spans="1:5">
      <c r="A10407" s="230">
        <v>42781</v>
      </c>
      <c r="B10407" s="127">
        <v>42.134999999999998</v>
      </c>
      <c r="C10407" s="131">
        <v>57700</v>
      </c>
      <c r="D10407" s="111"/>
      <c r="E10407" s="112"/>
    </row>
    <row r="10408" spans="1:5">
      <c r="A10408" s="230">
        <v>42782</v>
      </c>
      <c r="B10408" s="127">
        <v>42.365000000000002</v>
      </c>
      <c r="C10408" s="131">
        <v>69636</v>
      </c>
      <c r="D10408" s="111"/>
      <c r="E10408" s="112"/>
    </row>
    <row r="10409" spans="1:5">
      <c r="A10409" s="230">
        <v>42783</v>
      </c>
      <c r="B10409" s="127">
        <v>41.744999999999997</v>
      </c>
      <c r="C10409" s="131">
        <v>33565</v>
      </c>
      <c r="D10409" s="111"/>
      <c r="E10409" s="112"/>
    </row>
    <row r="10410" spans="1:5">
      <c r="A10410" s="230">
        <v>42786</v>
      </c>
      <c r="B10410" s="127">
        <v>41.914999999999999</v>
      </c>
      <c r="C10410" s="131">
        <v>51250</v>
      </c>
      <c r="D10410" s="111"/>
      <c r="E10410" s="112"/>
    </row>
    <row r="10411" spans="1:5" ht="11.25" customHeight="1">
      <c r="A10411" s="230">
        <v>42787</v>
      </c>
      <c r="B10411" s="127">
        <v>42.25</v>
      </c>
      <c r="C10411" s="131">
        <v>71865</v>
      </c>
      <c r="D10411" s="111"/>
      <c r="E10411" s="112"/>
    </row>
    <row r="10412" spans="1:5" ht="11.25" customHeight="1">
      <c r="A10412" s="230">
        <v>42788</v>
      </c>
      <c r="B10412" s="127">
        <v>41.505000000000003</v>
      </c>
      <c r="C10412" s="131">
        <v>68608</v>
      </c>
      <c r="D10412" s="111"/>
      <c r="E10412" s="112"/>
    </row>
    <row r="10413" spans="1:5" ht="11.25" customHeight="1">
      <c r="A10413" s="230">
        <v>42789</v>
      </c>
      <c r="B10413" s="127">
        <v>41.164999999999999</v>
      </c>
      <c r="C10413" s="131">
        <v>47007</v>
      </c>
      <c r="D10413" s="111"/>
      <c r="E10413" s="112"/>
    </row>
    <row r="10414" spans="1:5" ht="11.25" customHeight="1">
      <c r="A10414" s="230">
        <v>42790</v>
      </c>
      <c r="B10414" s="127">
        <v>41.8</v>
      </c>
      <c r="C10414" s="131">
        <v>83166</v>
      </c>
      <c r="D10414" s="111"/>
      <c r="E10414" s="112"/>
    </row>
    <row r="10415" spans="1:5" ht="11.25" customHeight="1">
      <c r="A10415" s="230">
        <v>42793</v>
      </c>
      <c r="B10415" s="127">
        <v>41.94</v>
      </c>
      <c r="C10415" s="131">
        <v>90279</v>
      </c>
      <c r="D10415" s="111"/>
      <c r="E10415" s="112"/>
    </row>
    <row r="10416" spans="1:5" ht="11.25" customHeight="1">
      <c r="A10416" s="231">
        <v>42794</v>
      </c>
      <c r="B10416" s="128">
        <v>41.774999999999999</v>
      </c>
      <c r="C10416" s="133">
        <v>78606</v>
      </c>
      <c r="D10416" s="111"/>
      <c r="E10416" s="112"/>
    </row>
    <row r="10417" spans="1:5" ht="11.25" customHeight="1">
      <c r="A10417" s="230">
        <v>42795</v>
      </c>
      <c r="B10417" s="234">
        <v>45.6</v>
      </c>
      <c r="C10417" s="131">
        <v>496919</v>
      </c>
      <c r="D10417" s="111"/>
      <c r="E10417" s="112"/>
    </row>
    <row r="10418" spans="1:5" ht="11.25" customHeight="1">
      <c r="A10418" s="230">
        <v>42796</v>
      </c>
      <c r="B10418" s="127">
        <v>46.34</v>
      </c>
      <c r="C10418" s="131">
        <v>282787</v>
      </c>
      <c r="D10418" s="111"/>
      <c r="E10418" s="112"/>
    </row>
    <row r="10419" spans="1:5" ht="11.25" customHeight="1">
      <c r="A10419" s="230">
        <v>42797</v>
      </c>
      <c r="B10419" s="127">
        <v>46.895000000000003</v>
      </c>
      <c r="C10419" s="131">
        <v>152531</v>
      </c>
      <c r="D10419" s="111"/>
      <c r="E10419" s="112"/>
    </row>
    <row r="10420" spans="1:5" ht="11.25" customHeight="1">
      <c r="A10420" s="230">
        <v>42800</v>
      </c>
      <c r="B10420" s="127">
        <v>46.274999999999999</v>
      </c>
      <c r="C10420" s="131">
        <v>218493</v>
      </c>
      <c r="D10420" s="111"/>
      <c r="E10420" s="112"/>
    </row>
    <row r="10421" spans="1:5" ht="11.25" customHeight="1">
      <c r="A10421" s="230">
        <v>42801</v>
      </c>
      <c r="B10421" s="127">
        <v>45.734999999999999</v>
      </c>
      <c r="C10421" s="131">
        <v>144249</v>
      </c>
      <c r="D10421" s="111"/>
      <c r="E10421" s="112"/>
    </row>
    <row r="10422" spans="1:5" ht="11.25" customHeight="1">
      <c r="A10422" s="230">
        <v>42802</v>
      </c>
      <c r="B10422" s="127">
        <v>45.71</v>
      </c>
      <c r="C10422" s="131">
        <v>82501</v>
      </c>
      <c r="D10422" s="111"/>
      <c r="E10422" s="112"/>
    </row>
    <row r="10423" spans="1:5" ht="11.25" customHeight="1">
      <c r="A10423" s="230">
        <v>42803</v>
      </c>
      <c r="B10423" s="127">
        <v>45.53</v>
      </c>
      <c r="C10423" s="131">
        <v>65991</v>
      </c>
      <c r="D10423" s="111"/>
      <c r="E10423" s="112"/>
    </row>
    <row r="10424" spans="1:5" ht="11.25" customHeight="1">
      <c r="A10424" s="230">
        <v>42804</v>
      </c>
      <c r="B10424" s="127">
        <v>45.57</v>
      </c>
      <c r="C10424" s="131">
        <v>69201</v>
      </c>
      <c r="D10424" s="111"/>
      <c r="E10424" s="112"/>
    </row>
    <row r="10425" spans="1:5" ht="11.25" customHeight="1">
      <c r="A10425" s="230">
        <v>42807</v>
      </c>
      <c r="B10425" s="127">
        <v>46.11</v>
      </c>
      <c r="C10425" s="131">
        <v>115778</v>
      </c>
      <c r="D10425" s="111"/>
      <c r="E10425" s="112"/>
    </row>
    <row r="10426" spans="1:5" ht="11.25" customHeight="1">
      <c r="A10426" s="230">
        <v>42808</v>
      </c>
      <c r="B10426" s="127">
        <v>46.465000000000003</v>
      </c>
      <c r="C10426" s="131">
        <v>110544</v>
      </c>
      <c r="D10426" s="111"/>
      <c r="E10426" s="112"/>
    </row>
    <row r="10427" spans="1:5" ht="11.25" customHeight="1">
      <c r="A10427" s="230">
        <v>42809</v>
      </c>
      <c r="B10427" s="127">
        <v>46.53</v>
      </c>
      <c r="C10427" s="131">
        <v>123775</v>
      </c>
      <c r="D10427" s="111"/>
      <c r="E10427" s="112"/>
    </row>
    <row r="10428" spans="1:5" ht="11.25" customHeight="1">
      <c r="A10428" s="230">
        <v>42810</v>
      </c>
      <c r="B10428" s="127">
        <v>46.98</v>
      </c>
      <c r="C10428" s="131">
        <v>106934</v>
      </c>
      <c r="D10428" s="111"/>
      <c r="E10428" s="112"/>
    </row>
    <row r="10429" spans="1:5" ht="11.25" customHeight="1">
      <c r="A10429" s="230">
        <v>42811</v>
      </c>
      <c r="B10429" s="127">
        <v>46.9</v>
      </c>
      <c r="C10429" s="131">
        <v>194877</v>
      </c>
      <c r="D10429" s="111"/>
      <c r="E10429" s="112"/>
    </row>
    <row r="10430" spans="1:5">
      <c r="A10430" s="230">
        <v>42814</v>
      </c>
      <c r="B10430" s="127">
        <v>46.465000000000003</v>
      </c>
      <c r="C10430" s="131">
        <v>89169</v>
      </c>
      <c r="D10430" s="111"/>
      <c r="E10430" s="112"/>
    </row>
    <row r="10431" spans="1:5">
      <c r="A10431" s="230">
        <v>42815</v>
      </c>
      <c r="B10431" s="127">
        <v>45.9</v>
      </c>
      <c r="C10431" s="131">
        <v>95997</v>
      </c>
      <c r="D10431" s="111"/>
      <c r="E10431" s="112"/>
    </row>
    <row r="10432" spans="1:5">
      <c r="A10432" s="230">
        <v>42816</v>
      </c>
      <c r="B10432" s="127">
        <v>46</v>
      </c>
      <c r="C10432" s="131">
        <v>95484</v>
      </c>
      <c r="D10432" s="111"/>
      <c r="E10432" s="112"/>
    </row>
    <row r="10433" spans="1:5">
      <c r="A10433" s="230">
        <v>42817</v>
      </c>
      <c r="B10433" s="127">
        <v>46.55</v>
      </c>
      <c r="C10433" s="131">
        <v>101712</v>
      </c>
      <c r="D10433" s="111"/>
      <c r="E10433" s="112"/>
    </row>
    <row r="10434" spans="1:5">
      <c r="A10434" s="230">
        <v>42818</v>
      </c>
      <c r="B10434" s="127">
        <v>46.604999999999997</v>
      </c>
      <c r="C10434" s="131">
        <v>95062</v>
      </c>
      <c r="D10434" s="111"/>
      <c r="E10434" s="112"/>
    </row>
    <row r="10435" spans="1:5">
      <c r="A10435" s="230">
        <v>42821</v>
      </c>
      <c r="B10435" s="127">
        <v>45.87</v>
      </c>
      <c r="C10435" s="131">
        <v>83593</v>
      </c>
      <c r="D10435" s="111"/>
      <c r="E10435" s="112"/>
    </row>
    <row r="10436" spans="1:5">
      <c r="A10436" s="230">
        <v>42822</v>
      </c>
      <c r="B10436" s="234">
        <v>45.945</v>
      </c>
      <c r="C10436" s="131">
        <v>154693</v>
      </c>
      <c r="D10436" s="111"/>
      <c r="E10436" s="112"/>
    </row>
    <row r="10437" spans="1:5">
      <c r="A10437" s="230">
        <v>42823</v>
      </c>
      <c r="B10437" s="234">
        <v>45.78</v>
      </c>
      <c r="C10437" s="131">
        <v>103903</v>
      </c>
      <c r="D10437" s="111"/>
      <c r="E10437" s="112"/>
    </row>
    <row r="10438" spans="1:5">
      <c r="A10438" s="230">
        <v>42824</v>
      </c>
      <c r="B10438" s="234">
        <v>46</v>
      </c>
      <c r="C10438" s="131">
        <v>110076</v>
      </c>
      <c r="D10438" s="111"/>
      <c r="E10438" s="112"/>
    </row>
    <row r="10439" spans="1:5">
      <c r="A10439" s="231">
        <v>42825</v>
      </c>
      <c r="B10439" s="128">
        <v>45.865000000000002</v>
      </c>
      <c r="C10439" s="133">
        <v>93863</v>
      </c>
      <c r="D10439" s="111"/>
      <c r="E10439" s="112"/>
    </row>
    <row r="10440" spans="1:5">
      <c r="A10440" s="230">
        <v>42828</v>
      </c>
      <c r="B10440" s="234">
        <v>45.685000000000002</v>
      </c>
      <c r="C10440" s="131">
        <v>74705</v>
      </c>
      <c r="D10440" s="111"/>
      <c r="E10440" s="112"/>
    </row>
    <row r="10441" spans="1:5">
      <c r="A10441" s="230">
        <v>42829</v>
      </c>
      <c r="B10441" s="234">
        <v>45.83</v>
      </c>
      <c r="C10441" s="131">
        <v>69149</v>
      </c>
      <c r="D10441" s="111"/>
      <c r="E10441" s="112"/>
    </row>
    <row r="10442" spans="1:5">
      <c r="A10442" s="230">
        <v>42830</v>
      </c>
      <c r="B10442" s="234">
        <v>45.575000000000003</v>
      </c>
      <c r="C10442" s="131">
        <v>88397</v>
      </c>
      <c r="D10442" s="111"/>
      <c r="E10442" s="112"/>
    </row>
    <row r="10443" spans="1:5">
      <c r="A10443" s="230">
        <v>42831</v>
      </c>
      <c r="B10443" s="234">
        <v>45.744999999999997</v>
      </c>
      <c r="C10443" s="131">
        <v>97682</v>
      </c>
      <c r="D10443" s="111"/>
      <c r="E10443" s="112"/>
    </row>
    <row r="10444" spans="1:5">
      <c r="A10444" s="230">
        <v>42832</v>
      </c>
      <c r="B10444" s="234">
        <v>45.594999999999999</v>
      </c>
      <c r="C10444" s="131">
        <v>72435</v>
      </c>
      <c r="D10444" s="111"/>
      <c r="E10444" s="112"/>
    </row>
    <row r="10445" spans="1:5">
      <c r="A10445" s="230">
        <v>42835</v>
      </c>
      <c r="B10445" s="234">
        <v>45.4</v>
      </c>
      <c r="C10445" s="131">
        <v>47929</v>
      </c>
      <c r="D10445" s="111"/>
      <c r="E10445" s="112"/>
    </row>
    <row r="10446" spans="1:5">
      <c r="A10446" s="230">
        <v>42836</v>
      </c>
      <c r="B10446" s="234">
        <v>44.725000000000001</v>
      </c>
      <c r="C10446" s="131">
        <v>68692</v>
      </c>
      <c r="D10446" s="111"/>
      <c r="E10446" s="112"/>
    </row>
    <row r="10447" spans="1:5">
      <c r="A10447" s="230">
        <v>42837</v>
      </c>
      <c r="B10447" s="234">
        <v>44.2</v>
      </c>
      <c r="C10447" s="131">
        <v>87190</v>
      </c>
      <c r="D10447" s="111"/>
      <c r="E10447" s="112"/>
    </row>
    <row r="10448" spans="1:5">
      <c r="A10448" s="230">
        <v>42838</v>
      </c>
      <c r="B10448" s="234">
        <v>46.975000000000001</v>
      </c>
      <c r="C10448" s="131">
        <v>339156</v>
      </c>
      <c r="D10448" s="111"/>
      <c r="E10448" s="112"/>
    </row>
    <row r="10449" spans="1:5">
      <c r="A10449" s="230">
        <v>42843</v>
      </c>
      <c r="B10449" s="234">
        <v>45.875</v>
      </c>
      <c r="C10449" s="131">
        <v>127779</v>
      </c>
      <c r="D10449" s="111"/>
      <c r="E10449" s="112"/>
    </row>
    <row r="10450" spans="1:5">
      <c r="A10450" s="230">
        <v>42844</v>
      </c>
      <c r="B10450" s="234">
        <v>45.95</v>
      </c>
      <c r="C10450" s="131">
        <v>84791</v>
      </c>
      <c r="D10450" s="111"/>
      <c r="E10450" s="112"/>
    </row>
    <row r="10451" spans="1:5">
      <c r="A10451" s="230">
        <v>42845</v>
      </c>
      <c r="B10451" s="234">
        <v>45.74</v>
      </c>
      <c r="C10451" s="131">
        <v>41706</v>
      </c>
      <c r="D10451" s="111"/>
      <c r="E10451" s="112"/>
    </row>
    <row r="10452" spans="1:5">
      <c r="A10452" s="230">
        <v>42846</v>
      </c>
      <c r="B10452" s="234">
        <v>45.03</v>
      </c>
      <c r="C10452" s="131">
        <v>108951</v>
      </c>
      <c r="D10452" s="111"/>
      <c r="E10452" s="112"/>
    </row>
    <row r="10453" spans="1:5">
      <c r="A10453" s="230">
        <v>42849</v>
      </c>
      <c r="B10453" s="234">
        <v>46.24</v>
      </c>
      <c r="C10453" s="131">
        <v>112983</v>
      </c>
      <c r="D10453" s="111"/>
      <c r="E10453" s="112"/>
    </row>
    <row r="10454" spans="1:5">
      <c r="A10454" s="230">
        <v>42850</v>
      </c>
      <c r="B10454" s="234">
        <v>46.37</v>
      </c>
      <c r="C10454" s="131">
        <v>66859</v>
      </c>
      <c r="D10454" s="111"/>
      <c r="E10454" s="112"/>
    </row>
    <row r="10455" spans="1:5">
      <c r="A10455" s="230">
        <v>42851</v>
      </c>
      <c r="B10455" s="234">
        <v>46.12</v>
      </c>
      <c r="C10455" s="131">
        <v>65706</v>
      </c>
      <c r="D10455" s="111"/>
      <c r="E10455" s="112"/>
    </row>
    <row r="10456" spans="1:5">
      <c r="A10456" s="230">
        <v>42852</v>
      </c>
      <c r="B10456" s="234">
        <v>45.57</v>
      </c>
      <c r="C10456" s="131">
        <v>87293</v>
      </c>
      <c r="D10456" s="111"/>
      <c r="E10456" s="112"/>
    </row>
    <row r="10457" spans="1:5">
      <c r="A10457" s="231">
        <v>42853</v>
      </c>
      <c r="B10457" s="128">
        <v>46.225000000000001</v>
      </c>
      <c r="C10457" s="133">
        <v>90107</v>
      </c>
      <c r="D10457" s="111"/>
      <c r="E10457" s="112"/>
    </row>
    <row r="10458" spans="1:5">
      <c r="A10458" s="229">
        <v>42857</v>
      </c>
      <c r="B10458" s="235">
        <v>46.244999999999997</v>
      </c>
      <c r="C10458" s="132">
        <v>72476</v>
      </c>
      <c r="D10458" s="111"/>
      <c r="E10458" s="112"/>
    </row>
    <row r="10459" spans="1:5">
      <c r="A10459" s="230">
        <v>42858</v>
      </c>
      <c r="B10459" s="234">
        <v>45.02</v>
      </c>
      <c r="C10459" s="131">
        <v>114317</v>
      </c>
      <c r="D10459" s="111"/>
      <c r="E10459" s="112"/>
    </row>
    <row r="10460" spans="1:5">
      <c r="A10460" s="230">
        <v>42859</v>
      </c>
      <c r="B10460" s="234">
        <v>44.81</v>
      </c>
      <c r="C10460" s="131">
        <v>103905</v>
      </c>
      <c r="D10460" s="111"/>
      <c r="E10460" s="112"/>
    </row>
    <row r="10461" spans="1:5">
      <c r="A10461" s="230">
        <v>42860</v>
      </c>
      <c r="B10461" s="234">
        <v>45.615000000000002</v>
      </c>
      <c r="C10461" s="131">
        <v>59517</v>
      </c>
      <c r="D10461" s="111"/>
      <c r="E10461" s="112"/>
    </row>
    <row r="10462" spans="1:5">
      <c r="A10462" s="230">
        <v>42863</v>
      </c>
      <c r="B10462" s="234">
        <v>45.305</v>
      </c>
      <c r="C10462" s="131">
        <v>62433</v>
      </c>
      <c r="D10462" s="111"/>
      <c r="E10462" s="112"/>
    </row>
    <row r="10463" spans="1:5">
      <c r="A10463" s="230">
        <v>42864</v>
      </c>
      <c r="B10463" s="234">
        <v>46.045000000000002</v>
      </c>
      <c r="C10463" s="131">
        <v>96527</v>
      </c>
      <c r="D10463" s="111"/>
      <c r="E10463" s="112"/>
    </row>
    <row r="10464" spans="1:5">
      <c r="A10464" s="230">
        <v>42865</v>
      </c>
      <c r="B10464" s="234">
        <v>48.84</v>
      </c>
      <c r="C10464" s="131">
        <v>526913</v>
      </c>
      <c r="D10464" s="111"/>
      <c r="E10464" s="112"/>
    </row>
    <row r="10465" spans="1:5">
      <c r="A10465" s="230">
        <v>42866</v>
      </c>
      <c r="B10465" s="234">
        <v>48.505000000000003</v>
      </c>
      <c r="C10465" s="131">
        <v>265872</v>
      </c>
      <c r="D10465" s="111"/>
      <c r="E10465" s="112"/>
    </row>
    <row r="10466" spans="1:5">
      <c r="A10466" s="230">
        <v>42867</v>
      </c>
      <c r="B10466" s="234">
        <v>47.45</v>
      </c>
      <c r="C10466" s="131">
        <v>179366</v>
      </c>
      <c r="D10466" s="111"/>
      <c r="E10466" s="112"/>
    </row>
    <row r="10467" spans="1:5">
      <c r="A10467" s="230">
        <v>42870</v>
      </c>
      <c r="B10467" s="234">
        <v>47.2</v>
      </c>
      <c r="C10467" s="131">
        <v>138096</v>
      </c>
      <c r="D10467" s="111"/>
      <c r="E10467" s="112"/>
    </row>
    <row r="10468" spans="1:5">
      <c r="A10468" s="230">
        <v>42871</v>
      </c>
      <c r="B10468" s="234">
        <v>46.85</v>
      </c>
      <c r="C10468" s="131">
        <v>129101</v>
      </c>
      <c r="D10468" s="111"/>
      <c r="E10468" s="112"/>
    </row>
    <row r="10469" spans="1:5">
      <c r="A10469" s="230">
        <v>42872</v>
      </c>
      <c r="B10469" s="234">
        <v>45.984999999999999</v>
      </c>
      <c r="C10469" s="131">
        <v>132948</v>
      </c>
      <c r="D10469" s="111"/>
      <c r="E10469" s="112"/>
    </row>
    <row r="10470" spans="1:5">
      <c r="A10470" s="230">
        <v>42873</v>
      </c>
      <c r="B10470" s="234">
        <v>45.505000000000003</v>
      </c>
      <c r="C10470" s="131">
        <v>148873</v>
      </c>
      <c r="D10470" s="111"/>
      <c r="E10470" s="112"/>
    </row>
    <row r="10471" spans="1:5">
      <c r="A10471" s="230">
        <v>42874</v>
      </c>
      <c r="B10471" s="234">
        <v>46.234999999999999</v>
      </c>
      <c r="C10471" s="131">
        <v>113609</v>
      </c>
      <c r="D10471" s="111"/>
      <c r="E10471" s="112"/>
    </row>
    <row r="10472" spans="1:5">
      <c r="A10472" s="230">
        <v>42877</v>
      </c>
      <c r="B10472" s="234">
        <v>46.51</v>
      </c>
      <c r="C10472" s="131">
        <v>87016</v>
      </c>
      <c r="D10472" s="111"/>
      <c r="E10472" s="112"/>
    </row>
    <row r="10473" spans="1:5">
      <c r="A10473" s="230">
        <v>42878</v>
      </c>
      <c r="B10473" s="234">
        <v>46.68</v>
      </c>
      <c r="C10473" s="131">
        <v>90275</v>
      </c>
      <c r="D10473" s="111"/>
      <c r="E10473" s="112"/>
    </row>
    <row r="10474" spans="1:5">
      <c r="A10474" s="230">
        <v>42879</v>
      </c>
      <c r="B10474" s="234">
        <v>47.18</v>
      </c>
      <c r="C10474" s="131">
        <v>93975</v>
      </c>
      <c r="D10474" s="111"/>
      <c r="E10474" s="112"/>
    </row>
    <row r="10475" spans="1:5">
      <c r="A10475" s="230">
        <v>42880</v>
      </c>
      <c r="B10475" s="234">
        <v>47.405000000000001</v>
      </c>
      <c r="C10475" s="131">
        <v>102504</v>
      </c>
      <c r="D10475" s="111"/>
      <c r="E10475" s="112"/>
    </row>
    <row r="10476" spans="1:5">
      <c r="A10476" s="230">
        <v>42881</v>
      </c>
      <c r="B10476" s="234">
        <v>47.405000000000001</v>
      </c>
      <c r="C10476" s="131">
        <v>51952</v>
      </c>
      <c r="D10476" s="111"/>
      <c r="E10476" s="112"/>
    </row>
    <row r="10477" spans="1:5">
      <c r="A10477" s="230">
        <v>42884</v>
      </c>
      <c r="B10477" s="234">
        <v>47.5</v>
      </c>
      <c r="C10477" s="131">
        <v>23119</v>
      </c>
      <c r="D10477" s="111"/>
      <c r="E10477" s="112"/>
    </row>
    <row r="10478" spans="1:5">
      <c r="A10478" s="230">
        <v>42885</v>
      </c>
      <c r="B10478" s="234">
        <v>47.31</v>
      </c>
      <c r="C10478" s="131">
        <v>82143</v>
      </c>
      <c r="D10478" s="111"/>
      <c r="E10478" s="112"/>
    </row>
    <row r="10479" spans="1:5">
      <c r="A10479" s="231">
        <v>42886</v>
      </c>
      <c r="B10479" s="236">
        <v>46.234999999999999</v>
      </c>
      <c r="C10479" s="133">
        <v>110313</v>
      </c>
      <c r="D10479" s="111"/>
      <c r="E10479" s="112"/>
    </row>
    <row r="10480" spans="1:5">
      <c r="A10480" s="230">
        <v>42887</v>
      </c>
      <c r="B10480" s="127">
        <v>45.78</v>
      </c>
      <c r="C10480" s="131">
        <v>92321</v>
      </c>
      <c r="D10480" s="111"/>
      <c r="E10480" s="112"/>
    </row>
    <row r="10481" spans="1:5">
      <c r="A10481" s="230">
        <v>42888</v>
      </c>
      <c r="B10481" s="127">
        <v>45.79</v>
      </c>
      <c r="C10481" s="131">
        <v>61393</v>
      </c>
      <c r="D10481" s="111"/>
      <c r="E10481" s="112"/>
    </row>
    <row r="10482" spans="1:5">
      <c r="A10482" s="230">
        <v>42891</v>
      </c>
      <c r="B10482" s="127">
        <v>45.67</v>
      </c>
      <c r="C10482" s="131">
        <v>42355</v>
      </c>
      <c r="D10482" s="111"/>
      <c r="E10482" s="112"/>
    </row>
    <row r="10483" spans="1:5">
      <c r="A10483" s="230">
        <v>42892</v>
      </c>
      <c r="B10483" s="127">
        <v>45.695</v>
      </c>
      <c r="C10483" s="131">
        <v>48823</v>
      </c>
      <c r="D10483" s="111"/>
      <c r="E10483" s="112"/>
    </row>
    <row r="10484" spans="1:5">
      <c r="A10484" s="230">
        <v>42893</v>
      </c>
      <c r="B10484" s="127">
        <v>44.99</v>
      </c>
      <c r="C10484" s="131">
        <v>108612</v>
      </c>
      <c r="D10484" s="111"/>
      <c r="E10484" s="112"/>
    </row>
    <row r="10485" spans="1:5">
      <c r="A10485" s="230">
        <v>42894</v>
      </c>
      <c r="B10485" s="127">
        <v>46.265000000000001</v>
      </c>
      <c r="C10485" s="131">
        <v>71911</v>
      </c>
      <c r="D10485" s="111"/>
      <c r="E10485" s="112"/>
    </row>
    <row r="10486" spans="1:5">
      <c r="A10486" s="230">
        <v>42895</v>
      </c>
      <c r="B10486" s="127">
        <v>46.914999999999999</v>
      </c>
      <c r="C10486" s="131">
        <v>89176</v>
      </c>
      <c r="D10486" s="111"/>
      <c r="E10486" s="112"/>
    </row>
    <row r="10487" spans="1:5">
      <c r="A10487" s="230">
        <v>42898</v>
      </c>
      <c r="B10487" s="127">
        <v>45.94</v>
      </c>
      <c r="C10487" s="131">
        <v>35868</v>
      </c>
      <c r="D10487" s="111"/>
      <c r="E10487" s="112"/>
    </row>
    <row r="10488" spans="1:5">
      <c r="A10488" s="230">
        <v>42899</v>
      </c>
      <c r="B10488" s="127">
        <v>46.274999999999999</v>
      </c>
      <c r="C10488" s="131">
        <v>58069</v>
      </c>
      <c r="D10488" s="111"/>
      <c r="E10488" s="112"/>
    </row>
    <row r="10489" spans="1:5">
      <c r="A10489" s="230">
        <v>42900</v>
      </c>
      <c r="B10489" s="127">
        <v>45.99</v>
      </c>
      <c r="C10489" s="131">
        <v>96644</v>
      </c>
      <c r="D10489" s="111"/>
      <c r="E10489" s="112"/>
    </row>
    <row r="10490" spans="1:5">
      <c r="A10490" s="230">
        <v>42901</v>
      </c>
      <c r="B10490" s="127">
        <v>45.75</v>
      </c>
      <c r="C10490" s="131">
        <v>81355</v>
      </c>
      <c r="D10490" s="111"/>
      <c r="E10490" s="112"/>
    </row>
    <row r="10491" spans="1:5">
      <c r="A10491" s="230">
        <v>42902</v>
      </c>
      <c r="B10491" s="127">
        <v>46</v>
      </c>
      <c r="C10491" s="131">
        <v>231370</v>
      </c>
      <c r="D10491" s="111"/>
      <c r="E10491" s="112"/>
    </row>
    <row r="10492" spans="1:5">
      <c r="A10492" s="230">
        <v>42905</v>
      </c>
      <c r="B10492" s="127">
        <v>46.42</v>
      </c>
      <c r="C10492" s="131">
        <v>39307</v>
      </c>
      <c r="D10492" s="111"/>
      <c r="E10492" s="112"/>
    </row>
    <row r="10493" spans="1:5">
      <c r="A10493" s="230">
        <v>42906</v>
      </c>
      <c r="B10493" s="127">
        <v>45.335000000000001</v>
      </c>
      <c r="C10493" s="131">
        <v>55432</v>
      </c>
      <c r="D10493" s="111"/>
      <c r="E10493" s="112"/>
    </row>
    <row r="10494" spans="1:5">
      <c r="A10494" s="230">
        <v>42907</v>
      </c>
      <c r="B10494" s="127">
        <v>44.515000000000001</v>
      </c>
      <c r="C10494" s="131">
        <v>99925</v>
      </c>
      <c r="D10494" s="111"/>
      <c r="E10494" s="112"/>
    </row>
    <row r="10495" spans="1:5">
      <c r="A10495" s="230">
        <v>42908</v>
      </c>
      <c r="B10495" s="127">
        <v>43.86</v>
      </c>
      <c r="C10495" s="131">
        <v>130563</v>
      </c>
      <c r="D10495" s="111"/>
      <c r="E10495" s="112"/>
    </row>
    <row r="10496" spans="1:5">
      <c r="A10496" s="230">
        <v>42909</v>
      </c>
      <c r="B10496" s="127">
        <v>43.975000000000001</v>
      </c>
      <c r="C10496" s="131">
        <v>92587</v>
      </c>
      <c r="D10496" s="111"/>
      <c r="E10496" s="112"/>
    </row>
    <row r="10497" spans="1:5">
      <c r="A10497" s="230">
        <v>42912</v>
      </c>
      <c r="B10497" s="127">
        <v>43.85</v>
      </c>
      <c r="C10497" s="131">
        <v>63137</v>
      </c>
      <c r="D10497" s="111"/>
      <c r="E10497" s="112"/>
    </row>
    <row r="10498" spans="1:5">
      <c r="A10498" s="230">
        <v>42913</v>
      </c>
      <c r="B10498" s="127">
        <v>44.045000000000002</v>
      </c>
      <c r="C10498" s="131">
        <v>169721</v>
      </c>
      <c r="D10498" s="111"/>
      <c r="E10498" s="112"/>
    </row>
    <row r="10499" spans="1:5">
      <c r="A10499" s="230">
        <v>42914</v>
      </c>
      <c r="B10499" s="127">
        <v>43.575000000000003</v>
      </c>
      <c r="C10499" s="131">
        <v>64528</v>
      </c>
      <c r="D10499" s="111"/>
      <c r="E10499" s="112"/>
    </row>
    <row r="10500" spans="1:5">
      <c r="A10500" s="230">
        <v>42915</v>
      </c>
      <c r="B10500" s="127">
        <v>44.134999999999998</v>
      </c>
      <c r="C10500" s="131">
        <v>69352</v>
      </c>
      <c r="D10500" s="111"/>
      <c r="E10500" s="112"/>
    </row>
    <row r="10501" spans="1:5">
      <c r="A10501" s="231">
        <v>42916</v>
      </c>
      <c r="B10501" s="128">
        <v>44.545000000000002</v>
      </c>
      <c r="C10501" s="133">
        <v>47113</v>
      </c>
      <c r="D10501" s="111"/>
      <c r="E10501" s="112"/>
    </row>
    <row r="10502" spans="1:5">
      <c r="A10502" s="230">
        <v>42919</v>
      </c>
      <c r="B10502" s="127">
        <v>45.805</v>
      </c>
      <c r="C10502" s="131">
        <v>88824</v>
      </c>
      <c r="D10502" s="111"/>
      <c r="E10502" s="112"/>
    </row>
    <row r="10503" spans="1:5">
      <c r="A10503" s="230">
        <v>42920</v>
      </c>
      <c r="B10503" s="127">
        <v>45.6</v>
      </c>
      <c r="C10503" s="131">
        <v>63761</v>
      </c>
      <c r="D10503" s="111"/>
      <c r="E10503" s="112"/>
    </row>
    <row r="10504" spans="1:5">
      <c r="A10504" s="230">
        <v>42921</v>
      </c>
      <c r="B10504" s="127">
        <v>45.08</v>
      </c>
      <c r="C10504" s="131">
        <v>26416</v>
      </c>
      <c r="D10504" s="111"/>
      <c r="E10504" s="112"/>
    </row>
    <row r="10505" spans="1:5">
      <c r="A10505" s="230">
        <v>42922</v>
      </c>
      <c r="B10505" s="127">
        <v>44.755000000000003</v>
      </c>
      <c r="C10505" s="131">
        <v>54200</v>
      </c>
      <c r="D10505" s="111"/>
      <c r="E10505" s="112"/>
    </row>
    <row r="10506" spans="1:5">
      <c r="A10506" s="230">
        <v>42923</v>
      </c>
      <c r="B10506" s="127">
        <v>44.395000000000003</v>
      </c>
      <c r="C10506" s="131">
        <v>59907</v>
      </c>
      <c r="D10506" s="111"/>
      <c r="E10506" s="112"/>
    </row>
    <row r="10507" spans="1:5">
      <c r="A10507" s="230">
        <v>42926</v>
      </c>
      <c r="B10507" s="127">
        <v>44.325000000000003</v>
      </c>
      <c r="C10507" s="131">
        <v>50263</v>
      </c>
      <c r="D10507" s="111"/>
      <c r="E10507" s="112"/>
    </row>
    <row r="10508" spans="1:5">
      <c r="A10508" s="230">
        <v>42927</v>
      </c>
      <c r="B10508" s="127">
        <v>44.505000000000003</v>
      </c>
      <c r="C10508" s="131">
        <v>64853</v>
      </c>
      <c r="D10508" s="111"/>
      <c r="E10508" s="112"/>
    </row>
    <row r="10509" spans="1:5">
      <c r="A10509" s="230">
        <v>42928</v>
      </c>
      <c r="B10509" s="127">
        <v>44.795000000000002</v>
      </c>
      <c r="C10509" s="131">
        <v>39174</v>
      </c>
      <c r="D10509" s="111"/>
      <c r="E10509" s="112"/>
    </row>
    <row r="10510" spans="1:5">
      <c r="A10510" s="230">
        <v>42929</v>
      </c>
      <c r="B10510" s="127">
        <v>45.055</v>
      </c>
      <c r="C10510" s="131">
        <v>52008</v>
      </c>
      <c r="D10510" s="111"/>
      <c r="E10510" s="112"/>
    </row>
    <row r="10511" spans="1:5" ht="11.25" customHeight="1">
      <c r="A10511" s="230">
        <v>42930</v>
      </c>
      <c r="B10511" s="127">
        <v>46.47</v>
      </c>
      <c r="C10511" s="131">
        <v>163159</v>
      </c>
      <c r="D10511" s="111"/>
      <c r="E10511" s="112"/>
    </row>
    <row r="10512" spans="1:5">
      <c r="A10512" s="230">
        <v>42933</v>
      </c>
      <c r="B10512" s="127">
        <v>46.58</v>
      </c>
      <c r="C10512" s="131">
        <v>57250</v>
      </c>
      <c r="D10512" s="111"/>
      <c r="E10512" s="112"/>
    </row>
    <row r="10513" spans="1:5">
      <c r="A10513" s="230">
        <v>42934</v>
      </c>
      <c r="B10513" s="127">
        <v>46.21</v>
      </c>
      <c r="C10513" s="131">
        <v>40363</v>
      </c>
      <c r="D10513" s="111"/>
      <c r="E10513" s="112"/>
    </row>
    <row r="10514" spans="1:5">
      <c r="A10514" s="230">
        <v>42935</v>
      </c>
      <c r="B10514" s="127">
        <v>46</v>
      </c>
      <c r="C10514" s="131">
        <v>32566</v>
      </c>
      <c r="D10514" s="111"/>
      <c r="E10514" s="112"/>
    </row>
    <row r="10515" spans="1:5">
      <c r="A10515" s="230">
        <v>42936</v>
      </c>
      <c r="B10515" s="127">
        <v>46.244999999999997</v>
      </c>
      <c r="C10515" s="131">
        <v>54478</v>
      </c>
      <c r="D10515" s="111"/>
      <c r="E10515" s="112"/>
    </row>
    <row r="10516" spans="1:5">
      <c r="A10516" s="230">
        <v>42937</v>
      </c>
      <c r="B10516" s="127">
        <v>46.335000000000001</v>
      </c>
      <c r="C10516" s="131">
        <v>88412</v>
      </c>
      <c r="D10516" s="111"/>
      <c r="E10516" s="112"/>
    </row>
    <row r="10517" spans="1:5">
      <c r="A10517" s="230">
        <v>42940</v>
      </c>
      <c r="B10517" s="127">
        <v>45.314999999999998</v>
      </c>
      <c r="C10517" s="131">
        <v>79116</v>
      </c>
      <c r="D10517" s="111"/>
      <c r="E10517" s="112"/>
    </row>
    <row r="10518" spans="1:5">
      <c r="A10518" s="230">
        <v>42941</v>
      </c>
      <c r="B10518" s="127">
        <v>46.234999999999999</v>
      </c>
      <c r="C10518" s="131">
        <v>71552</v>
      </c>
      <c r="D10518" s="111"/>
      <c r="E10518" s="112"/>
    </row>
    <row r="10519" spans="1:5">
      <c r="A10519" s="230">
        <v>42942</v>
      </c>
      <c r="B10519" s="127">
        <v>46.74</v>
      </c>
      <c r="C10519" s="131">
        <v>51091</v>
      </c>
      <c r="D10519" s="111"/>
      <c r="E10519" s="112"/>
    </row>
    <row r="10520" spans="1:5">
      <c r="A10520" s="230">
        <v>42943</v>
      </c>
      <c r="B10520" s="127">
        <v>46.7</v>
      </c>
      <c r="C10520" s="131">
        <v>53305</v>
      </c>
      <c r="D10520" s="111"/>
      <c r="E10520" s="112"/>
    </row>
    <row r="10521" spans="1:5">
      <c r="A10521" s="230">
        <v>42944</v>
      </c>
      <c r="B10521" s="127">
        <v>42.225000000000001</v>
      </c>
      <c r="C10521" s="131">
        <v>560987</v>
      </c>
      <c r="D10521" s="111"/>
      <c r="E10521" s="112"/>
    </row>
    <row r="10522" spans="1:5">
      <c r="A10522" s="231">
        <v>42947</v>
      </c>
      <c r="B10522" s="128">
        <v>40.85</v>
      </c>
      <c r="C10522" s="133">
        <v>394662</v>
      </c>
      <c r="D10522" s="111"/>
      <c r="E10522" s="112"/>
    </row>
    <row r="10523" spans="1:5">
      <c r="A10523" s="230">
        <v>42948</v>
      </c>
      <c r="B10523" s="127">
        <v>41.755000000000003</v>
      </c>
      <c r="C10523" s="131">
        <v>319318</v>
      </c>
      <c r="D10523" s="111"/>
      <c r="E10523" s="112"/>
    </row>
    <row r="10524" spans="1:5">
      <c r="A10524" s="230">
        <v>42949</v>
      </c>
      <c r="B10524" s="127">
        <v>40.755000000000003</v>
      </c>
      <c r="C10524" s="131">
        <v>209794</v>
      </c>
      <c r="D10524" s="111"/>
      <c r="E10524" s="112"/>
    </row>
    <row r="10525" spans="1:5">
      <c r="A10525" s="230">
        <v>42950</v>
      </c>
      <c r="B10525" s="127">
        <v>40.674999999999997</v>
      </c>
      <c r="C10525" s="131">
        <v>171508</v>
      </c>
      <c r="D10525" s="111"/>
      <c r="E10525" s="112"/>
    </row>
    <row r="10526" spans="1:5">
      <c r="A10526" s="230">
        <v>42951</v>
      </c>
      <c r="B10526" s="127">
        <v>40.634999999999998</v>
      </c>
      <c r="C10526" s="131">
        <v>106875</v>
      </c>
      <c r="D10526" s="111"/>
      <c r="E10526" s="112"/>
    </row>
    <row r="10527" spans="1:5">
      <c r="A10527" s="230">
        <v>42954</v>
      </c>
      <c r="B10527" s="127">
        <v>41.41</v>
      </c>
      <c r="C10527" s="131">
        <v>95205</v>
      </c>
      <c r="D10527" s="111"/>
      <c r="E10527" s="112"/>
    </row>
    <row r="10528" spans="1:5">
      <c r="A10528" s="230">
        <v>42955</v>
      </c>
      <c r="B10528" s="127">
        <v>41.2</v>
      </c>
      <c r="C10528" s="131">
        <v>157414</v>
      </c>
      <c r="D10528" s="111"/>
      <c r="E10528" s="112"/>
    </row>
    <row r="10529" spans="1:5">
      <c r="A10529" s="230">
        <v>42956</v>
      </c>
      <c r="B10529" s="127">
        <v>40.734999999999999</v>
      </c>
      <c r="C10529" s="131">
        <v>151359</v>
      </c>
      <c r="D10529" s="111"/>
      <c r="E10529" s="112"/>
    </row>
    <row r="10530" spans="1:5">
      <c r="A10530" s="230">
        <v>42957</v>
      </c>
      <c r="B10530" s="127">
        <v>40.380000000000003</v>
      </c>
      <c r="C10530" s="131">
        <v>243070</v>
      </c>
      <c r="D10530" s="111"/>
      <c r="E10530" s="112"/>
    </row>
    <row r="10531" spans="1:5">
      <c r="A10531" s="230">
        <v>42958</v>
      </c>
      <c r="B10531" s="127">
        <v>39.805</v>
      </c>
      <c r="C10531" s="131">
        <v>254831</v>
      </c>
      <c r="D10531" s="111"/>
      <c r="E10531" s="112"/>
    </row>
    <row r="10532" spans="1:5">
      <c r="A10532" s="230">
        <v>42961</v>
      </c>
      <c r="B10532" s="127">
        <v>40.314999999999998</v>
      </c>
      <c r="C10532" s="131">
        <v>136775</v>
      </c>
      <c r="D10532" s="111"/>
      <c r="E10532" s="112"/>
    </row>
    <row r="10533" spans="1:5">
      <c r="A10533" s="230">
        <v>42962</v>
      </c>
      <c r="B10533" s="127">
        <v>40.015000000000001</v>
      </c>
      <c r="C10533" s="131">
        <v>59822</v>
      </c>
      <c r="D10533" s="111"/>
      <c r="E10533" s="112"/>
    </row>
    <row r="10534" spans="1:5">
      <c r="A10534" s="230">
        <v>42963</v>
      </c>
      <c r="B10534" s="127">
        <v>40.46</v>
      </c>
      <c r="C10534" s="131">
        <v>88503</v>
      </c>
      <c r="D10534" s="111"/>
      <c r="E10534" s="112"/>
    </row>
    <row r="10535" spans="1:5">
      <c r="A10535" s="230">
        <v>42964</v>
      </c>
      <c r="B10535" s="127">
        <v>40.32</v>
      </c>
      <c r="C10535" s="131">
        <v>77196</v>
      </c>
      <c r="D10535" s="111"/>
      <c r="E10535" s="112"/>
    </row>
    <row r="10536" spans="1:5">
      <c r="A10536" s="230">
        <v>42965</v>
      </c>
      <c r="B10536" s="127">
        <v>40.33</v>
      </c>
      <c r="C10536" s="131">
        <v>93022</v>
      </c>
      <c r="D10536" s="111"/>
      <c r="E10536" s="112"/>
    </row>
    <row r="10537" spans="1:5">
      <c r="A10537" s="230">
        <v>42968</v>
      </c>
      <c r="B10537" s="127">
        <v>40.229999999999997</v>
      </c>
      <c r="C10537" s="131">
        <v>60427</v>
      </c>
      <c r="D10537" s="111"/>
      <c r="E10537" s="112"/>
    </row>
    <row r="10538" spans="1:5">
      <c r="A10538" s="230">
        <v>42969</v>
      </c>
      <c r="B10538" s="127">
        <v>40.6</v>
      </c>
      <c r="C10538" s="131">
        <v>64310</v>
      </c>
      <c r="D10538" s="111"/>
      <c r="E10538" s="112"/>
    </row>
    <row r="10539" spans="1:5">
      <c r="A10539" s="230">
        <v>42970</v>
      </c>
      <c r="B10539" s="127">
        <v>40.49</v>
      </c>
      <c r="C10539" s="131">
        <v>48633</v>
      </c>
      <c r="D10539" s="111"/>
      <c r="E10539" s="112"/>
    </row>
    <row r="10540" spans="1:5">
      <c r="A10540" s="230">
        <v>42971</v>
      </c>
      <c r="B10540" s="127">
        <v>40.57</v>
      </c>
      <c r="C10540" s="131">
        <v>46595</v>
      </c>
      <c r="D10540" s="111"/>
      <c r="E10540" s="112"/>
    </row>
    <row r="10541" spans="1:5">
      <c r="A10541" s="230">
        <v>42972</v>
      </c>
      <c r="B10541" s="127">
        <v>40.454999999999998</v>
      </c>
      <c r="C10541" s="131">
        <v>72462</v>
      </c>
      <c r="D10541" s="111"/>
      <c r="E10541" s="112"/>
    </row>
    <row r="10542" spans="1:5">
      <c r="A10542" s="230">
        <v>42975</v>
      </c>
      <c r="B10542" s="127">
        <v>40.215000000000003</v>
      </c>
      <c r="C10542" s="131">
        <v>68199</v>
      </c>
      <c r="D10542" s="111"/>
      <c r="E10542" s="112"/>
    </row>
    <row r="10543" spans="1:5">
      <c r="A10543" s="230">
        <v>42976</v>
      </c>
      <c r="B10543" s="127">
        <v>39.634999999999998</v>
      </c>
      <c r="C10543" s="131">
        <v>131513</v>
      </c>
      <c r="D10543" s="111"/>
      <c r="E10543" s="112"/>
    </row>
    <row r="10544" spans="1:5">
      <c r="A10544" s="230">
        <v>42977</v>
      </c>
      <c r="B10544" s="127">
        <v>40.32</v>
      </c>
      <c r="C10544" s="131">
        <v>83851</v>
      </c>
      <c r="D10544" s="111"/>
      <c r="E10544" s="112"/>
    </row>
    <row r="10545" spans="1:5">
      <c r="A10545" s="231">
        <v>42978</v>
      </c>
      <c r="B10545" s="128">
        <v>40.04</v>
      </c>
      <c r="C10545" s="133">
        <v>59374</v>
      </c>
      <c r="D10545" s="111"/>
      <c r="E10545" s="112"/>
    </row>
    <row r="10546" spans="1:5">
      <c r="A10546" s="229">
        <v>42979</v>
      </c>
      <c r="B10546" s="126">
        <v>40.305</v>
      </c>
      <c r="C10546" s="132">
        <v>110811</v>
      </c>
      <c r="D10546" s="111"/>
      <c r="E10546" s="112"/>
    </row>
    <row r="10547" spans="1:5">
      <c r="A10547" s="230">
        <v>42982</v>
      </c>
      <c r="B10547" s="127">
        <v>40.659999999999997</v>
      </c>
      <c r="C10547" s="131">
        <v>56249</v>
      </c>
      <c r="D10547" s="111"/>
      <c r="E10547" s="112"/>
    </row>
    <row r="10548" spans="1:5">
      <c r="A10548" s="230">
        <v>42983</v>
      </c>
      <c r="B10548" s="127">
        <v>40.71</v>
      </c>
      <c r="C10548" s="131">
        <v>70457</v>
      </c>
      <c r="D10548" s="111"/>
      <c r="E10548" s="112"/>
    </row>
    <row r="10549" spans="1:5">
      <c r="A10549" s="230">
        <v>42984</v>
      </c>
      <c r="B10549" s="127">
        <v>40.65</v>
      </c>
      <c r="C10549" s="131">
        <v>48811</v>
      </c>
      <c r="D10549" s="111"/>
      <c r="E10549" s="112"/>
    </row>
    <row r="10550" spans="1:5">
      <c r="A10550" s="230">
        <v>42985</v>
      </c>
      <c r="B10550" s="127">
        <v>41.634999999999998</v>
      </c>
      <c r="C10550" s="131">
        <v>86810</v>
      </c>
      <c r="D10550" s="111"/>
      <c r="E10550" s="112"/>
    </row>
    <row r="10551" spans="1:5">
      <c r="A10551" s="230">
        <v>42986</v>
      </c>
      <c r="B10551" s="127">
        <v>41.26</v>
      </c>
      <c r="C10551" s="131">
        <v>63186</v>
      </c>
      <c r="D10551" s="111"/>
      <c r="E10551" s="112"/>
    </row>
    <row r="10552" spans="1:5">
      <c r="A10552" s="230">
        <v>42989</v>
      </c>
      <c r="B10552" s="127">
        <v>41.58</v>
      </c>
      <c r="C10552" s="131">
        <v>44840</v>
      </c>
      <c r="D10552" s="111"/>
      <c r="E10552" s="112"/>
    </row>
    <row r="10553" spans="1:5">
      <c r="A10553" s="230">
        <v>42990</v>
      </c>
      <c r="B10553" s="127">
        <v>41.594999999999999</v>
      </c>
      <c r="C10553" s="131">
        <v>73004</v>
      </c>
      <c r="D10553" s="111"/>
      <c r="E10553" s="112"/>
    </row>
    <row r="10554" spans="1:5">
      <c r="A10554" s="230">
        <v>42991</v>
      </c>
      <c r="B10554" s="127">
        <v>40.93</v>
      </c>
      <c r="C10554" s="131">
        <v>83588</v>
      </c>
      <c r="D10554" s="111"/>
      <c r="E10554" s="112"/>
    </row>
    <row r="10555" spans="1:5">
      <c r="A10555" s="230">
        <v>42992</v>
      </c>
      <c r="B10555" s="127">
        <v>40.784999999999997</v>
      </c>
      <c r="C10555" s="131">
        <v>72657</v>
      </c>
      <c r="D10555" s="111"/>
      <c r="E10555" s="112"/>
    </row>
    <row r="10556" spans="1:5">
      <c r="A10556" s="230">
        <v>42993</v>
      </c>
      <c r="B10556" s="127">
        <v>40.625</v>
      </c>
      <c r="C10556" s="131">
        <v>132703</v>
      </c>
      <c r="D10556" s="111"/>
      <c r="E10556" s="112"/>
    </row>
    <row r="10557" spans="1:5">
      <c r="A10557" s="230">
        <v>42996</v>
      </c>
      <c r="B10557" s="127">
        <v>40.625</v>
      </c>
      <c r="C10557" s="131">
        <v>115980</v>
      </c>
      <c r="D10557" s="111"/>
      <c r="E10557" s="112"/>
    </row>
    <row r="10558" spans="1:5">
      <c r="A10558" s="230">
        <v>42997</v>
      </c>
      <c r="B10558" s="127">
        <v>40.634999999999998</v>
      </c>
      <c r="C10558" s="131">
        <v>128204</v>
      </c>
      <c r="D10558" s="111"/>
      <c r="E10558" s="112"/>
    </row>
    <row r="10559" spans="1:5">
      <c r="A10559" s="230">
        <v>42998</v>
      </c>
      <c r="B10559" s="127">
        <v>40.664999999999999</v>
      </c>
      <c r="C10559" s="131">
        <v>82953</v>
      </c>
      <c r="D10559" s="111"/>
      <c r="E10559" s="112"/>
    </row>
    <row r="10560" spans="1:5">
      <c r="A10560" s="230">
        <v>42999</v>
      </c>
      <c r="B10560" s="127">
        <v>40.814999999999998</v>
      </c>
      <c r="C10560" s="131">
        <v>54423</v>
      </c>
      <c r="D10560" s="111"/>
      <c r="E10560" s="112"/>
    </row>
    <row r="10561" spans="1:5">
      <c r="A10561" s="230">
        <v>43000</v>
      </c>
      <c r="B10561" s="127">
        <v>40.715000000000003</v>
      </c>
      <c r="C10561" s="131">
        <v>45341</v>
      </c>
      <c r="D10561" s="111"/>
      <c r="E10561" s="112"/>
    </row>
    <row r="10562" spans="1:5">
      <c r="A10562" s="230">
        <v>43003</v>
      </c>
      <c r="B10562" s="127">
        <v>40.06</v>
      </c>
      <c r="C10562" s="131">
        <v>125506</v>
      </c>
      <c r="D10562" s="111"/>
      <c r="E10562" s="112"/>
    </row>
    <row r="10563" spans="1:5">
      <c r="A10563" s="230">
        <v>43004</v>
      </c>
      <c r="B10563" s="127">
        <v>40.015000000000001</v>
      </c>
      <c r="C10563" s="131">
        <v>92360</v>
      </c>
      <c r="D10563" s="111"/>
      <c r="E10563" s="112"/>
    </row>
    <row r="10564" spans="1:5">
      <c r="A10564" s="230">
        <v>43005</v>
      </c>
      <c r="B10564" s="127">
        <v>39.825000000000003</v>
      </c>
      <c r="C10564" s="131">
        <v>75984</v>
      </c>
      <c r="D10564" s="111"/>
      <c r="E10564" s="112"/>
    </row>
    <row r="10565" spans="1:5">
      <c r="A10565" s="230">
        <v>43006</v>
      </c>
      <c r="B10565" s="127">
        <v>40.375</v>
      </c>
      <c r="C10565" s="131">
        <v>74658</v>
      </c>
      <c r="D10565" s="111"/>
      <c r="E10565" s="112"/>
    </row>
    <row r="10566" spans="1:5">
      <c r="A10566" s="231">
        <v>43007</v>
      </c>
      <c r="B10566" s="128">
        <v>40.58</v>
      </c>
      <c r="C10566" s="133">
        <v>132314</v>
      </c>
      <c r="D10566" s="111"/>
      <c r="E10566" s="112"/>
    </row>
    <row r="10567" spans="1:5">
      <c r="A10567" s="229">
        <v>43010</v>
      </c>
      <c r="B10567" s="126">
        <v>40.094999999999999</v>
      </c>
      <c r="C10567" s="132">
        <v>178830</v>
      </c>
      <c r="D10567" s="111"/>
      <c r="E10567" s="112"/>
    </row>
    <row r="10568" spans="1:5">
      <c r="A10568" s="230">
        <v>43011</v>
      </c>
      <c r="B10568" s="127">
        <v>40.4</v>
      </c>
      <c r="C10568" s="131">
        <v>122243</v>
      </c>
      <c r="D10568" s="111"/>
      <c r="E10568" s="112"/>
    </row>
    <row r="10569" spans="1:5">
      <c r="A10569" s="230">
        <v>43012</v>
      </c>
      <c r="B10569" s="127">
        <v>40.200000000000003</v>
      </c>
      <c r="C10569" s="131">
        <v>135610</v>
      </c>
      <c r="D10569" s="111"/>
      <c r="E10569" s="112"/>
    </row>
    <row r="10570" spans="1:5">
      <c r="A10570" s="230">
        <v>43013</v>
      </c>
      <c r="B10570" s="127">
        <v>40.1</v>
      </c>
      <c r="C10570" s="131">
        <v>175767</v>
      </c>
      <c r="D10570" s="111"/>
      <c r="E10570" s="112"/>
    </row>
    <row r="10571" spans="1:5">
      <c r="A10571" s="230">
        <v>43014</v>
      </c>
      <c r="B10571" s="127">
        <v>39.880000000000003</v>
      </c>
      <c r="C10571" s="131">
        <v>71950</v>
      </c>
      <c r="D10571" s="111"/>
      <c r="E10571" s="112"/>
    </row>
    <row r="10572" spans="1:5">
      <c r="A10572" s="230">
        <v>43017</v>
      </c>
      <c r="B10572" s="127">
        <v>39.31</v>
      </c>
      <c r="C10572" s="131">
        <v>93578</v>
      </c>
      <c r="D10572" s="111"/>
      <c r="E10572" s="112"/>
    </row>
    <row r="10573" spans="1:5">
      <c r="A10573" s="230">
        <v>43018</v>
      </c>
      <c r="B10573" s="127">
        <v>39.36</v>
      </c>
      <c r="C10573" s="131">
        <v>106612</v>
      </c>
      <c r="D10573" s="111"/>
      <c r="E10573" s="112"/>
    </row>
    <row r="10574" spans="1:5">
      <c r="A10574" s="230">
        <v>43019</v>
      </c>
      <c r="B10574" s="127">
        <v>38.844999999999999</v>
      </c>
      <c r="C10574" s="131">
        <v>136813</v>
      </c>
      <c r="D10574" s="111"/>
      <c r="E10574" s="112"/>
    </row>
    <row r="10575" spans="1:5">
      <c r="A10575" s="230">
        <v>43020</v>
      </c>
      <c r="B10575" s="127">
        <v>38.755000000000003</v>
      </c>
      <c r="C10575" s="131">
        <v>142880</v>
      </c>
      <c r="D10575" s="111"/>
      <c r="E10575" s="112"/>
    </row>
    <row r="10576" spans="1:5">
      <c r="A10576" s="230">
        <v>43021</v>
      </c>
      <c r="B10576" s="127">
        <v>38.695</v>
      </c>
      <c r="C10576" s="131">
        <v>199434</v>
      </c>
      <c r="D10576" s="111"/>
      <c r="E10576" s="112"/>
    </row>
    <row r="10577" spans="1:5">
      <c r="A10577" s="230">
        <v>43024</v>
      </c>
      <c r="B10577" s="127">
        <v>39.130000000000003</v>
      </c>
      <c r="C10577" s="131">
        <v>204887</v>
      </c>
      <c r="D10577" s="111"/>
      <c r="E10577" s="112"/>
    </row>
    <row r="10578" spans="1:5">
      <c r="A10578" s="230">
        <v>43025</v>
      </c>
      <c r="B10578" s="127">
        <v>38.975000000000001</v>
      </c>
      <c r="C10578" s="131">
        <v>129148</v>
      </c>
      <c r="D10578" s="111"/>
      <c r="E10578" s="112"/>
    </row>
    <row r="10579" spans="1:5">
      <c r="A10579" s="230">
        <v>43026</v>
      </c>
      <c r="B10579" s="127">
        <v>38.924999999999997</v>
      </c>
      <c r="C10579" s="131">
        <v>175457</v>
      </c>
      <c r="D10579" s="111"/>
      <c r="E10579" s="112"/>
    </row>
    <row r="10580" spans="1:5">
      <c r="A10580" s="230">
        <v>43027</v>
      </c>
      <c r="B10580" s="127">
        <v>39.369999999999997</v>
      </c>
      <c r="C10580" s="131">
        <v>125298</v>
      </c>
      <c r="D10580" s="111"/>
      <c r="E10580" s="112"/>
    </row>
    <row r="10581" spans="1:5">
      <c r="A10581" s="230">
        <v>43028</v>
      </c>
      <c r="B10581" s="127">
        <v>40.090000000000003</v>
      </c>
      <c r="C10581" s="131">
        <v>301418</v>
      </c>
      <c r="D10581" s="111"/>
      <c r="E10581" s="112"/>
    </row>
    <row r="10582" spans="1:5">
      <c r="A10582" s="230">
        <v>43031</v>
      </c>
      <c r="B10582" s="127">
        <v>40.534999999999997</v>
      </c>
      <c r="C10582" s="131">
        <v>119970</v>
      </c>
      <c r="D10582" s="111"/>
      <c r="E10582" s="112"/>
    </row>
    <row r="10583" spans="1:5">
      <c r="A10583" s="230">
        <v>43032</v>
      </c>
      <c r="B10583" s="127">
        <v>40.545000000000002</v>
      </c>
      <c r="C10583" s="131">
        <v>119124</v>
      </c>
      <c r="D10583" s="111"/>
      <c r="E10583" s="112"/>
    </row>
    <row r="10584" spans="1:5">
      <c r="A10584" s="230">
        <v>43033</v>
      </c>
      <c r="B10584" s="127">
        <v>40.19</v>
      </c>
      <c r="C10584" s="131">
        <v>129085</v>
      </c>
      <c r="D10584" s="111"/>
      <c r="E10584" s="112"/>
    </row>
    <row r="10585" spans="1:5">
      <c r="A10585" s="230">
        <v>43034</v>
      </c>
      <c r="B10585" s="127">
        <v>40.325000000000003</v>
      </c>
      <c r="C10585" s="131">
        <v>100289</v>
      </c>
      <c r="D10585" s="111"/>
      <c r="E10585" s="112"/>
    </row>
    <row r="10586" spans="1:5">
      <c r="A10586" s="230">
        <v>43035</v>
      </c>
      <c r="B10586" s="127">
        <v>40.335000000000001</v>
      </c>
      <c r="C10586" s="131">
        <v>99478</v>
      </c>
      <c r="D10586" s="111"/>
      <c r="E10586" s="112"/>
    </row>
    <row r="10587" spans="1:5">
      <c r="A10587" s="230">
        <v>43038</v>
      </c>
      <c r="B10587" s="127">
        <v>40.494999999999997</v>
      </c>
      <c r="C10587" s="131">
        <v>76328</v>
      </c>
      <c r="D10587" s="111"/>
      <c r="E10587" s="112"/>
    </row>
    <row r="10588" spans="1:5">
      <c r="A10588" s="231">
        <v>43039</v>
      </c>
      <c r="B10588" s="128">
        <v>40.604999999999997</v>
      </c>
      <c r="C10588" s="133">
        <v>67256</v>
      </c>
      <c r="D10588" s="111"/>
      <c r="E10588" s="112"/>
    </row>
    <row r="10589" spans="1:5">
      <c r="A10589" s="230">
        <v>43040</v>
      </c>
      <c r="B10589" s="127">
        <v>41.085000000000001</v>
      </c>
      <c r="C10589" s="131">
        <v>83218</v>
      </c>
      <c r="D10589" s="111"/>
      <c r="E10589" s="112"/>
    </row>
    <row r="10590" spans="1:5">
      <c r="A10590" s="230">
        <v>43041</v>
      </c>
      <c r="B10590" s="127">
        <v>40.89</v>
      </c>
      <c r="C10590" s="131">
        <v>127285</v>
      </c>
      <c r="D10590" s="111"/>
      <c r="E10590" s="112"/>
    </row>
    <row r="10591" spans="1:5">
      <c r="A10591" s="230">
        <v>43042</v>
      </c>
      <c r="B10591" s="127">
        <v>40.25</v>
      </c>
      <c r="C10591" s="131">
        <v>87243</v>
      </c>
      <c r="D10591" s="111"/>
      <c r="E10591" s="112"/>
    </row>
    <row r="10592" spans="1:5">
      <c r="A10592" s="230">
        <v>43045</v>
      </c>
      <c r="B10592" s="127">
        <v>40.325000000000003</v>
      </c>
      <c r="C10592" s="131">
        <v>108781</v>
      </c>
      <c r="D10592" s="111"/>
      <c r="E10592" s="112"/>
    </row>
    <row r="10593" spans="1:5">
      <c r="A10593" s="230">
        <v>43046</v>
      </c>
      <c r="B10593" s="127">
        <v>39.26</v>
      </c>
      <c r="C10593" s="131">
        <v>149896</v>
      </c>
      <c r="D10593" s="111"/>
      <c r="E10593" s="112"/>
    </row>
    <row r="10594" spans="1:5">
      <c r="A10594" s="230">
        <v>43047</v>
      </c>
      <c r="B10594" s="127">
        <v>39.965000000000003</v>
      </c>
      <c r="C10594" s="131">
        <v>84164</v>
      </c>
      <c r="D10594" s="111"/>
      <c r="E10594" s="112"/>
    </row>
    <row r="10595" spans="1:5">
      <c r="A10595" s="230">
        <v>43048</v>
      </c>
      <c r="B10595" s="127">
        <v>39.5</v>
      </c>
      <c r="C10595" s="131">
        <v>117164</v>
      </c>
      <c r="D10595" s="111"/>
      <c r="E10595" s="112"/>
    </row>
    <row r="10596" spans="1:5">
      <c r="A10596" s="230">
        <v>43049</v>
      </c>
      <c r="B10596" s="127">
        <v>38.185000000000002</v>
      </c>
      <c r="C10596" s="131">
        <v>355882</v>
      </c>
      <c r="D10596" s="111"/>
      <c r="E10596" s="112"/>
    </row>
    <row r="10597" spans="1:5">
      <c r="A10597" s="230">
        <v>43052</v>
      </c>
      <c r="B10597" s="127">
        <v>38.274999999999999</v>
      </c>
      <c r="C10597" s="131">
        <v>184509</v>
      </c>
      <c r="D10597" s="111"/>
      <c r="E10597" s="112"/>
    </row>
    <row r="10598" spans="1:5">
      <c r="A10598" s="230">
        <v>43053</v>
      </c>
      <c r="B10598" s="127">
        <v>37.67</v>
      </c>
      <c r="C10598" s="131">
        <v>154758</v>
      </c>
      <c r="D10598" s="111"/>
      <c r="E10598" s="112"/>
    </row>
    <row r="10599" spans="1:5">
      <c r="A10599" s="230">
        <v>43054</v>
      </c>
      <c r="B10599" s="127">
        <v>38.32</v>
      </c>
      <c r="C10599" s="131">
        <v>313811</v>
      </c>
      <c r="D10599" s="111"/>
      <c r="E10599" s="112"/>
    </row>
    <row r="10600" spans="1:5">
      <c r="A10600" s="230">
        <v>43055</v>
      </c>
      <c r="B10600" s="127">
        <v>38.134999999999998</v>
      </c>
      <c r="C10600" s="131">
        <v>117282</v>
      </c>
      <c r="D10600" s="111"/>
      <c r="E10600" s="112"/>
    </row>
    <row r="10601" spans="1:5">
      <c r="A10601" s="230">
        <v>43056</v>
      </c>
      <c r="B10601" s="127">
        <v>37.909999999999997</v>
      </c>
      <c r="C10601" s="131">
        <v>162967</v>
      </c>
      <c r="D10601" s="111"/>
      <c r="E10601" s="112"/>
    </row>
    <row r="10602" spans="1:5">
      <c r="A10602" s="230">
        <v>43059</v>
      </c>
      <c r="B10602" s="127">
        <v>35.869999999999997</v>
      </c>
      <c r="C10602" s="131">
        <v>615733</v>
      </c>
      <c r="D10602" s="111"/>
      <c r="E10602" s="112"/>
    </row>
    <row r="10603" spans="1:5">
      <c r="A10603" s="230">
        <v>43060</v>
      </c>
      <c r="B10603" s="127">
        <v>35.015000000000001</v>
      </c>
      <c r="C10603" s="131">
        <v>467553</v>
      </c>
      <c r="D10603" s="111"/>
      <c r="E10603" s="112"/>
    </row>
    <row r="10604" spans="1:5">
      <c r="A10604" s="230">
        <v>43061</v>
      </c>
      <c r="B10604" s="127">
        <v>35.74</v>
      </c>
      <c r="C10604" s="131">
        <v>294116</v>
      </c>
      <c r="D10604" s="111"/>
      <c r="E10604" s="112"/>
    </row>
    <row r="10605" spans="1:5">
      <c r="A10605" s="230">
        <v>43062</v>
      </c>
      <c r="B10605" s="127">
        <v>35.805</v>
      </c>
      <c r="C10605" s="131">
        <v>141452</v>
      </c>
      <c r="D10605" s="111"/>
      <c r="E10605" s="112"/>
    </row>
    <row r="10606" spans="1:5">
      <c r="A10606" s="230">
        <v>43063</v>
      </c>
      <c r="B10606" s="127">
        <v>35.86</v>
      </c>
      <c r="C10606" s="131">
        <v>139042</v>
      </c>
      <c r="D10606" s="111"/>
      <c r="E10606" s="112"/>
    </row>
    <row r="10607" spans="1:5">
      <c r="A10607" s="230">
        <v>43066</v>
      </c>
      <c r="B10607" s="127">
        <v>35.15</v>
      </c>
      <c r="C10607" s="131">
        <v>252245</v>
      </c>
      <c r="D10607" s="111"/>
      <c r="E10607" s="112"/>
    </row>
    <row r="10608" spans="1:5">
      <c r="A10608" s="230">
        <v>43067</v>
      </c>
      <c r="B10608" s="127">
        <v>35.35</v>
      </c>
      <c r="C10608" s="131">
        <v>232246</v>
      </c>
      <c r="D10608" s="111"/>
      <c r="E10608" s="112"/>
    </row>
    <row r="10609" spans="1:5">
      <c r="A10609" s="230">
        <v>43068</v>
      </c>
      <c r="B10609" s="127">
        <v>35.15</v>
      </c>
      <c r="C10609" s="131">
        <v>171313</v>
      </c>
      <c r="D10609" s="111"/>
      <c r="E10609" s="112"/>
    </row>
    <row r="10610" spans="1:5">
      <c r="A10610" s="231">
        <v>43069</v>
      </c>
      <c r="B10610" s="128">
        <v>34.92</v>
      </c>
      <c r="C10610" s="133">
        <v>230981</v>
      </c>
      <c r="D10610" s="111"/>
      <c r="E10610" s="112"/>
    </row>
    <row r="10611" spans="1:5">
      <c r="A10611" s="230">
        <v>43070</v>
      </c>
      <c r="B10611" s="127">
        <v>34.9</v>
      </c>
      <c r="C10611" s="131">
        <v>192176</v>
      </c>
      <c r="D10611" s="111"/>
      <c r="E10611" s="112"/>
    </row>
    <row r="10612" spans="1:5">
      <c r="A10612" s="230">
        <v>43073</v>
      </c>
      <c r="B10612" s="127">
        <v>34.82</v>
      </c>
      <c r="C10612" s="131">
        <v>90539</v>
      </c>
      <c r="D10612" s="111"/>
      <c r="E10612" s="112"/>
    </row>
    <row r="10613" spans="1:5">
      <c r="A10613" s="230">
        <v>43074</v>
      </c>
      <c r="B10613" s="127">
        <v>34.284999999999997</v>
      </c>
      <c r="C10613" s="131">
        <v>276914</v>
      </c>
      <c r="D10613" s="111"/>
      <c r="E10613" s="112"/>
    </row>
    <row r="10614" spans="1:5">
      <c r="A10614" s="230">
        <v>43075</v>
      </c>
      <c r="B10614" s="127">
        <v>34.229999999999997</v>
      </c>
      <c r="C10614" s="131">
        <v>217289</v>
      </c>
      <c r="D10614" s="111"/>
      <c r="E10614" s="112"/>
    </row>
    <row r="10615" spans="1:5">
      <c r="A10615" s="230">
        <v>43076</v>
      </c>
      <c r="B10615" s="127">
        <v>34.200000000000003</v>
      </c>
      <c r="C10615" s="131">
        <v>138613</v>
      </c>
      <c r="D10615" s="111"/>
      <c r="E10615" s="112"/>
    </row>
    <row r="10616" spans="1:5">
      <c r="A10616" s="230">
        <v>43077</v>
      </c>
      <c r="B10616" s="127">
        <v>34.67</v>
      </c>
      <c r="C10616" s="131">
        <v>227987</v>
      </c>
      <c r="D10616" s="111"/>
      <c r="E10616" s="112"/>
    </row>
    <row r="10617" spans="1:5">
      <c r="A10617" s="230">
        <v>43080</v>
      </c>
      <c r="B10617" s="127">
        <v>34.94</v>
      </c>
      <c r="C10617" s="131">
        <v>125497</v>
      </c>
      <c r="D10617" s="111"/>
      <c r="E10617" s="112"/>
    </row>
    <row r="10618" spans="1:5">
      <c r="A10618" s="230">
        <v>43081</v>
      </c>
      <c r="B10618" s="127">
        <v>35.615000000000002</v>
      </c>
      <c r="C10618" s="131">
        <v>149311</v>
      </c>
      <c r="D10618" s="111"/>
      <c r="E10618" s="112"/>
    </row>
    <row r="10619" spans="1:5">
      <c r="A10619" s="230">
        <v>43082</v>
      </c>
      <c r="B10619" s="127">
        <v>35.685000000000002</v>
      </c>
      <c r="C10619" s="131">
        <v>185477</v>
      </c>
      <c r="D10619" s="111"/>
      <c r="E10619" s="112"/>
    </row>
    <row r="10620" spans="1:5">
      <c r="A10620" s="230">
        <v>43083</v>
      </c>
      <c r="B10620" s="127">
        <v>36.25</v>
      </c>
      <c r="C10620" s="131">
        <v>220317</v>
      </c>
      <c r="D10620" s="111"/>
      <c r="E10620" s="112"/>
    </row>
    <row r="10621" spans="1:5">
      <c r="A10621" s="230">
        <v>43084</v>
      </c>
      <c r="B10621" s="127">
        <v>35.854999999999997</v>
      </c>
      <c r="C10621" s="131">
        <v>277504</v>
      </c>
      <c r="D10621" s="111"/>
      <c r="E10621" s="112"/>
    </row>
    <row r="10622" spans="1:5">
      <c r="A10622" s="230">
        <v>43087</v>
      </c>
      <c r="B10622" s="127">
        <v>36.03</v>
      </c>
      <c r="C10622" s="131">
        <v>164108</v>
      </c>
      <c r="D10622" s="111"/>
      <c r="E10622" s="112"/>
    </row>
    <row r="10623" spans="1:5">
      <c r="A10623" s="230">
        <v>43088</v>
      </c>
      <c r="B10623" s="127">
        <v>36.424999999999997</v>
      </c>
      <c r="C10623" s="131">
        <v>226372</v>
      </c>
      <c r="D10623" s="111"/>
      <c r="E10623" s="112"/>
    </row>
    <row r="10624" spans="1:5">
      <c r="A10624" s="230">
        <v>43089</v>
      </c>
      <c r="B10624" s="127">
        <v>34.6</v>
      </c>
      <c r="C10624" s="131">
        <v>715255</v>
      </c>
      <c r="D10624" s="111"/>
      <c r="E10624" s="112"/>
    </row>
    <row r="10625" spans="1:5">
      <c r="A10625" s="230">
        <v>43090</v>
      </c>
      <c r="B10625" s="127">
        <v>35.04</v>
      </c>
      <c r="C10625" s="131">
        <v>316577</v>
      </c>
      <c r="D10625" s="111"/>
      <c r="E10625" s="112"/>
    </row>
    <row r="10626" spans="1:5">
      <c r="A10626" s="230">
        <v>43091</v>
      </c>
      <c r="B10626" s="127">
        <v>35.494999999999997</v>
      </c>
      <c r="C10626" s="131">
        <v>158202</v>
      </c>
      <c r="D10626" s="111"/>
      <c r="E10626" s="112"/>
    </row>
    <row r="10627" spans="1:5">
      <c r="A10627" s="230">
        <v>43096</v>
      </c>
      <c r="B10627" s="127">
        <v>36.22</v>
      </c>
      <c r="C10627" s="131">
        <v>132920</v>
      </c>
      <c r="D10627" s="111"/>
      <c r="E10627" s="112"/>
    </row>
    <row r="10628" spans="1:5">
      <c r="A10628" s="230">
        <v>43097</v>
      </c>
      <c r="B10628" s="127">
        <v>35.92</v>
      </c>
      <c r="C10628" s="131">
        <v>122304</v>
      </c>
      <c r="D10628" s="111"/>
      <c r="E10628" s="112"/>
    </row>
    <row r="10629" spans="1:5" ht="13.5" thickBot="1">
      <c r="A10629" s="232">
        <v>43098</v>
      </c>
      <c r="B10629" s="129">
        <v>36.445</v>
      </c>
      <c r="C10629" s="183">
        <v>113685</v>
      </c>
      <c r="D10629" s="111"/>
      <c r="E10629" s="112"/>
    </row>
    <row r="10630" spans="1:5">
      <c r="A10630" s="230">
        <v>43102</v>
      </c>
      <c r="B10630" s="127">
        <v>36.54</v>
      </c>
      <c r="C10630" s="131">
        <v>97926</v>
      </c>
      <c r="D10630" s="111"/>
      <c r="E10630" s="112"/>
    </row>
    <row r="10631" spans="1:5">
      <c r="A10631" s="230">
        <v>43103</v>
      </c>
      <c r="B10631" s="127">
        <v>36.74</v>
      </c>
      <c r="C10631" s="131">
        <v>92651</v>
      </c>
      <c r="D10631" s="111"/>
      <c r="E10631" s="112"/>
    </row>
    <row r="10632" spans="1:5">
      <c r="A10632" s="230">
        <v>43104</v>
      </c>
      <c r="B10632" s="127">
        <v>37.42</v>
      </c>
      <c r="C10632" s="131">
        <v>155947</v>
      </c>
      <c r="D10632" s="111"/>
      <c r="E10632" s="112"/>
    </row>
    <row r="10633" spans="1:5">
      <c r="A10633" s="230">
        <v>43105</v>
      </c>
      <c r="B10633" s="127">
        <v>37.159999999999997</v>
      </c>
      <c r="C10633" s="131">
        <v>122033</v>
      </c>
      <c r="D10633" s="111"/>
      <c r="E10633" s="112"/>
    </row>
    <row r="10634" spans="1:5">
      <c r="A10634" s="230">
        <v>43108</v>
      </c>
      <c r="B10634" s="127">
        <v>37.1</v>
      </c>
      <c r="C10634" s="131">
        <v>201454</v>
      </c>
      <c r="D10634" s="111"/>
      <c r="E10634" s="112"/>
    </row>
    <row r="10635" spans="1:5">
      <c r="A10635" s="230">
        <v>43109</v>
      </c>
      <c r="B10635" s="127">
        <v>38.28</v>
      </c>
      <c r="C10635" s="131">
        <v>253682</v>
      </c>
      <c r="D10635" s="111"/>
      <c r="E10635" s="112"/>
    </row>
    <row r="10636" spans="1:5">
      <c r="A10636" s="230">
        <v>43110</v>
      </c>
      <c r="B10636" s="127">
        <v>38</v>
      </c>
      <c r="C10636" s="131">
        <v>170704</v>
      </c>
      <c r="D10636" s="111"/>
      <c r="E10636" s="112"/>
    </row>
    <row r="10637" spans="1:5">
      <c r="A10637" s="230">
        <v>43111</v>
      </c>
      <c r="B10637" s="127">
        <v>37.979999999999997</v>
      </c>
      <c r="C10637" s="131">
        <v>159943</v>
      </c>
      <c r="D10637" s="111"/>
      <c r="E10637" s="112"/>
    </row>
    <row r="10638" spans="1:5">
      <c r="A10638" s="230">
        <v>43112</v>
      </c>
      <c r="B10638" s="127">
        <v>37.9</v>
      </c>
      <c r="C10638" s="131">
        <v>92113</v>
      </c>
      <c r="D10638" s="111"/>
      <c r="E10638" s="112"/>
    </row>
    <row r="10639" spans="1:5">
      <c r="A10639" s="230">
        <v>43115</v>
      </c>
      <c r="B10639" s="127">
        <v>37.479999999999997</v>
      </c>
      <c r="C10639" s="131">
        <v>97605</v>
      </c>
      <c r="D10639" s="111"/>
      <c r="E10639" s="112"/>
    </row>
    <row r="10640" spans="1:5">
      <c r="A10640" s="230">
        <v>43116</v>
      </c>
      <c r="B10640" s="127">
        <v>37.32</v>
      </c>
      <c r="C10640" s="131">
        <v>110982</v>
      </c>
      <c r="D10640" s="111"/>
      <c r="E10640" s="112"/>
    </row>
    <row r="10641" spans="1:5">
      <c r="A10641" s="230">
        <v>43117</v>
      </c>
      <c r="B10641" s="127">
        <v>36.76</v>
      </c>
      <c r="C10641" s="131">
        <v>195558</v>
      </c>
      <c r="D10641" s="111"/>
      <c r="E10641" s="112"/>
    </row>
    <row r="10642" spans="1:5">
      <c r="A10642" s="230">
        <v>43118</v>
      </c>
      <c r="B10642" s="127">
        <v>36.9</v>
      </c>
      <c r="C10642" s="131">
        <v>187419</v>
      </c>
      <c r="D10642" s="111"/>
      <c r="E10642" s="112"/>
    </row>
    <row r="10643" spans="1:5">
      <c r="A10643" s="230">
        <v>43119</v>
      </c>
      <c r="B10643" s="127">
        <v>37.4</v>
      </c>
      <c r="C10643" s="131">
        <v>485812</v>
      </c>
      <c r="D10643" s="111"/>
      <c r="E10643" s="112"/>
    </row>
    <row r="10644" spans="1:5">
      <c r="A10644" s="230">
        <v>43122</v>
      </c>
      <c r="B10644" s="127">
        <v>36.58</v>
      </c>
      <c r="C10644" s="131">
        <v>287137</v>
      </c>
      <c r="D10644" s="111"/>
      <c r="E10644" s="112"/>
    </row>
    <row r="10645" spans="1:5">
      <c r="A10645" s="230">
        <v>43123</v>
      </c>
      <c r="B10645" s="127">
        <v>36.92</v>
      </c>
      <c r="C10645" s="131">
        <v>251938</v>
      </c>
      <c r="D10645" s="111"/>
      <c r="E10645" s="112"/>
    </row>
    <row r="10646" spans="1:5">
      <c r="A10646" s="230">
        <v>43124</v>
      </c>
      <c r="B10646" s="127">
        <v>37.06</v>
      </c>
      <c r="C10646" s="131">
        <v>138623</v>
      </c>
      <c r="D10646" s="111"/>
      <c r="E10646" s="112"/>
    </row>
    <row r="10647" spans="1:5">
      <c r="A10647" s="230">
        <v>43125</v>
      </c>
      <c r="B10647" s="127">
        <v>36.94</v>
      </c>
      <c r="C10647" s="131">
        <v>76099</v>
      </c>
      <c r="D10647" s="111"/>
      <c r="E10647" s="112"/>
    </row>
    <row r="10648" spans="1:5">
      <c r="A10648" s="230">
        <v>43126</v>
      </c>
      <c r="B10648" s="127">
        <v>37.159999999999997</v>
      </c>
      <c r="C10648" s="131">
        <v>107095</v>
      </c>
      <c r="D10648" s="111"/>
      <c r="E10648" s="112"/>
    </row>
    <row r="10649" spans="1:5">
      <c r="A10649" s="230">
        <v>43129</v>
      </c>
      <c r="B10649" s="127">
        <v>37.14</v>
      </c>
      <c r="C10649" s="131">
        <v>88104</v>
      </c>
      <c r="D10649" s="111"/>
      <c r="E10649" s="112"/>
    </row>
    <row r="10650" spans="1:5">
      <c r="A10650" s="230">
        <v>43130</v>
      </c>
      <c r="B10650" s="127">
        <v>36.58</v>
      </c>
      <c r="C10650" s="131">
        <v>123793</v>
      </c>
      <c r="D10650" s="111"/>
      <c r="E10650" s="112"/>
    </row>
    <row r="10651" spans="1:5">
      <c r="A10651" s="231">
        <v>43131</v>
      </c>
      <c r="B10651" s="128">
        <v>36.659999999999997</v>
      </c>
      <c r="C10651" s="133">
        <v>89662</v>
      </c>
      <c r="D10651" s="111"/>
      <c r="E10651" s="112"/>
    </row>
    <row r="10652" spans="1:5">
      <c r="A10652" s="230">
        <v>43132</v>
      </c>
      <c r="B10652" s="127">
        <v>36.9</v>
      </c>
      <c r="C10652" s="131">
        <v>109490</v>
      </c>
      <c r="D10652" s="111"/>
      <c r="E10652" s="112"/>
    </row>
    <row r="10653" spans="1:5">
      <c r="A10653" s="230">
        <v>43133</v>
      </c>
      <c r="B10653" s="127">
        <v>36.020000000000003</v>
      </c>
      <c r="C10653" s="131">
        <v>143267</v>
      </c>
      <c r="D10653" s="111"/>
      <c r="E10653" s="112"/>
    </row>
    <row r="10654" spans="1:5">
      <c r="A10654" s="230">
        <v>43136</v>
      </c>
      <c r="B10654" s="127">
        <v>35.82</v>
      </c>
      <c r="C10654" s="131">
        <v>172684</v>
      </c>
      <c r="D10654" s="111"/>
      <c r="E10654" s="112"/>
    </row>
    <row r="10655" spans="1:5">
      <c r="A10655" s="230">
        <v>43137</v>
      </c>
      <c r="B10655" s="127">
        <v>35.82</v>
      </c>
      <c r="C10655" s="131">
        <v>362645</v>
      </c>
      <c r="D10655" s="111"/>
      <c r="E10655" s="112"/>
    </row>
    <row r="10656" spans="1:5">
      <c r="A10656" s="230">
        <v>43138</v>
      </c>
      <c r="B10656" s="127">
        <v>35.92</v>
      </c>
      <c r="C10656" s="131">
        <v>161471</v>
      </c>
      <c r="D10656" s="111"/>
      <c r="E10656" s="112"/>
    </row>
    <row r="10657" spans="1:5">
      <c r="A10657" s="230">
        <v>43139</v>
      </c>
      <c r="B10657" s="127">
        <v>35.200000000000003</v>
      </c>
      <c r="C10657" s="131">
        <v>156255</v>
      </c>
      <c r="D10657" s="111"/>
      <c r="E10657" s="112"/>
    </row>
    <row r="10658" spans="1:5">
      <c r="A10658" s="230">
        <v>43140</v>
      </c>
      <c r="B10658" s="127">
        <v>35.18</v>
      </c>
      <c r="C10658" s="131">
        <v>170056</v>
      </c>
      <c r="D10658" s="111"/>
      <c r="E10658" s="112"/>
    </row>
    <row r="10659" spans="1:5">
      <c r="A10659" s="230">
        <v>43143</v>
      </c>
      <c r="B10659" s="127">
        <v>35.6</v>
      </c>
      <c r="C10659" s="131">
        <v>90572</v>
      </c>
      <c r="D10659" s="111"/>
      <c r="E10659" s="112"/>
    </row>
    <row r="10660" spans="1:5">
      <c r="A10660" s="230">
        <v>43144</v>
      </c>
      <c r="B10660" s="127">
        <v>35.92</v>
      </c>
      <c r="C10660" s="131">
        <v>111520</v>
      </c>
      <c r="D10660" s="111"/>
      <c r="E10660" s="112"/>
    </row>
    <row r="10661" spans="1:5">
      <c r="A10661" s="230">
        <v>43145</v>
      </c>
      <c r="B10661" s="127">
        <v>36.159999999999997</v>
      </c>
      <c r="C10661" s="131">
        <v>120585</v>
      </c>
      <c r="D10661" s="111"/>
      <c r="E10661" s="112"/>
    </row>
    <row r="10662" spans="1:5">
      <c r="A10662" s="230">
        <v>43146</v>
      </c>
      <c r="B10662" s="127">
        <v>36.28</v>
      </c>
      <c r="C10662" s="131">
        <v>122002</v>
      </c>
      <c r="D10662" s="111"/>
      <c r="E10662" s="112"/>
    </row>
    <row r="10663" spans="1:5">
      <c r="A10663" s="230">
        <v>43147</v>
      </c>
      <c r="B10663" s="127">
        <v>36.700000000000003</v>
      </c>
      <c r="C10663" s="131">
        <v>184718</v>
      </c>
      <c r="D10663" s="111"/>
      <c r="E10663" s="112"/>
    </row>
    <row r="10664" spans="1:5">
      <c r="A10664" s="230">
        <v>43150</v>
      </c>
      <c r="B10664" s="127">
        <v>37.299999999999997</v>
      </c>
      <c r="C10664" s="131">
        <v>127144</v>
      </c>
      <c r="D10664" s="111"/>
      <c r="E10664" s="112"/>
    </row>
    <row r="10665" spans="1:5">
      <c r="A10665" s="230">
        <v>43151</v>
      </c>
      <c r="B10665" s="127">
        <v>37.520000000000003</v>
      </c>
      <c r="C10665" s="131">
        <v>81289</v>
      </c>
      <c r="D10665" s="111"/>
      <c r="E10665" s="112"/>
    </row>
    <row r="10666" spans="1:5">
      <c r="A10666" s="230">
        <v>43152</v>
      </c>
      <c r="B10666" s="127">
        <v>37.32</v>
      </c>
      <c r="C10666" s="131">
        <v>73475</v>
      </c>
      <c r="D10666" s="111"/>
      <c r="E10666" s="112"/>
    </row>
    <row r="10667" spans="1:5">
      <c r="A10667" s="230">
        <v>43153</v>
      </c>
      <c r="B10667" s="127">
        <v>37.56</v>
      </c>
      <c r="C10667" s="131">
        <v>82796</v>
      </c>
      <c r="D10667" s="111"/>
      <c r="E10667" s="112"/>
    </row>
    <row r="10668" spans="1:5">
      <c r="A10668" s="230">
        <v>43154</v>
      </c>
      <c r="B10668" s="127">
        <v>37.78</v>
      </c>
      <c r="C10668" s="131">
        <v>127608</v>
      </c>
      <c r="D10668" s="111"/>
      <c r="E10668" s="112"/>
    </row>
    <row r="10669" spans="1:5">
      <c r="A10669" s="230">
        <v>43157</v>
      </c>
      <c r="B10669" s="127">
        <v>37.44</v>
      </c>
      <c r="C10669" s="131">
        <v>134304</v>
      </c>
      <c r="D10669" s="111"/>
      <c r="E10669" s="112"/>
    </row>
    <row r="10670" spans="1:5">
      <c r="A10670" s="230">
        <v>43158</v>
      </c>
      <c r="B10670" s="127">
        <v>37.22</v>
      </c>
      <c r="C10670" s="131">
        <v>110829</v>
      </c>
      <c r="D10670" s="111"/>
      <c r="E10670" s="112"/>
    </row>
    <row r="10671" spans="1:5">
      <c r="A10671" s="231">
        <v>43159</v>
      </c>
      <c r="B10671" s="128">
        <v>40.82</v>
      </c>
      <c r="C10671" s="133">
        <v>763377</v>
      </c>
      <c r="D10671" s="111"/>
      <c r="E10671" s="112"/>
    </row>
    <row r="10672" spans="1:5">
      <c r="A10672" s="230">
        <v>43160</v>
      </c>
      <c r="B10672" s="127">
        <v>40.54</v>
      </c>
      <c r="C10672" s="131">
        <v>223083</v>
      </c>
      <c r="D10672" s="111"/>
      <c r="E10672" s="112"/>
    </row>
    <row r="10673" spans="1:5">
      <c r="A10673" s="230">
        <v>43161</v>
      </c>
      <c r="B10673" s="127">
        <v>37.22</v>
      </c>
      <c r="C10673" s="131">
        <v>511163</v>
      </c>
      <c r="D10673" s="111"/>
      <c r="E10673" s="112"/>
    </row>
    <row r="10674" spans="1:5">
      <c r="A10674" s="230">
        <v>43164</v>
      </c>
      <c r="B10674" s="127">
        <v>36.92</v>
      </c>
      <c r="C10674" s="131">
        <v>139045</v>
      </c>
      <c r="D10674" s="111"/>
      <c r="E10674" s="112"/>
    </row>
    <row r="10675" spans="1:5">
      <c r="A10675" s="230">
        <v>43165</v>
      </c>
      <c r="B10675" s="127">
        <v>37.06</v>
      </c>
      <c r="C10675" s="131">
        <v>112556</v>
      </c>
      <c r="D10675" s="111"/>
      <c r="E10675" s="112"/>
    </row>
    <row r="10676" spans="1:5">
      <c r="A10676" s="230">
        <v>43166</v>
      </c>
      <c r="B10676" s="127">
        <v>36.1</v>
      </c>
      <c r="C10676" s="131">
        <v>202750</v>
      </c>
      <c r="D10676" s="111"/>
      <c r="E10676" s="112"/>
    </row>
    <row r="10677" spans="1:5">
      <c r="A10677" s="230">
        <v>43167</v>
      </c>
      <c r="B10677" s="127">
        <v>36.4</v>
      </c>
      <c r="C10677" s="131">
        <v>138287</v>
      </c>
      <c r="D10677" s="111"/>
      <c r="E10677" s="112"/>
    </row>
    <row r="10678" spans="1:5">
      <c r="A10678" s="230">
        <v>43168</v>
      </c>
      <c r="B10678" s="127">
        <v>36.380000000000003</v>
      </c>
      <c r="C10678" s="131">
        <v>122809</v>
      </c>
      <c r="D10678" s="111"/>
      <c r="E10678" s="112"/>
    </row>
    <row r="10679" spans="1:5">
      <c r="A10679" s="230">
        <v>43171</v>
      </c>
      <c r="B10679" s="127">
        <v>36</v>
      </c>
      <c r="C10679" s="131">
        <v>147944</v>
      </c>
      <c r="D10679" s="111"/>
      <c r="E10679" s="112"/>
    </row>
    <row r="10680" spans="1:5">
      <c r="A10680" s="230">
        <v>43172</v>
      </c>
      <c r="B10680" s="127">
        <v>35.42</v>
      </c>
      <c r="C10680" s="131">
        <v>135651</v>
      </c>
      <c r="D10680" s="111"/>
      <c r="E10680" s="112"/>
    </row>
    <row r="10681" spans="1:5">
      <c r="A10681" s="230">
        <v>43173</v>
      </c>
      <c r="B10681" s="127">
        <v>35.54</v>
      </c>
      <c r="C10681" s="131">
        <v>159251</v>
      </c>
      <c r="D10681" s="111"/>
      <c r="E10681" s="112"/>
    </row>
    <row r="10682" spans="1:5">
      <c r="A10682" s="230">
        <v>43174</v>
      </c>
      <c r="B10682" s="127">
        <v>35.86</v>
      </c>
      <c r="C10682" s="131">
        <v>134361</v>
      </c>
      <c r="D10682" s="111"/>
      <c r="E10682" s="112"/>
    </row>
    <row r="10683" spans="1:5">
      <c r="A10683" s="230">
        <v>43175</v>
      </c>
      <c r="B10683" s="127">
        <v>36.020000000000003</v>
      </c>
      <c r="C10683" s="131">
        <v>333623</v>
      </c>
      <c r="D10683" s="111"/>
      <c r="E10683" s="112"/>
    </row>
    <row r="10684" spans="1:5">
      <c r="A10684" s="230">
        <v>43178</v>
      </c>
      <c r="B10684" s="127">
        <v>35.479999999999997</v>
      </c>
      <c r="C10684" s="131">
        <v>154025</v>
      </c>
      <c r="D10684" s="111"/>
      <c r="E10684" s="112"/>
    </row>
    <row r="10685" spans="1:5">
      <c r="A10685" s="230">
        <v>43179</v>
      </c>
      <c r="B10685" s="127">
        <v>35.46</v>
      </c>
      <c r="C10685" s="131">
        <v>48933</v>
      </c>
      <c r="D10685" s="111"/>
      <c r="E10685" s="112"/>
    </row>
    <row r="10686" spans="1:5">
      <c r="A10686" s="230">
        <v>43180</v>
      </c>
      <c r="B10686" s="127">
        <v>35.36</v>
      </c>
      <c r="C10686" s="131">
        <v>108413</v>
      </c>
      <c r="D10686" s="111"/>
      <c r="E10686" s="112"/>
    </row>
    <row r="10687" spans="1:5">
      <c r="A10687" s="230">
        <v>43181</v>
      </c>
      <c r="B10687" s="127">
        <v>35.020000000000003</v>
      </c>
      <c r="C10687" s="131">
        <v>125148</v>
      </c>
      <c r="D10687" s="111"/>
      <c r="E10687" s="112"/>
    </row>
    <row r="10688" spans="1:5">
      <c r="A10688" s="230">
        <v>43182</v>
      </c>
      <c r="B10688" s="127">
        <v>34.6</v>
      </c>
      <c r="C10688" s="131">
        <v>101825</v>
      </c>
      <c r="D10688" s="111"/>
      <c r="E10688" s="112"/>
    </row>
    <row r="10689" spans="1:5">
      <c r="A10689" s="230">
        <v>43185</v>
      </c>
      <c r="B10689" s="127">
        <v>34.32</v>
      </c>
      <c r="C10689" s="131">
        <v>114721</v>
      </c>
      <c r="D10689" s="111"/>
      <c r="E10689" s="112"/>
    </row>
    <row r="10690" spans="1:5">
      <c r="A10690" s="230">
        <v>43186</v>
      </c>
      <c r="B10690" s="127">
        <v>34.4</v>
      </c>
      <c r="C10690" s="131">
        <v>97261</v>
      </c>
      <c r="D10690" s="111"/>
      <c r="E10690" s="112"/>
    </row>
    <row r="10691" spans="1:5">
      <c r="A10691" s="230">
        <v>43187</v>
      </c>
      <c r="B10691" s="127">
        <v>34.380000000000003</v>
      </c>
      <c r="C10691" s="131">
        <v>151948</v>
      </c>
      <c r="D10691" s="111"/>
      <c r="E10691" s="112"/>
    </row>
    <row r="10692" spans="1:5">
      <c r="A10692" s="231">
        <v>43188</v>
      </c>
      <c r="B10692" s="128">
        <v>34.619999999999997</v>
      </c>
      <c r="C10692" s="133">
        <v>57162</v>
      </c>
      <c r="D10692" s="111"/>
      <c r="E10692" s="112"/>
    </row>
    <row r="10693" spans="1:5">
      <c r="A10693" s="230">
        <v>43193</v>
      </c>
      <c r="B10693" s="127">
        <v>34.44</v>
      </c>
      <c r="C10693" s="131">
        <v>97844</v>
      </c>
      <c r="D10693" s="111"/>
      <c r="E10693" s="112"/>
    </row>
    <row r="10694" spans="1:5">
      <c r="A10694" s="230">
        <v>43194</v>
      </c>
      <c r="B10694" s="127">
        <v>33.6</v>
      </c>
      <c r="C10694" s="131">
        <v>211655</v>
      </c>
      <c r="D10694" s="111"/>
      <c r="E10694" s="112"/>
    </row>
    <row r="10695" spans="1:5">
      <c r="A10695" s="230">
        <v>43195</v>
      </c>
      <c r="B10695" s="127">
        <v>34.14</v>
      </c>
      <c r="C10695" s="131">
        <v>77017</v>
      </c>
      <c r="D10695" s="111"/>
      <c r="E10695" s="112"/>
    </row>
    <row r="10696" spans="1:5">
      <c r="A10696" s="230">
        <v>43196</v>
      </c>
      <c r="B10696" s="127">
        <v>33.78</v>
      </c>
      <c r="C10696" s="131">
        <v>99835</v>
      </c>
      <c r="D10696" s="111"/>
      <c r="E10696" s="112"/>
    </row>
    <row r="10697" spans="1:5">
      <c r="A10697" s="230">
        <v>43199</v>
      </c>
      <c r="B10697" s="127">
        <v>33.380000000000003</v>
      </c>
      <c r="C10697" s="131">
        <v>68685</v>
      </c>
      <c r="D10697" s="111"/>
      <c r="E10697" s="112"/>
    </row>
    <row r="10698" spans="1:5">
      <c r="A10698" s="230">
        <v>43200</v>
      </c>
      <c r="B10698" s="127">
        <v>33.86</v>
      </c>
      <c r="C10698" s="131">
        <v>74357</v>
      </c>
      <c r="D10698" s="111"/>
      <c r="E10698" s="112"/>
    </row>
    <row r="10699" spans="1:5">
      <c r="A10699" s="230">
        <v>43201</v>
      </c>
      <c r="B10699" s="127">
        <v>33.64</v>
      </c>
      <c r="C10699" s="131">
        <v>71473</v>
      </c>
      <c r="D10699" s="111"/>
      <c r="E10699" s="112"/>
    </row>
    <row r="10700" spans="1:5">
      <c r="A10700" s="230">
        <v>43202</v>
      </c>
      <c r="B10700" s="127">
        <v>33.880000000000003</v>
      </c>
      <c r="C10700" s="131">
        <v>77521</v>
      </c>
      <c r="D10700" s="111"/>
      <c r="E10700" s="112"/>
    </row>
    <row r="10701" spans="1:5">
      <c r="A10701" s="230">
        <v>43203</v>
      </c>
      <c r="B10701" s="127">
        <v>34.119999999999997</v>
      </c>
      <c r="C10701" s="131">
        <v>66984</v>
      </c>
      <c r="D10701" s="111"/>
      <c r="E10701" s="112"/>
    </row>
    <row r="10702" spans="1:5">
      <c r="A10702" s="230">
        <v>43206</v>
      </c>
      <c r="B10702" s="127">
        <v>33.840000000000003</v>
      </c>
      <c r="C10702" s="131">
        <v>97618</v>
      </c>
      <c r="D10702" s="111"/>
      <c r="E10702" s="112"/>
    </row>
    <row r="10703" spans="1:5">
      <c r="A10703" s="230">
        <v>43207</v>
      </c>
      <c r="B10703" s="127">
        <v>34.14</v>
      </c>
      <c r="C10703" s="131">
        <v>139608</v>
      </c>
      <c r="D10703" s="111"/>
      <c r="E10703" s="112"/>
    </row>
    <row r="10704" spans="1:5">
      <c r="A10704" s="230">
        <v>43208</v>
      </c>
      <c r="B10704" s="127">
        <v>35.119999999999997</v>
      </c>
      <c r="C10704" s="131">
        <v>178720</v>
      </c>
      <c r="D10704" s="111"/>
      <c r="E10704" s="112"/>
    </row>
    <row r="10705" spans="1:5">
      <c r="A10705" s="230">
        <v>43209</v>
      </c>
      <c r="B10705" s="127">
        <v>34.64</v>
      </c>
      <c r="C10705" s="131">
        <v>82217</v>
      </c>
      <c r="D10705" s="111"/>
      <c r="E10705" s="112"/>
    </row>
    <row r="10706" spans="1:5">
      <c r="A10706" s="230">
        <v>43210</v>
      </c>
      <c r="B10706" s="127">
        <v>34.82</v>
      </c>
      <c r="C10706" s="131">
        <v>185451</v>
      </c>
      <c r="D10706" s="111"/>
      <c r="E10706" s="112"/>
    </row>
    <row r="10707" spans="1:5">
      <c r="A10707" s="230">
        <v>43213</v>
      </c>
      <c r="B10707" s="127">
        <v>34.92</v>
      </c>
      <c r="C10707" s="131">
        <v>75996</v>
      </c>
      <c r="D10707" s="111"/>
      <c r="E10707" s="112"/>
    </row>
    <row r="10708" spans="1:5">
      <c r="A10708" s="230">
        <v>43214</v>
      </c>
      <c r="B10708" s="127">
        <v>34.74</v>
      </c>
      <c r="C10708" s="131">
        <v>74255</v>
      </c>
      <c r="D10708" s="111"/>
      <c r="E10708" s="112"/>
    </row>
    <row r="10709" spans="1:5">
      <c r="A10709" s="230">
        <v>43215</v>
      </c>
      <c r="B10709" s="127">
        <v>34.299999999999997</v>
      </c>
      <c r="C10709" s="131">
        <v>68684</v>
      </c>
      <c r="D10709" s="111"/>
      <c r="E10709" s="112"/>
    </row>
    <row r="10710" spans="1:5">
      <c r="A10710" s="230">
        <v>43216</v>
      </c>
      <c r="B10710" s="127">
        <v>34.479999999999997</v>
      </c>
      <c r="C10710" s="131">
        <v>100465</v>
      </c>
      <c r="D10710" s="111"/>
      <c r="E10710" s="112"/>
    </row>
    <row r="10711" spans="1:5">
      <c r="A10711" s="230">
        <v>43217</v>
      </c>
      <c r="B10711" s="127">
        <v>34.82</v>
      </c>
      <c r="C10711" s="131">
        <v>52628</v>
      </c>
      <c r="D10711" s="111"/>
      <c r="E10711" s="112"/>
    </row>
    <row r="10712" spans="1:5">
      <c r="A10712" s="231">
        <v>43220</v>
      </c>
      <c r="B10712" s="128">
        <v>34.880000000000003</v>
      </c>
      <c r="C10712" s="133">
        <v>66563</v>
      </c>
      <c r="D10712" s="111"/>
      <c r="E10712" s="112"/>
    </row>
    <row r="10713" spans="1:5">
      <c r="A10713" s="230">
        <v>43222</v>
      </c>
      <c r="B10713" s="127">
        <v>35.200000000000003</v>
      </c>
      <c r="C10713" s="131">
        <v>70805</v>
      </c>
      <c r="D10713" s="111"/>
      <c r="E10713" s="112"/>
    </row>
    <row r="10714" spans="1:5">
      <c r="A10714" s="230">
        <v>43223</v>
      </c>
      <c r="B10714" s="127">
        <v>34.56</v>
      </c>
      <c r="C10714" s="131">
        <v>111545</v>
      </c>
      <c r="D10714" s="111"/>
      <c r="E10714" s="112"/>
    </row>
    <row r="10715" spans="1:5">
      <c r="A10715" s="230">
        <v>43224</v>
      </c>
      <c r="B10715" s="127">
        <v>34.54</v>
      </c>
      <c r="C10715" s="131">
        <v>68288</v>
      </c>
      <c r="D10715" s="111"/>
      <c r="E10715" s="112"/>
    </row>
    <row r="10716" spans="1:5">
      <c r="A10716" s="230">
        <v>43227</v>
      </c>
      <c r="B10716" s="127">
        <v>34.72</v>
      </c>
      <c r="C10716" s="131">
        <v>60035</v>
      </c>
      <c r="D10716" s="111"/>
      <c r="E10716" s="112"/>
    </row>
    <row r="10717" spans="1:5">
      <c r="A10717" s="230">
        <v>43228</v>
      </c>
      <c r="B10717" s="127">
        <v>34.58</v>
      </c>
      <c r="C10717" s="131">
        <v>118134</v>
      </c>
      <c r="D10717" s="111"/>
      <c r="E10717" s="112"/>
    </row>
    <row r="10718" spans="1:5">
      <c r="A10718" s="230">
        <v>43229</v>
      </c>
      <c r="B10718" s="127">
        <v>34.200000000000003</v>
      </c>
      <c r="C10718" s="131">
        <v>124537</v>
      </c>
      <c r="D10718" s="111"/>
      <c r="E10718" s="112"/>
    </row>
    <row r="10719" spans="1:5">
      <c r="A10719" s="230">
        <v>43230</v>
      </c>
      <c r="B10719" s="127">
        <v>34.42</v>
      </c>
      <c r="C10719" s="131">
        <f>59957+G10719</f>
        <v>59957</v>
      </c>
      <c r="D10719" s="111"/>
      <c r="E10719" s="112"/>
    </row>
    <row r="10720" spans="1:5">
      <c r="A10720" s="230">
        <v>43231</v>
      </c>
      <c r="B10720" s="127">
        <v>33.299999999999997</v>
      </c>
      <c r="C10720" s="131">
        <v>100750</v>
      </c>
      <c r="D10720" s="111"/>
      <c r="E10720" s="112"/>
    </row>
    <row r="10721" spans="1:5">
      <c r="A10721" s="230">
        <v>43234</v>
      </c>
      <c r="B10721" s="127">
        <v>34</v>
      </c>
      <c r="C10721" s="131">
        <v>113224</v>
      </c>
      <c r="D10721" s="111"/>
      <c r="E10721" s="112"/>
    </row>
    <row r="10722" spans="1:5">
      <c r="A10722" s="230">
        <v>43235</v>
      </c>
      <c r="B10722" s="127">
        <v>33.520000000000003</v>
      </c>
      <c r="C10722" s="131">
        <v>153973</v>
      </c>
      <c r="D10722" s="111"/>
      <c r="E10722" s="112"/>
    </row>
    <row r="10723" spans="1:5">
      <c r="A10723" s="230">
        <v>43236</v>
      </c>
      <c r="B10723" s="127">
        <v>33.24</v>
      </c>
      <c r="C10723" s="131">
        <v>83048</v>
      </c>
      <c r="D10723" s="111"/>
      <c r="E10723" s="112"/>
    </row>
    <row r="10724" spans="1:5">
      <c r="A10724" s="230">
        <v>43237</v>
      </c>
      <c r="B10724" s="127">
        <v>33.46</v>
      </c>
      <c r="C10724" s="131">
        <v>108429</v>
      </c>
      <c r="D10724" s="111"/>
      <c r="E10724" s="112"/>
    </row>
    <row r="10725" spans="1:5">
      <c r="A10725" s="230">
        <v>43238</v>
      </c>
      <c r="B10725" s="127">
        <v>33.380000000000003</v>
      </c>
      <c r="C10725" s="131">
        <f>79246+G10725</f>
        <v>79246</v>
      </c>
      <c r="D10725" s="111"/>
      <c r="E10725" s="112"/>
    </row>
    <row r="10726" spans="1:5">
      <c r="A10726" s="230">
        <v>43241</v>
      </c>
      <c r="B10726" s="127">
        <v>33.159999999999997</v>
      </c>
      <c r="C10726" s="131">
        <v>51285</v>
      </c>
      <c r="D10726" s="111"/>
      <c r="E10726" s="112"/>
    </row>
    <row r="10727" spans="1:5">
      <c r="A10727" s="230">
        <v>43242</v>
      </c>
      <c r="B10727" s="127">
        <v>33.6</v>
      </c>
      <c r="C10727" s="131">
        <v>139922</v>
      </c>
      <c r="D10727" s="111"/>
      <c r="E10727" s="112"/>
    </row>
    <row r="10728" spans="1:5">
      <c r="A10728" s="230">
        <v>43243</v>
      </c>
      <c r="B10728" s="127">
        <v>33.479999999999997</v>
      </c>
      <c r="C10728" s="131">
        <v>144366</v>
      </c>
      <c r="D10728" s="111"/>
      <c r="E10728" s="112"/>
    </row>
    <row r="10729" spans="1:5">
      <c r="A10729" s="230">
        <v>43244</v>
      </c>
      <c r="B10729" s="127">
        <v>33.14</v>
      </c>
      <c r="C10729" s="131">
        <v>656958</v>
      </c>
      <c r="D10729" s="111"/>
      <c r="E10729" s="112"/>
    </row>
    <row r="10730" spans="1:5">
      <c r="A10730" s="230">
        <v>43245</v>
      </c>
      <c r="B10730" s="127">
        <v>33.380000000000003</v>
      </c>
      <c r="C10730" s="131">
        <v>88936</v>
      </c>
      <c r="D10730" s="111"/>
      <c r="E10730" s="112"/>
    </row>
    <row r="10731" spans="1:5">
      <c r="A10731" s="230">
        <v>43248</v>
      </c>
      <c r="B10731" s="127">
        <v>33.479999999999997</v>
      </c>
      <c r="C10731" s="131">
        <v>44889</v>
      </c>
      <c r="D10731" s="111"/>
      <c r="E10731" s="112"/>
    </row>
    <row r="10732" spans="1:5">
      <c r="A10732" s="230">
        <v>43249</v>
      </c>
      <c r="B10732" s="127">
        <v>32.799999999999997</v>
      </c>
      <c r="C10732" s="131">
        <v>211681</v>
      </c>
      <c r="D10732" s="111"/>
      <c r="E10732" s="112"/>
    </row>
    <row r="10733" spans="1:5">
      <c r="A10733" s="230">
        <v>43250</v>
      </c>
      <c r="B10733" s="127">
        <v>32.119999999999997</v>
      </c>
      <c r="C10733" s="131">
        <v>271718</v>
      </c>
      <c r="D10733" s="111"/>
      <c r="E10733" s="112"/>
    </row>
    <row r="10734" spans="1:5">
      <c r="A10734" s="231">
        <v>43251</v>
      </c>
      <c r="B10734" s="128">
        <v>32</v>
      </c>
      <c r="C10734" s="133">
        <v>193168</v>
      </c>
      <c r="D10734" s="111"/>
      <c r="E10734" s="112"/>
    </row>
    <row r="10735" spans="1:5">
      <c r="A10735" s="230">
        <v>43252</v>
      </c>
      <c r="B10735" s="127">
        <v>32.380000000000003</v>
      </c>
      <c r="C10735" s="131">
        <v>122270</v>
      </c>
      <c r="D10735" s="111"/>
      <c r="E10735" s="112"/>
    </row>
    <row r="10736" spans="1:5">
      <c r="A10736" s="230">
        <v>43255</v>
      </c>
      <c r="B10736" s="127">
        <v>32.72</v>
      </c>
      <c r="C10736" s="131">
        <v>93000</v>
      </c>
      <c r="D10736" s="111"/>
      <c r="E10736" s="112"/>
    </row>
    <row r="10737" spans="1:5">
      <c r="A10737" s="230">
        <v>43256</v>
      </c>
      <c r="B10737" s="127">
        <v>32.58</v>
      </c>
      <c r="C10737" s="131">
        <v>113072</v>
      </c>
      <c r="D10737" s="111"/>
      <c r="E10737" s="112"/>
    </row>
    <row r="10738" spans="1:5">
      <c r="A10738" s="230">
        <v>43257</v>
      </c>
      <c r="B10738" s="127">
        <v>32.86</v>
      </c>
      <c r="C10738" s="131">
        <v>130617</v>
      </c>
      <c r="D10738" s="111"/>
      <c r="E10738" s="112"/>
    </row>
    <row r="10739" spans="1:5">
      <c r="A10739" s="230">
        <v>43258</v>
      </c>
      <c r="B10739" s="127">
        <v>33.14</v>
      </c>
      <c r="C10739" s="131">
        <v>81318</v>
      </c>
      <c r="D10739" s="111"/>
      <c r="E10739" s="112"/>
    </row>
    <row r="10740" spans="1:5">
      <c r="A10740" s="230">
        <v>43259</v>
      </c>
      <c r="B10740" s="127">
        <v>29.86</v>
      </c>
      <c r="C10740" s="131">
        <v>731899</v>
      </c>
      <c r="D10740" s="111"/>
      <c r="E10740" s="112"/>
    </row>
    <row r="10741" spans="1:5">
      <c r="A10741" s="230">
        <v>43262</v>
      </c>
      <c r="B10741" s="127">
        <v>29</v>
      </c>
      <c r="C10741" s="131">
        <v>545329</v>
      </c>
      <c r="D10741" s="111"/>
      <c r="E10741" s="112"/>
    </row>
    <row r="10742" spans="1:5">
      <c r="A10742" s="230">
        <v>43263</v>
      </c>
      <c r="B10742" s="127">
        <v>29.4</v>
      </c>
      <c r="C10742" s="131">
        <v>245950</v>
      </c>
      <c r="D10742" s="111"/>
      <c r="E10742" s="112"/>
    </row>
    <row r="10743" spans="1:5">
      <c r="A10743" s="230">
        <v>43264</v>
      </c>
      <c r="B10743" s="127">
        <v>29.02</v>
      </c>
      <c r="C10743" s="131">
        <v>214413</v>
      </c>
      <c r="D10743" s="111"/>
      <c r="E10743" s="112"/>
    </row>
    <row r="10744" spans="1:5">
      <c r="A10744" s="230">
        <v>43265</v>
      </c>
      <c r="B10744" s="127">
        <v>29.38</v>
      </c>
      <c r="C10744" s="131">
        <v>248679</v>
      </c>
      <c r="D10744" s="111"/>
      <c r="E10744" s="112"/>
    </row>
    <row r="10745" spans="1:5">
      <c r="A10745" s="230">
        <v>43266</v>
      </c>
      <c r="B10745" s="127">
        <v>29.12</v>
      </c>
      <c r="C10745" s="131">
        <v>423953</v>
      </c>
      <c r="D10745" s="111"/>
      <c r="E10745" s="112"/>
    </row>
    <row r="10746" spans="1:5">
      <c r="A10746" s="230">
        <v>43269</v>
      </c>
      <c r="B10746" s="127">
        <v>29.12</v>
      </c>
      <c r="C10746" s="131">
        <v>131897</v>
      </c>
      <c r="D10746" s="111"/>
      <c r="E10746" s="112"/>
    </row>
    <row r="10747" spans="1:5">
      <c r="A10747" s="230">
        <v>43270</v>
      </c>
      <c r="B10747" s="127">
        <v>28.92</v>
      </c>
      <c r="C10747" s="131">
        <v>123390</v>
      </c>
      <c r="D10747" s="111"/>
      <c r="E10747" s="112"/>
    </row>
    <row r="10748" spans="1:5">
      <c r="A10748" s="230">
        <v>43271</v>
      </c>
      <c r="B10748" s="127">
        <v>28.6</v>
      </c>
      <c r="C10748" s="131">
        <v>139320</v>
      </c>
      <c r="D10748" s="111"/>
      <c r="E10748" s="112"/>
    </row>
    <row r="10749" spans="1:5">
      <c r="A10749" s="230">
        <v>43272</v>
      </c>
      <c r="B10749" s="127">
        <v>28.56</v>
      </c>
      <c r="C10749" s="131">
        <v>128434</v>
      </c>
      <c r="D10749" s="111"/>
      <c r="E10749" s="112"/>
    </row>
    <row r="10750" spans="1:5">
      <c r="A10750" s="230">
        <v>43273</v>
      </c>
      <c r="B10750" s="127">
        <v>28.5</v>
      </c>
      <c r="C10750" s="131">
        <v>439552</v>
      </c>
      <c r="D10750" s="111"/>
      <c r="E10750" s="112"/>
    </row>
    <row r="10751" spans="1:5">
      <c r="A10751" s="230">
        <v>43276</v>
      </c>
      <c r="B10751" s="127">
        <v>28.24</v>
      </c>
      <c r="C10751" s="131">
        <v>109918</v>
      </c>
      <c r="D10751" s="111"/>
      <c r="E10751" s="112"/>
    </row>
    <row r="10752" spans="1:5">
      <c r="A10752" s="230">
        <v>43277</v>
      </c>
      <c r="B10752" s="127">
        <v>28.32</v>
      </c>
      <c r="C10752" s="131">
        <v>113175</v>
      </c>
      <c r="D10752" s="111"/>
      <c r="E10752" s="112"/>
    </row>
    <row r="10753" spans="1:5">
      <c r="A10753" s="230">
        <v>43278</v>
      </c>
      <c r="B10753" s="127">
        <v>28.16</v>
      </c>
      <c r="C10753" s="131">
        <v>223052</v>
      </c>
      <c r="D10753" s="111"/>
      <c r="E10753" s="112"/>
    </row>
    <row r="10754" spans="1:5">
      <c r="A10754" s="230">
        <v>43279</v>
      </c>
      <c r="B10754" s="127">
        <v>27.76</v>
      </c>
      <c r="C10754" s="131">
        <v>171115</v>
      </c>
      <c r="D10754" s="111"/>
      <c r="E10754" s="112"/>
    </row>
    <row r="10755" spans="1:5">
      <c r="A10755" s="231">
        <v>43280</v>
      </c>
      <c r="B10755" s="128">
        <v>27.8</v>
      </c>
      <c r="C10755" s="133">
        <v>156612</v>
      </c>
      <c r="D10755" s="111"/>
      <c r="E10755" s="112"/>
    </row>
    <row r="10756" spans="1:5">
      <c r="A10756" s="230">
        <v>43283</v>
      </c>
      <c r="B10756" s="127">
        <v>27.22</v>
      </c>
      <c r="C10756" s="131">
        <v>188643</v>
      </c>
      <c r="D10756" s="111"/>
      <c r="E10756" s="112"/>
    </row>
    <row r="10757" spans="1:5">
      <c r="A10757" s="230">
        <v>43284</v>
      </c>
      <c r="B10757" s="127">
        <v>27.34</v>
      </c>
      <c r="C10757" s="131">
        <v>106471</v>
      </c>
      <c r="D10757" s="111"/>
      <c r="E10757" s="112"/>
    </row>
    <row r="10758" spans="1:5">
      <c r="A10758" s="230">
        <v>43285</v>
      </c>
      <c r="B10758" s="127">
        <v>27.24</v>
      </c>
      <c r="C10758" s="131">
        <v>76403</v>
      </c>
      <c r="D10758" s="111"/>
      <c r="E10758" s="112"/>
    </row>
    <row r="10759" spans="1:5">
      <c r="A10759" s="230">
        <v>43286</v>
      </c>
      <c r="B10759" s="127">
        <v>27.8</v>
      </c>
      <c r="C10759" s="131">
        <v>83683</v>
      </c>
      <c r="D10759" s="111"/>
      <c r="E10759" s="112"/>
    </row>
    <row r="10760" spans="1:5">
      <c r="A10760" s="230">
        <v>43287</v>
      </c>
      <c r="B10760" s="127">
        <v>27.9</v>
      </c>
      <c r="C10760" s="131">
        <v>153100</v>
      </c>
      <c r="D10760" s="111"/>
      <c r="E10760" s="112"/>
    </row>
    <row r="10761" spans="1:5">
      <c r="A10761" s="230">
        <v>43290</v>
      </c>
      <c r="B10761" s="127">
        <v>27.84</v>
      </c>
      <c r="C10761" s="131">
        <v>85766</v>
      </c>
      <c r="D10761" s="111"/>
      <c r="E10761" s="112"/>
    </row>
    <row r="10762" spans="1:5">
      <c r="A10762" s="230">
        <v>43291</v>
      </c>
      <c r="B10762" s="127">
        <v>27.46</v>
      </c>
      <c r="C10762" s="131">
        <v>110038</v>
      </c>
      <c r="D10762" s="111"/>
      <c r="E10762" s="112"/>
    </row>
    <row r="10763" spans="1:5">
      <c r="A10763" s="230">
        <v>43292</v>
      </c>
      <c r="B10763" s="127">
        <v>27.08</v>
      </c>
      <c r="C10763" s="131">
        <v>107916</v>
      </c>
      <c r="D10763" s="111"/>
      <c r="E10763" s="112"/>
    </row>
    <row r="10764" spans="1:5">
      <c r="A10764" s="230">
        <v>43293</v>
      </c>
      <c r="B10764" s="127">
        <v>27.14</v>
      </c>
      <c r="C10764" s="131">
        <v>71707</v>
      </c>
      <c r="D10764" s="111"/>
      <c r="E10764" s="112"/>
    </row>
    <row r="10765" spans="1:5">
      <c r="A10765" s="230">
        <v>43294</v>
      </c>
      <c r="B10765" s="127">
        <v>26.92</v>
      </c>
      <c r="C10765" s="131">
        <v>73555</v>
      </c>
      <c r="D10765" s="111"/>
      <c r="E10765" s="112"/>
    </row>
    <row r="10766" spans="1:5">
      <c r="A10766" s="230">
        <v>43297</v>
      </c>
      <c r="B10766" s="127">
        <v>27.08</v>
      </c>
      <c r="C10766" s="131">
        <v>56620</v>
      </c>
      <c r="D10766" s="111"/>
      <c r="E10766" s="112"/>
    </row>
    <row r="10767" spans="1:5">
      <c r="A10767" s="230">
        <v>43298</v>
      </c>
      <c r="B10767" s="127">
        <v>27.64</v>
      </c>
      <c r="C10767" s="131">
        <v>102500</v>
      </c>
      <c r="D10767" s="111"/>
      <c r="E10767" s="112"/>
    </row>
    <row r="10768" spans="1:5">
      <c r="A10768" s="230">
        <v>43299</v>
      </c>
      <c r="B10768" s="127">
        <v>27.5</v>
      </c>
      <c r="C10768" s="131">
        <v>93492</v>
      </c>
      <c r="D10768" s="111"/>
      <c r="E10768" s="112"/>
    </row>
    <row r="10769" spans="1:5">
      <c r="A10769" s="230">
        <v>43300</v>
      </c>
      <c r="B10769" s="127">
        <v>27.5</v>
      </c>
      <c r="C10769" s="131">
        <v>80941</v>
      </c>
      <c r="D10769" s="111"/>
      <c r="E10769" s="112"/>
    </row>
    <row r="10770" spans="1:5">
      <c r="A10770" s="230">
        <v>43301</v>
      </c>
      <c r="B10770" s="127">
        <v>22.02</v>
      </c>
      <c r="C10770" s="131">
        <v>2060725</v>
      </c>
      <c r="D10770" s="111"/>
      <c r="E10770" s="112"/>
    </row>
    <row r="10771" spans="1:5">
      <c r="A10771" s="230">
        <v>43304</v>
      </c>
      <c r="B10771" s="127">
        <v>22.44</v>
      </c>
      <c r="C10771" s="131">
        <v>433855</v>
      </c>
      <c r="D10771" s="111"/>
      <c r="E10771" s="112"/>
    </row>
    <row r="10772" spans="1:5">
      <c r="A10772" s="230">
        <v>43305</v>
      </c>
      <c r="B10772" s="127">
        <v>22.2</v>
      </c>
      <c r="C10772" s="131">
        <v>272074</v>
      </c>
      <c r="D10772" s="111"/>
      <c r="E10772" s="112"/>
    </row>
    <row r="10773" spans="1:5">
      <c r="A10773" s="230">
        <v>43306</v>
      </c>
      <c r="B10773" s="127">
        <v>22.66</v>
      </c>
      <c r="C10773" s="131">
        <v>270460</v>
      </c>
      <c r="D10773" s="111"/>
      <c r="E10773" s="112"/>
    </row>
    <row r="10774" spans="1:5">
      <c r="A10774" s="230">
        <v>43307</v>
      </c>
      <c r="B10774" s="127">
        <v>23.14</v>
      </c>
      <c r="C10774" s="131">
        <v>223590</v>
      </c>
      <c r="D10774" s="111"/>
      <c r="E10774" s="112"/>
    </row>
    <row r="10775" spans="1:5">
      <c r="A10775" s="230">
        <v>43308</v>
      </c>
      <c r="B10775" s="127">
        <v>23.2</v>
      </c>
      <c r="C10775" s="131">
        <v>284656</v>
      </c>
      <c r="D10775" s="111"/>
      <c r="E10775" s="112"/>
    </row>
    <row r="10776" spans="1:5">
      <c r="A10776" s="230">
        <v>43311</v>
      </c>
      <c r="B10776" s="127">
        <v>23.94</v>
      </c>
      <c r="C10776" s="131">
        <v>214898</v>
      </c>
      <c r="D10776" s="111"/>
      <c r="E10776" s="112"/>
    </row>
    <row r="10777" spans="1:5">
      <c r="A10777" s="231">
        <v>43312</v>
      </c>
      <c r="B10777" s="128">
        <v>24.06</v>
      </c>
      <c r="C10777" s="133">
        <v>211049</v>
      </c>
      <c r="D10777" s="111"/>
      <c r="E10777" s="112"/>
    </row>
    <row r="10778" spans="1:5">
      <c r="A10778" s="230">
        <v>43313</v>
      </c>
      <c r="B10778" s="127">
        <v>23.78</v>
      </c>
      <c r="C10778" s="131">
        <v>144102</v>
      </c>
      <c r="D10778" s="111"/>
      <c r="E10778" s="112"/>
    </row>
    <row r="10779" spans="1:5">
      <c r="A10779" s="230">
        <v>43314</v>
      </c>
      <c r="B10779" s="127">
        <v>23.54</v>
      </c>
      <c r="C10779" s="131">
        <v>131357</v>
      </c>
      <c r="D10779" s="111"/>
      <c r="E10779" s="112"/>
    </row>
    <row r="10780" spans="1:5">
      <c r="A10780" s="230">
        <v>43315</v>
      </c>
      <c r="B10780" s="127">
        <v>23.7</v>
      </c>
      <c r="C10780" s="131">
        <v>102487</v>
      </c>
      <c r="D10780" s="111"/>
      <c r="E10780" s="112"/>
    </row>
    <row r="10781" spans="1:5">
      <c r="A10781" s="230">
        <v>43318</v>
      </c>
      <c r="B10781" s="127">
        <v>23.06</v>
      </c>
      <c r="C10781" s="131">
        <v>196091</v>
      </c>
      <c r="D10781" s="111"/>
      <c r="E10781" s="112"/>
    </row>
    <row r="10782" spans="1:5">
      <c r="A10782" s="230">
        <v>43319</v>
      </c>
      <c r="B10782" s="127">
        <v>23.36</v>
      </c>
      <c r="C10782" s="131">
        <v>128910</v>
      </c>
      <c r="D10782" s="111"/>
      <c r="E10782" s="112"/>
    </row>
    <row r="10783" spans="1:5">
      <c r="A10783" s="230">
        <v>43320</v>
      </c>
      <c r="B10783" s="127">
        <v>22.34</v>
      </c>
      <c r="C10783" s="131">
        <v>258503</v>
      </c>
      <c r="D10783" s="111"/>
      <c r="E10783" s="112"/>
    </row>
    <row r="10784" spans="1:5">
      <c r="A10784" s="230">
        <v>43321</v>
      </c>
      <c r="B10784" s="127">
        <v>22.7</v>
      </c>
      <c r="C10784" s="131">
        <v>142229</v>
      </c>
      <c r="D10784" s="111"/>
      <c r="E10784" s="112"/>
    </row>
    <row r="10785" spans="1:5">
      <c r="A10785" s="230">
        <v>43322</v>
      </c>
      <c r="B10785" s="127">
        <v>22.48</v>
      </c>
      <c r="C10785" s="131">
        <v>150266</v>
      </c>
      <c r="D10785" s="111"/>
      <c r="E10785" s="112"/>
    </row>
    <row r="10786" spans="1:5">
      <c r="A10786" s="230">
        <v>43325</v>
      </c>
      <c r="B10786" s="127">
        <v>22.26</v>
      </c>
      <c r="C10786" s="131">
        <v>85199</v>
      </c>
      <c r="D10786" s="111"/>
      <c r="E10786" s="112"/>
    </row>
    <row r="10787" spans="1:5">
      <c r="A10787" s="230">
        <v>43326</v>
      </c>
      <c r="B10787" s="127">
        <v>22.24</v>
      </c>
      <c r="C10787" s="131">
        <v>146843</v>
      </c>
      <c r="D10787" s="111"/>
      <c r="E10787" s="112"/>
    </row>
    <row r="10788" spans="1:5">
      <c r="A10788" s="230">
        <v>43327</v>
      </c>
      <c r="B10788" s="127">
        <v>21.32</v>
      </c>
      <c r="C10788" s="131">
        <v>252222</v>
      </c>
      <c r="D10788" s="111"/>
      <c r="E10788" s="112"/>
    </row>
    <row r="10789" spans="1:5">
      <c r="A10789" s="230">
        <v>43328</v>
      </c>
      <c r="B10789" s="127">
        <v>21.64</v>
      </c>
      <c r="C10789" s="131">
        <v>119803</v>
      </c>
      <c r="D10789" s="111"/>
      <c r="E10789" s="112"/>
    </row>
    <row r="10790" spans="1:5">
      <c r="A10790" s="230">
        <v>43329</v>
      </c>
      <c r="B10790" s="127">
        <v>21.58</v>
      </c>
      <c r="C10790" s="131">
        <f>82759+G10790</f>
        <v>82759</v>
      </c>
      <c r="D10790" s="111"/>
      <c r="E10790" s="112"/>
    </row>
    <row r="10791" spans="1:5">
      <c r="A10791" s="230">
        <v>43332</v>
      </c>
      <c r="B10791" s="127">
        <v>21.84</v>
      </c>
      <c r="C10791" s="131">
        <v>90774</v>
      </c>
      <c r="D10791" s="111"/>
      <c r="E10791" s="112"/>
    </row>
    <row r="10792" spans="1:5">
      <c r="A10792" s="230">
        <v>43333</v>
      </c>
      <c r="B10792" s="127">
        <v>22.3</v>
      </c>
      <c r="C10792" s="131">
        <v>98229</v>
      </c>
      <c r="D10792" s="111"/>
      <c r="E10792" s="112"/>
    </row>
    <row r="10793" spans="1:5">
      <c r="A10793" s="230">
        <v>43334</v>
      </c>
      <c r="B10793" s="127">
        <v>22.3</v>
      </c>
      <c r="C10793" s="131">
        <v>73596</v>
      </c>
      <c r="D10793" s="111"/>
      <c r="E10793" s="112"/>
    </row>
    <row r="10794" spans="1:5">
      <c r="A10794" s="230">
        <v>43335</v>
      </c>
      <c r="B10794" s="127">
        <v>21.78</v>
      </c>
      <c r="C10794" s="131">
        <v>216149</v>
      </c>
      <c r="D10794" s="111"/>
      <c r="E10794" s="112"/>
    </row>
    <row r="10795" spans="1:5">
      <c r="A10795" s="230">
        <v>43336</v>
      </c>
      <c r="B10795" s="127">
        <v>21.98</v>
      </c>
      <c r="C10795" s="131">
        <v>60308</v>
      </c>
      <c r="D10795" s="111"/>
      <c r="E10795" s="112"/>
    </row>
    <row r="10796" spans="1:5">
      <c r="A10796" s="230">
        <v>43339</v>
      </c>
      <c r="B10796" s="127">
        <v>21.98</v>
      </c>
      <c r="C10796" s="131">
        <v>48060</v>
      </c>
      <c r="D10796" s="111"/>
      <c r="E10796" s="112"/>
    </row>
    <row r="10797" spans="1:5">
      <c r="A10797" s="230">
        <v>43340</v>
      </c>
      <c r="B10797" s="127">
        <v>22.54</v>
      </c>
      <c r="C10797" s="131">
        <v>119652</v>
      </c>
      <c r="D10797" s="111"/>
      <c r="E10797" s="112"/>
    </row>
    <row r="10798" spans="1:5">
      <c r="A10798" s="230">
        <v>43341</v>
      </c>
      <c r="B10798" s="127">
        <v>22.58</v>
      </c>
      <c r="C10798" s="131">
        <v>87838</v>
      </c>
      <c r="D10798" s="111"/>
      <c r="E10798" s="112"/>
    </row>
    <row r="10799" spans="1:5">
      <c r="A10799" s="230">
        <v>43342</v>
      </c>
      <c r="B10799" s="127">
        <v>22.38</v>
      </c>
      <c r="C10799" s="131">
        <v>86239</v>
      </c>
      <c r="D10799" s="111"/>
      <c r="E10799" s="112"/>
    </row>
    <row r="10800" spans="1:5">
      <c r="A10800" s="231">
        <v>43343</v>
      </c>
      <c r="B10800" s="128">
        <v>21.94</v>
      </c>
      <c r="C10800" s="133">
        <v>107686</v>
      </c>
      <c r="D10800" s="111"/>
      <c r="E10800" s="112"/>
    </row>
    <row r="10801" spans="1:5">
      <c r="A10801" s="230">
        <v>43346</v>
      </c>
      <c r="B10801" s="127">
        <v>21.7</v>
      </c>
      <c r="C10801" s="131">
        <v>85791</v>
      </c>
      <c r="D10801" s="111"/>
      <c r="E10801" s="112"/>
    </row>
    <row r="10802" spans="1:5">
      <c r="A10802" s="230">
        <v>43347</v>
      </c>
      <c r="B10802" s="127">
        <v>21.66</v>
      </c>
      <c r="C10802" s="131">
        <v>80348</v>
      </c>
      <c r="D10802" s="111"/>
      <c r="E10802" s="112"/>
    </row>
    <row r="10803" spans="1:5">
      <c r="A10803" s="230">
        <v>43348</v>
      </c>
      <c r="B10803" s="127">
        <v>21.38</v>
      </c>
      <c r="C10803" s="131">
        <v>109768</v>
      </c>
      <c r="D10803" s="111"/>
      <c r="E10803" s="112"/>
    </row>
    <row r="10804" spans="1:5">
      <c r="A10804" s="230">
        <v>43349</v>
      </c>
      <c r="B10804" s="127">
        <v>21.46</v>
      </c>
      <c r="C10804" s="131">
        <v>115089</v>
      </c>
      <c r="D10804" s="111"/>
      <c r="E10804" s="112"/>
    </row>
    <row r="10805" spans="1:5">
      <c r="A10805" s="230">
        <v>43350</v>
      </c>
      <c r="B10805" s="127">
        <v>21.56</v>
      </c>
      <c r="C10805" s="131">
        <v>116373</v>
      </c>
      <c r="D10805" s="111"/>
      <c r="E10805" s="112"/>
    </row>
    <row r="10806" spans="1:5">
      <c r="A10806" s="230">
        <v>43353</v>
      </c>
      <c r="B10806" s="127">
        <v>21.76</v>
      </c>
      <c r="C10806" s="131">
        <v>116767</v>
      </c>
      <c r="D10806" s="111"/>
      <c r="E10806" s="112"/>
    </row>
    <row r="10807" spans="1:5">
      <c r="A10807" s="230">
        <v>43354</v>
      </c>
      <c r="B10807" s="127">
        <v>21.46</v>
      </c>
      <c r="C10807" s="131">
        <v>78371</v>
      </c>
      <c r="D10807" s="111"/>
      <c r="E10807" s="112"/>
    </row>
    <row r="10808" spans="1:5">
      <c r="A10808" s="230">
        <v>43355</v>
      </c>
      <c r="B10808" s="127">
        <v>21.54</v>
      </c>
      <c r="C10808" s="131">
        <v>103554</v>
      </c>
      <c r="D10808" s="111"/>
      <c r="E10808" s="112"/>
    </row>
    <row r="10809" spans="1:5">
      <c r="A10809" s="230">
        <v>43356</v>
      </c>
      <c r="B10809" s="127">
        <v>21.76</v>
      </c>
      <c r="C10809" s="131">
        <v>103806</v>
      </c>
      <c r="D10809" s="111"/>
      <c r="E10809" s="112"/>
    </row>
    <row r="10810" spans="1:5">
      <c r="A10810" s="230">
        <v>43357</v>
      </c>
      <c r="B10810" s="127">
        <v>22.14</v>
      </c>
      <c r="C10810" s="131">
        <v>94909</v>
      </c>
      <c r="D10810" s="111"/>
      <c r="E10810" s="112"/>
    </row>
    <row r="10811" spans="1:5">
      <c r="A10811" s="230">
        <v>43360</v>
      </c>
      <c r="B10811" s="127">
        <v>22.48</v>
      </c>
      <c r="C10811" s="131">
        <v>120690</v>
      </c>
      <c r="D10811" s="111"/>
      <c r="E10811" s="112"/>
    </row>
    <row r="10812" spans="1:5">
      <c r="A10812" s="230">
        <v>43361</v>
      </c>
      <c r="B10812" s="127">
        <v>22.46</v>
      </c>
      <c r="C10812" s="131">
        <v>125246</v>
      </c>
      <c r="D10812" s="111"/>
      <c r="E10812" s="112"/>
    </row>
    <row r="10813" spans="1:5">
      <c r="A10813" s="230">
        <v>43362</v>
      </c>
      <c r="B10813" s="127">
        <v>22.38</v>
      </c>
      <c r="C10813" s="131">
        <v>114409</v>
      </c>
      <c r="D10813" s="111"/>
      <c r="E10813" s="112"/>
    </row>
    <row r="10814" spans="1:5">
      <c r="A10814" s="230">
        <v>43363</v>
      </c>
      <c r="B10814" s="127">
        <v>22.72</v>
      </c>
      <c r="C10814" s="131">
        <v>95799</v>
      </c>
      <c r="D10814" s="111"/>
      <c r="E10814" s="112"/>
    </row>
    <row r="10815" spans="1:5">
      <c r="A10815" s="230">
        <v>43364</v>
      </c>
      <c r="B10815" s="127">
        <v>22.98</v>
      </c>
      <c r="C10815" s="131">
        <v>188962</v>
      </c>
      <c r="D10815" s="111"/>
      <c r="E10815" s="112"/>
    </row>
    <row r="10816" spans="1:5">
      <c r="A10816" s="230">
        <v>43367</v>
      </c>
      <c r="B10816" s="127">
        <v>22.44</v>
      </c>
      <c r="C10816" s="131">
        <v>83215</v>
      </c>
      <c r="D10816" s="111"/>
      <c r="E10816" s="112"/>
    </row>
    <row r="10817" spans="1:5">
      <c r="A10817" s="230">
        <v>43368</v>
      </c>
      <c r="B10817" s="127">
        <v>22.08</v>
      </c>
      <c r="C10817" s="131">
        <v>108582</v>
      </c>
      <c r="D10817" s="111"/>
      <c r="E10817" s="112"/>
    </row>
    <row r="10818" spans="1:5">
      <c r="A10818" s="230">
        <v>43369</v>
      </c>
      <c r="B10818" s="127">
        <v>21.56</v>
      </c>
      <c r="C10818" s="131">
        <v>109867</v>
      </c>
      <c r="D10818" s="111"/>
      <c r="E10818" s="112"/>
    </row>
    <row r="10819" spans="1:5">
      <c r="A10819" s="230">
        <v>43370</v>
      </c>
      <c r="B10819" s="127">
        <v>21.54</v>
      </c>
      <c r="C10819" s="131">
        <v>136134</v>
      </c>
      <c r="D10819" s="111"/>
      <c r="E10819" s="112"/>
    </row>
    <row r="10820" spans="1:5">
      <c r="A10820" s="231">
        <v>43371</v>
      </c>
      <c r="B10820" s="128">
        <v>21.42</v>
      </c>
      <c r="C10820" s="133">
        <v>104503</v>
      </c>
      <c r="D10820" s="111"/>
      <c r="E10820" s="112"/>
    </row>
    <row r="10821" spans="1:5">
      <c r="A10821" s="230">
        <v>43374</v>
      </c>
      <c r="B10821" s="127">
        <v>21.52</v>
      </c>
      <c r="C10821" s="131">
        <v>64819</v>
      </c>
      <c r="D10821" s="111"/>
      <c r="E10821" s="112"/>
    </row>
    <row r="10822" spans="1:5">
      <c r="A10822" s="230">
        <v>43375</v>
      </c>
      <c r="B10822" s="127">
        <v>22.02</v>
      </c>
      <c r="C10822" s="131">
        <v>110329</v>
      </c>
      <c r="D10822" s="111"/>
      <c r="E10822" s="112"/>
    </row>
    <row r="10823" spans="1:5">
      <c r="A10823" s="230">
        <v>43376</v>
      </c>
      <c r="B10823" s="127">
        <v>22.3</v>
      </c>
      <c r="C10823" s="131">
        <v>97308</v>
      </c>
      <c r="D10823" s="111"/>
      <c r="E10823" s="112"/>
    </row>
    <row r="10824" spans="1:5">
      <c r="A10824" s="230">
        <v>43377</v>
      </c>
      <c r="B10824" s="127">
        <v>22.24</v>
      </c>
      <c r="C10824" s="131">
        <v>84741</v>
      </c>
      <c r="D10824" s="111"/>
      <c r="E10824" s="112"/>
    </row>
    <row r="10825" spans="1:5">
      <c r="A10825" s="230">
        <v>43378</v>
      </c>
      <c r="B10825" s="127">
        <v>21.64</v>
      </c>
      <c r="C10825" s="131">
        <v>86639</v>
      </c>
      <c r="D10825" s="111"/>
      <c r="E10825" s="112"/>
    </row>
    <row r="10826" spans="1:5">
      <c r="A10826" s="230">
        <v>43381</v>
      </c>
      <c r="B10826" s="127">
        <v>20.96</v>
      </c>
      <c r="C10826" s="131">
        <v>107587</v>
      </c>
      <c r="D10826" s="111"/>
      <c r="E10826" s="112"/>
    </row>
    <row r="10827" spans="1:5">
      <c r="A10827" s="230">
        <v>43382</v>
      </c>
      <c r="B10827" s="127">
        <v>21.1</v>
      </c>
      <c r="C10827" s="131">
        <v>65164</v>
      </c>
      <c r="D10827" s="111"/>
      <c r="E10827" s="112"/>
    </row>
    <row r="10828" spans="1:5">
      <c r="A10828" s="230">
        <v>43383</v>
      </c>
      <c r="B10828" s="127">
        <v>20.96</v>
      </c>
      <c r="C10828" s="131">
        <v>76055</v>
      </c>
      <c r="D10828" s="111"/>
      <c r="E10828" s="112"/>
    </row>
    <row r="10829" spans="1:5">
      <c r="A10829" s="230">
        <v>43384</v>
      </c>
      <c r="B10829" s="127">
        <v>19.559999999999999</v>
      </c>
      <c r="C10829" s="131">
        <v>303749</v>
      </c>
      <c r="D10829" s="111"/>
      <c r="E10829" s="112"/>
    </row>
    <row r="10830" spans="1:5">
      <c r="A10830" s="230">
        <v>43385</v>
      </c>
      <c r="B10830" s="127">
        <v>19.100000000000001</v>
      </c>
      <c r="C10830" s="131">
        <v>274716</v>
      </c>
      <c r="D10830" s="111"/>
      <c r="E10830" s="112"/>
    </row>
    <row r="10831" spans="1:5">
      <c r="A10831" s="230">
        <v>43388</v>
      </c>
      <c r="B10831" s="127">
        <v>19.489999999999998</v>
      </c>
      <c r="C10831" s="131">
        <v>179042</v>
      </c>
      <c r="D10831" s="111"/>
      <c r="E10831" s="112"/>
    </row>
    <row r="10832" spans="1:5">
      <c r="A10832" s="230">
        <v>43389</v>
      </c>
      <c r="B10832" s="127">
        <v>19.760000000000002</v>
      </c>
      <c r="C10832" s="131">
        <v>103187</v>
      </c>
      <c r="D10832" s="111"/>
      <c r="E10832" s="112"/>
    </row>
    <row r="10833" spans="1:5">
      <c r="A10833" s="230">
        <v>43390</v>
      </c>
      <c r="B10833" s="127">
        <v>19.649999999999999</v>
      </c>
      <c r="C10833" s="131">
        <v>94816</v>
      </c>
      <c r="D10833" s="111"/>
      <c r="E10833" s="112"/>
    </row>
    <row r="10834" spans="1:5">
      <c r="A10834" s="230">
        <v>43391</v>
      </c>
      <c r="B10834" s="127">
        <v>19.25</v>
      </c>
      <c r="C10834" s="131">
        <v>73432</v>
      </c>
      <c r="D10834" s="111"/>
      <c r="E10834" s="112"/>
    </row>
    <row r="10835" spans="1:5">
      <c r="A10835" s="230">
        <v>43392</v>
      </c>
      <c r="B10835" s="127">
        <v>18.52</v>
      </c>
      <c r="C10835" s="131">
        <v>218293</v>
      </c>
      <c r="D10835" s="111"/>
      <c r="E10835" s="112"/>
    </row>
    <row r="10836" spans="1:5">
      <c r="A10836" s="230">
        <v>43395</v>
      </c>
      <c r="B10836" s="127">
        <v>18.37</v>
      </c>
      <c r="C10836" s="131">
        <v>124845</v>
      </c>
      <c r="D10836" s="111"/>
      <c r="E10836" s="112"/>
    </row>
    <row r="10837" spans="1:5">
      <c r="A10837" s="230">
        <v>43396</v>
      </c>
      <c r="B10837" s="127">
        <v>17.86</v>
      </c>
      <c r="C10837" s="131">
        <v>210605</v>
      </c>
      <c r="D10837" s="111"/>
      <c r="E10837" s="112"/>
    </row>
    <row r="10838" spans="1:5">
      <c r="A10838" s="230">
        <v>43397</v>
      </c>
      <c r="B10838" s="127">
        <v>17.57</v>
      </c>
      <c r="C10838" s="131">
        <v>132996</v>
      </c>
      <c r="D10838" s="111"/>
      <c r="E10838" s="112"/>
    </row>
    <row r="10839" spans="1:5">
      <c r="A10839" s="230">
        <v>43398</v>
      </c>
      <c r="B10839" s="127">
        <v>18.02</v>
      </c>
      <c r="C10839" s="131">
        <v>205151</v>
      </c>
      <c r="D10839" s="111"/>
      <c r="E10839" s="112"/>
    </row>
    <row r="10840" spans="1:5">
      <c r="A10840" s="230">
        <v>43399</v>
      </c>
      <c r="B10840" s="127">
        <v>18.170000000000002</v>
      </c>
      <c r="C10840" s="131">
        <v>166066</v>
      </c>
      <c r="D10840" s="111"/>
      <c r="E10840" s="112"/>
    </row>
    <row r="10841" spans="1:5">
      <c r="A10841" s="230">
        <v>43402</v>
      </c>
      <c r="B10841" s="127">
        <v>18.61</v>
      </c>
      <c r="C10841" s="131">
        <v>101838</v>
      </c>
      <c r="D10841" s="111"/>
      <c r="E10841" s="112"/>
    </row>
    <row r="10842" spans="1:5">
      <c r="A10842" s="230">
        <v>43403</v>
      </c>
      <c r="B10842" s="127">
        <v>18.66</v>
      </c>
      <c r="C10842" s="131">
        <v>85628</v>
      </c>
      <c r="D10842" s="111"/>
      <c r="E10842" s="112"/>
    </row>
    <row r="10843" spans="1:5">
      <c r="A10843" s="231">
        <v>43404</v>
      </c>
      <c r="B10843" s="128">
        <v>19.059999999999999</v>
      </c>
      <c r="C10843" s="133">
        <v>131200</v>
      </c>
      <c r="D10843" s="111"/>
      <c r="E10843" s="112"/>
    </row>
    <row r="10844" spans="1:5">
      <c r="A10844" s="230">
        <v>43405</v>
      </c>
      <c r="B10844" s="127">
        <v>19.559999999999999</v>
      </c>
      <c r="C10844" s="131">
        <v>103951</v>
      </c>
      <c r="D10844" s="111"/>
      <c r="E10844" s="112"/>
    </row>
    <row r="10845" spans="1:5">
      <c r="A10845" s="230">
        <v>43406</v>
      </c>
      <c r="B10845" s="127">
        <v>19.920000000000002</v>
      </c>
      <c r="C10845" s="131">
        <v>161246</v>
      </c>
      <c r="D10845" s="111"/>
      <c r="E10845" s="112"/>
    </row>
    <row r="10846" spans="1:5">
      <c r="A10846" s="230">
        <v>43409</v>
      </c>
      <c r="B10846" s="127">
        <v>19.72</v>
      </c>
      <c r="C10846" s="131">
        <v>119884</v>
      </c>
      <c r="D10846" s="111"/>
      <c r="E10846" s="112"/>
    </row>
    <row r="10847" spans="1:5">
      <c r="A10847" s="230">
        <v>43410</v>
      </c>
      <c r="B10847" s="127">
        <v>19.579999999999998</v>
      </c>
      <c r="C10847" s="131">
        <v>133944</v>
      </c>
      <c r="D10847" s="111"/>
      <c r="E10847" s="112"/>
    </row>
    <row r="10848" spans="1:5">
      <c r="A10848" s="230">
        <v>43411</v>
      </c>
      <c r="B10848" s="127">
        <v>20.28</v>
      </c>
      <c r="C10848" s="131">
        <v>102923</v>
      </c>
      <c r="D10848" s="111"/>
      <c r="E10848" s="112"/>
    </row>
    <row r="10849" spans="1:5">
      <c r="A10849" s="230">
        <v>43412</v>
      </c>
      <c r="B10849" s="127">
        <v>20.22</v>
      </c>
      <c r="C10849" s="131">
        <v>84801</v>
      </c>
      <c r="D10849" s="111"/>
      <c r="E10849" s="112"/>
    </row>
    <row r="10850" spans="1:5">
      <c r="A10850" s="230">
        <v>43413</v>
      </c>
      <c r="B10850" s="127">
        <v>19.510000000000002</v>
      </c>
      <c r="C10850" s="131">
        <v>130936</v>
      </c>
      <c r="D10850" s="111"/>
      <c r="E10850" s="112"/>
    </row>
    <row r="10851" spans="1:5">
      <c r="A10851" s="230">
        <v>43416</v>
      </c>
      <c r="B10851" s="127">
        <v>19.22</v>
      </c>
      <c r="C10851" s="131">
        <v>68129</v>
      </c>
      <c r="D10851" s="111"/>
      <c r="E10851" s="112"/>
    </row>
    <row r="10852" spans="1:5">
      <c r="A10852" s="230">
        <v>43417</v>
      </c>
      <c r="B10852" s="127">
        <v>19.57</v>
      </c>
      <c r="C10852" s="131">
        <v>72615</v>
      </c>
      <c r="D10852" s="111"/>
      <c r="E10852" s="112"/>
    </row>
    <row r="10853" spans="1:5">
      <c r="A10853" s="230">
        <v>43418</v>
      </c>
      <c r="B10853" s="127">
        <v>20.52</v>
      </c>
      <c r="C10853" s="131">
        <v>143141</v>
      </c>
      <c r="D10853" s="111"/>
      <c r="E10853" s="112"/>
    </row>
    <row r="10854" spans="1:5">
      <c r="A10854" s="230">
        <v>43419</v>
      </c>
      <c r="B10854" s="127">
        <v>21.9</v>
      </c>
      <c r="C10854" s="131">
        <v>460326</v>
      </c>
      <c r="D10854" s="111"/>
      <c r="E10854" s="112"/>
    </row>
    <row r="10855" spans="1:5">
      <c r="A10855" s="230">
        <v>43420</v>
      </c>
      <c r="B10855" s="127">
        <v>21.04</v>
      </c>
      <c r="C10855" s="131">
        <v>182188</v>
      </c>
      <c r="D10855" s="111"/>
      <c r="E10855" s="112"/>
    </row>
    <row r="10856" spans="1:5">
      <c r="A10856" s="230">
        <v>43423</v>
      </c>
      <c r="B10856" s="127">
        <v>21.28</v>
      </c>
      <c r="C10856" s="131">
        <v>84239</v>
      </c>
      <c r="D10856" s="111"/>
      <c r="E10856" s="112"/>
    </row>
    <row r="10857" spans="1:5">
      <c r="A10857" s="230">
        <v>43424</v>
      </c>
      <c r="B10857" s="127">
        <v>21.54</v>
      </c>
      <c r="C10857" s="131">
        <v>172213</v>
      </c>
      <c r="D10857" s="111"/>
      <c r="E10857" s="112"/>
    </row>
    <row r="10858" spans="1:5">
      <c r="A10858" s="230">
        <v>43425</v>
      </c>
      <c r="B10858" s="127">
        <v>22.26</v>
      </c>
      <c r="C10858" s="131">
        <v>134939</v>
      </c>
      <c r="D10858" s="111"/>
      <c r="E10858" s="112"/>
    </row>
    <row r="10859" spans="1:5">
      <c r="A10859" s="230">
        <v>43426</v>
      </c>
      <c r="B10859" s="127">
        <v>22.14</v>
      </c>
      <c r="C10859" s="131">
        <v>73345</v>
      </c>
      <c r="D10859" s="111"/>
      <c r="E10859" s="112"/>
    </row>
    <row r="10860" spans="1:5">
      <c r="A10860" s="230">
        <v>43427</v>
      </c>
      <c r="B10860" s="127">
        <v>21.56</v>
      </c>
      <c r="C10860" s="131">
        <v>50161</v>
      </c>
      <c r="D10860" s="111"/>
      <c r="E10860" s="112"/>
    </row>
    <row r="10861" spans="1:5">
      <c r="A10861" s="230">
        <v>43430</v>
      </c>
      <c r="B10861" s="127">
        <v>21.76</v>
      </c>
      <c r="C10861" s="131">
        <v>85864</v>
      </c>
      <c r="D10861" s="111"/>
      <c r="E10861" s="112"/>
    </row>
    <row r="10862" spans="1:5">
      <c r="A10862" s="230">
        <v>43431</v>
      </c>
      <c r="B10862" s="127">
        <v>22.12</v>
      </c>
      <c r="C10862" s="131">
        <v>130986</v>
      </c>
      <c r="D10862" s="111"/>
      <c r="E10862" s="112"/>
    </row>
    <row r="10863" spans="1:5">
      <c r="A10863" s="230">
        <v>43432</v>
      </c>
      <c r="B10863" s="127">
        <v>22.26</v>
      </c>
      <c r="C10863" s="131">
        <v>91823</v>
      </c>
      <c r="D10863" s="111"/>
      <c r="E10863" s="112"/>
    </row>
    <row r="10864" spans="1:5">
      <c r="A10864" s="230">
        <v>43433</v>
      </c>
      <c r="B10864" s="127">
        <v>22.8</v>
      </c>
      <c r="C10864" s="131">
        <v>129837</v>
      </c>
      <c r="D10864" s="111"/>
      <c r="E10864" s="112"/>
    </row>
    <row r="10865" spans="1:5">
      <c r="A10865" s="231">
        <v>43434</v>
      </c>
      <c r="B10865" s="128">
        <v>23.06</v>
      </c>
      <c r="C10865" s="133">
        <v>122684</v>
      </c>
      <c r="D10865" s="111"/>
      <c r="E10865" s="112"/>
    </row>
    <row r="10866" spans="1:5">
      <c r="A10866" s="229">
        <v>43437</v>
      </c>
      <c r="B10866" s="126">
        <v>23.66</v>
      </c>
      <c r="C10866" s="132">
        <v>205471</v>
      </c>
      <c r="D10866" s="111"/>
      <c r="E10866" s="112"/>
    </row>
    <row r="10867" spans="1:5">
      <c r="A10867" s="230">
        <v>43438</v>
      </c>
      <c r="B10867" s="127">
        <v>22.72</v>
      </c>
      <c r="C10867" s="131">
        <f>145862+G10867</f>
        <v>145862</v>
      </c>
      <c r="D10867" s="111"/>
      <c r="E10867" s="112"/>
    </row>
    <row r="10868" spans="1:5">
      <c r="A10868" s="230">
        <v>43439</v>
      </c>
      <c r="B10868" s="127">
        <v>22.6</v>
      </c>
      <c r="C10868" s="131">
        <v>61191</v>
      </c>
      <c r="D10868" s="111"/>
      <c r="E10868" s="112"/>
    </row>
    <row r="10869" spans="1:5">
      <c r="A10869" s="230">
        <v>43440</v>
      </c>
      <c r="B10869" s="127">
        <v>21.42</v>
      </c>
      <c r="C10869" s="131">
        <v>120077</v>
      </c>
      <c r="D10869" s="111"/>
      <c r="E10869" s="112"/>
    </row>
    <row r="10870" spans="1:5">
      <c r="A10870" s="230">
        <v>43441</v>
      </c>
      <c r="B10870" s="127">
        <v>21.6</v>
      </c>
      <c r="C10870" s="131">
        <v>99849</v>
      </c>
      <c r="D10870" s="111"/>
      <c r="E10870" s="112"/>
    </row>
    <row r="10871" spans="1:5">
      <c r="A10871" s="230">
        <v>43444</v>
      </c>
      <c r="B10871" s="127">
        <v>21.24</v>
      </c>
      <c r="C10871" s="131">
        <v>152712</v>
      </c>
      <c r="D10871" s="111"/>
      <c r="E10871" s="112"/>
    </row>
    <row r="10872" spans="1:5">
      <c r="A10872" s="230">
        <v>43445</v>
      </c>
      <c r="B10872" s="127">
        <v>21.32</v>
      </c>
      <c r="C10872" s="131">
        <v>118788</v>
      </c>
      <c r="D10872" s="111"/>
      <c r="E10872" s="112"/>
    </row>
    <row r="10873" spans="1:5">
      <c r="A10873" s="230">
        <v>43446</v>
      </c>
      <c r="B10873" s="127">
        <v>21.9</v>
      </c>
      <c r="C10873" s="131">
        <v>165669</v>
      </c>
      <c r="D10873" s="111"/>
      <c r="E10873" s="112"/>
    </row>
    <row r="10874" spans="1:5">
      <c r="A10874" s="230">
        <v>43447</v>
      </c>
      <c r="B10874" s="127">
        <v>21.76</v>
      </c>
      <c r="C10874" s="131">
        <v>70801</v>
      </c>
      <c r="D10874" s="111"/>
      <c r="E10874" s="112"/>
    </row>
    <row r="10875" spans="1:5">
      <c r="A10875" s="230">
        <v>43448</v>
      </c>
      <c r="B10875" s="127">
        <v>20.9</v>
      </c>
      <c r="C10875" s="131">
        <v>99710</v>
      </c>
      <c r="D10875" s="111"/>
      <c r="E10875" s="112"/>
    </row>
    <row r="10876" spans="1:5">
      <c r="A10876" s="230">
        <v>43451</v>
      </c>
      <c r="B10876" s="127">
        <v>20.78</v>
      </c>
      <c r="C10876" s="131">
        <v>112696</v>
      </c>
      <c r="D10876" s="111"/>
      <c r="E10876" s="112"/>
    </row>
    <row r="10877" spans="1:5">
      <c r="A10877" s="230">
        <v>43452</v>
      </c>
      <c r="B10877" s="127">
        <v>20.52</v>
      </c>
      <c r="C10877" s="131">
        <v>92603</v>
      </c>
      <c r="D10877" s="111"/>
      <c r="E10877" s="112"/>
    </row>
    <row r="10878" spans="1:5">
      <c r="A10878" s="230">
        <v>43453</v>
      </c>
      <c r="B10878" s="127">
        <v>20.28</v>
      </c>
      <c r="C10878" s="131">
        <v>107458</v>
      </c>
      <c r="D10878" s="111"/>
      <c r="E10878" s="112"/>
    </row>
    <row r="10879" spans="1:5">
      <c r="A10879" s="230">
        <v>43454</v>
      </c>
      <c r="B10879" s="127">
        <v>19.64</v>
      </c>
      <c r="C10879" s="131">
        <v>182720</v>
      </c>
      <c r="D10879" s="111"/>
      <c r="E10879" s="112"/>
    </row>
    <row r="10880" spans="1:5">
      <c r="A10880" s="230">
        <v>43455</v>
      </c>
      <c r="B10880" s="127">
        <v>20.260000000000002</v>
      </c>
      <c r="C10880" s="131">
        <f>339146+G10880</f>
        <v>339146</v>
      </c>
      <c r="D10880" s="111"/>
      <c r="E10880" s="112"/>
    </row>
    <row r="10881" spans="1:5">
      <c r="A10881" s="230">
        <v>43458</v>
      </c>
      <c r="B10881" s="127">
        <v>19.86</v>
      </c>
      <c r="C10881" s="131">
        <v>25044</v>
      </c>
      <c r="D10881" s="111"/>
      <c r="E10881" s="112"/>
    </row>
    <row r="10882" spans="1:5">
      <c r="A10882" s="230">
        <v>43461</v>
      </c>
      <c r="B10882" s="127">
        <v>19.7</v>
      </c>
      <c r="C10882" s="131">
        <v>106826</v>
      </c>
      <c r="D10882" s="111"/>
      <c r="E10882" s="112"/>
    </row>
    <row r="10883" spans="1:5">
      <c r="A10883" s="230">
        <v>43462</v>
      </c>
      <c r="B10883" s="127">
        <v>20.059999999999999</v>
      </c>
      <c r="C10883" s="131">
        <v>87642</v>
      </c>
      <c r="D10883" s="111"/>
      <c r="E10883" s="112"/>
    </row>
    <row r="10884" spans="1:5" ht="13.5" thickBot="1">
      <c r="A10884" s="232">
        <v>43465</v>
      </c>
      <c r="B10884" s="129">
        <v>21.06</v>
      </c>
      <c r="C10884" s="183">
        <v>48632</v>
      </c>
      <c r="D10884" s="111"/>
      <c r="E10884" s="112"/>
    </row>
    <row r="10885" spans="1:5">
      <c r="A10885" s="233">
        <v>43467</v>
      </c>
      <c r="B10885" s="130">
        <v>19.88</v>
      </c>
      <c r="C10885" s="184">
        <v>177292</v>
      </c>
      <c r="D10885" s="111"/>
      <c r="E10885" s="112"/>
    </row>
    <row r="10886" spans="1:5">
      <c r="A10886" s="230">
        <v>43468</v>
      </c>
      <c r="B10886" s="127">
        <v>19.920000000000002</v>
      </c>
      <c r="C10886" s="131">
        <v>138678</v>
      </c>
      <c r="D10886" s="111"/>
      <c r="E10886" s="112"/>
    </row>
    <row r="10887" spans="1:5">
      <c r="A10887" s="230">
        <v>43469</v>
      </c>
      <c r="B10887" s="127">
        <v>21.04</v>
      </c>
      <c r="C10887" s="131">
        <v>122434</v>
      </c>
      <c r="D10887" s="111"/>
      <c r="E10887" s="112"/>
    </row>
    <row r="10888" spans="1:5">
      <c r="A10888" s="230">
        <v>43472</v>
      </c>
      <c r="B10888" s="127">
        <v>22.3</v>
      </c>
      <c r="C10888" s="131">
        <v>148448</v>
      </c>
      <c r="D10888" s="111"/>
      <c r="E10888" s="112"/>
    </row>
    <row r="10889" spans="1:5">
      <c r="A10889" s="230">
        <v>43473</v>
      </c>
      <c r="B10889" s="127">
        <v>22.14</v>
      </c>
      <c r="C10889" s="131">
        <v>197547</v>
      </c>
      <c r="D10889" s="111"/>
      <c r="E10889" s="112"/>
    </row>
    <row r="10890" spans="1:5">
      <c r="A10890" s="230">
        <v>43474</v>
      </c>
      <c r="B10890" s="127">
        <v>23.34</v>
      </c>
      <c r="C10890" s="131">
        <v>178394</v>
      </c>
      <c r="D10890" s="111"/>
      <c r="E10890" s="112"/>
    </row>
    <row r="10891" spans="1:5">
      <c r="A10891" s="230">
        <v>43475</v>
      </c>
      <c r="B10891" s="127">
        <v>23.38</v>
      </c>
      <c r="C10891" s="131">
        <v>137377</v>
      </c>
      <c r="D10891" s="111"/>
      <c r="E10891" s="112"/>
    </row>
    <row r="10892" spans="1:5">
      <c r="A10892" s="230">
        <v>43476</v>
      </c>
      <c r="B10892" s="127">
        <v>22.72</v>
      </c>
      <c r="C10892" s="131">
        <v>122962</v>
      </c>
      <c r="D10892" s="111"/>
      <c r="E10892" s="112"/>
    </row>
    <row r="10893" spans="1:5">
      <c r="A10893" s="230">
        <v>43479</v>
      </c>
      <c r="B10893" s="127">
        <v>22.82</v>
      </c>
      <c r="C10893" s="131">
        <v>65274</v>
      </c>
      <c r="D10893" s="111"/>
      <c r="E10893" s="112"/>
    </row>
    <row r="10894" spans="1:5">
      <c r="A10894" s="230">
        <v>43480</v>
      </c>
      <c r="B10894" s="127">
        <v>22.8</v>
      </c>
      <c r="C10894" s="131">
        <v>71197</v>
      </c>
      <c r="D10894" s="111"/>
      <c r="E10894" s="112"/>
    </row>
    <row r="10895" spans="1:5">
      <c r="A10895" s="230">
        <v>43481</v>
      </c>
      <c r="B10895" s="127">
        <v>22.08</v>
      </c>
      <c r="C10895" s="131">
        <v>114454</v>
      </c>
      <c r="D10895" s="111"/>
      <c r="E10895" s="112"/>
    </row>
    <row r="10896" spans="1:5">
      <c r="A10896" s="230">
        <v>43482</v>
      </c>
      <c r="B10896" s="127">
        <v>22.72</v>
      </c>
      <c r="C10896" s="131">
        <v>74690</v>
      </c>
      <c r="D10896" s="111"/>
      <c r="E10896" s="112"/>
    </row>
    <row r="10897" spans="1:5">
      <c r="A10897" s="230">
        <v>43483</v>
      </c>
      <c r="B10897" s="127">
        <v>22.64</v>
      </c>
      <c r="C10897" s="131">
        <f>62546+G10897</f>
        <v>62546</v>
      </c>
      <c r="D10897" s="111"/>
      <c r="E10897" s="112"/>
    </row>
    <row r="10898" spans="1:5">
      <c r="A10898" s="230">
        <v>43486</v>
      </c>
      <c r="B10898" s="127">
        <v>22.12</v>
      </c>
      <c r="C10898" s="131">
        <v>80357</v>
      </c>
      <c r="D10898" s="111"/>
      <c r="E10898" s="112"/>
    </row>
    <row r="10899" spans="1:5">
      <c r="A10899" s="230">
        <v>43487</v>
      </c>
      <c r="B10899" s="127">
        <v>22.06</v>
      </c>
      <c r="C10899" s="131">
        <v>55958</v>
      </c>
      <c r="D10899" s="111"/>
      <c r="E10899" s="112"/>
    </row>
    <row r="10900" spans="1:5">
      <c r="A10900" s="230">
        <v>43488</v>
      </c>
      <c r="B10900" s="127">
        <v>21.94</v>
      </c>
      <c r="C10900" s="131">
        <v>34120</v>
      </c>
      <c r="D10900" s="111"/>
      <c r="E10900" s="112"/>
    </row>
    <row r="10901" spans="1:5">
      <c r="A10901" s="230">
        <v>43489</v>
      </c>
      <c r="B10901" s="127">
        <v>22.4</v>
      </c>
      <c r="C10901" s="131">
        <v>52289</v>
      </c>
      <c r="D10901" s="111"/>
      <c r="E10901" s="112"/>
    </row>
    <row r="10902" spans="1:5">
      <c r="A10902" s="230">
        <v>43490</v>
      </c>
      <c r="B10902" s="127">
        <v>22.6</v>
      </c>
      <c r="C10902" s="131">
        <v>128100</v>
      </c>
      <c r="D10902" s="111"/>
      <c r="E10902" s="112"/>
    </row>
    <row r="10903" spans="1:5">
      <c r="A10903" s="230">
        <v>43493</v>
      </c>
      <c r="B10903" s="127">
        <v>22.54</v>
      </c>
      <c r="C10903" s="131">
        <v>84701</v>
      </c>
      <c r="D10903" s="111"/>
      <c r="E10903" s="112"/>
    </row>
    <row r="10904" spans="1:5">
      <c r="A10904" s="230">
        <v>43494</v>
      </c>
      <c r="B10904" s="127">
        <v>22.3</v>
      </c>
      <c r="C10904" s="131">
        <v>56706</v>
      </c>
      <c r="D10904" s="111"/>
      <c r="E10904" s="112"/>
    </row>
    <row r="10905" spans="1:5">
      <c r="A10905" s="230">
        <v>43495</v>
      </c>
      <c r="B10905" s="127">
        <v>22.78</v>
      </c>
      <c r="C10905" s="131">
        <v>48037</v>
      </c>
      <c r="D10905" s="111"/>
      <c r="E10905" s="112"/>
    </row>
    <row r="10906" spans="1:5">
      <c r="A10906" s="231">
        <v>43496</v>
      </c>
      <c r="B10906" s="128">
        <v>23.48</v>
      </c>
      <c r="C10906" s="133">
        <v>95431</v>
      </c>
      <c r="D10906" s="111"/>
      <c r="E10906" s="112"/>
    </row>
    <row r="10907" spans="1:5">
      <c r="A10907" s="230">
        <v>43497</v>
      </c>
      <c r="B10907" s="127">
        <v>22.88</v>
      </c>
      <c r="C10907" s="131">
        <v>63157</v>
      </c>
      <c r="D10907" s="111"/>
      <c r="E10907" s="112"/>
    </row>
    <row r="10908" spans="1:5">
      <c r="A10908" s="230">
        <v>43500</v>
      </c>
      <c r="B10908" s="127">
        <v>22.6</v>
      </c>
      <c r="C10908" s="131">
        <v>50618</v>
      </c>
      <c r="D10908" s="111"/>
      <c r="E10908" s="112"/>
    </row>
    <row r="10909" spans="1:5">
      <c r="A10909" s="230">
        <v>43501</v>
      </c>
      <c r="B10909" s="127">
        <v>23.1</v>
      </c>
      <c r="C10909" s="131">
        <v>88712</v>
      </c>
      <c r="D10909" s="111"/>
      <c r="E10909" s="112"/>
    </row>
    <row r="10910" spans="1:5">
      <c r="A10910" s="230">
        <v>43502</v>
      </c>
      <c r="B10910" s="127">
        <v>23.52</v>
      </c>
      <c r="C10910" s="131">
        <v>161484</v>
      </c>
      <c r="D10910" s="111"/>
      <c r="E10910" s="112"/>
    </row>
    <row r="10911" spans="1:5">
      <c r="A10911" s="230">
        <v>43503</v>
      </c>
      <c r="B10911" s="127">
        <v>22.5</v>
      </c>
      <c r="C10911" s="131">
        <v>78200</v>
      </c>
      <c r="D10911" s="111"/>
      <c r="E10911" s="112"/>
    </row>
    <row r="10912" spans="1:5">
      <c r="A10912" s="230">
        <v>43504</v>
      </c>
      <c r="B10912" s="127">
        <v>22.4</v>
      </c>
      <c r="C10912" s="131">
        <v>60963</v>
      </c>
      <c r="D10912" s="111"/>
      <c r="E10912" s="112"/>
    </row>
    <row r="10913" spans="1:5">
      <c r="A10913" s="230">
        <v>43507</v>
      </c>
      <c r="B10913" s="127">
        <v>22.48</v>
      </c>
      <c r="C10913" s="131">
        <v>62516</v>
      </c>
      <c r="D10913" s="111"/>
      <c r="E10913" s="112"/>
    </row>
    <row r="10914" spans="1:5">
      <c r="A10914" s="230">
        <v>43508</v>
      </c>
      <c r="B10914" s="127">
        <v>22.8</v>
      </c>
      <c r="C10914" s="131">
        <v>67480</v>
      </c>
      <c r="D10914" s="111"/>
      <c r="E10914" s="112"/>
    </row>
    <row r="10915" spans="1:5">
      <c r="A10915" s="230">
        <v>43509</v>
      </c>
      <c r="B10915" s="127">
        <v>23.22</v>
      </c>
      <c r="C10915" s="131">
        <v>48575</v>
      </c>
      <c r="D10915" s="111"/>
      <c r="E10915" s="112"/>
    </row>
    <row r="10916" spans="1:5">
      <c r="A10916" s="230">
        <v>43510</v>
      </c>
      <c r="B10916" s="127">
        <v>23.26</v>
      </c>
      <c r="C10916" s="131">
        <v>63085</v>
      </c>
      <c r="D10916" s="111"/>
      <c r="E10916" s="112"/>
    </row>
    <row r="10917" spans="1:5">
      <c r="A10917" s="230">
        <v>43511</v>
      </c>
      <c r="B10917" s="127">
        <v>23.76</v>
      </c>
      <c r="C10917" s="131">
        <f>66641+G10917</f>
        <v>66641</v>
      </c>
      <c r="D10917" s="111"/>
      <c r="E10917" s="112"/>
    </row>
    <row r="10918" spans="1:5">
      <c r="A10918" s="230">
        <v>43514</v>
      </c>
      <c r="B10918" s="127">
        <v>23.98</v>
      </c>
      <c r="C10918" s="131">
        <v>59778</v>
      </c>
      <c r="D10918" s="111"/>
      <c r="E10918" s="112"/>
    </row>
    <row r="10919" spans="1:5">
      <c r="A10919" s="230">
        <v>43515</v>
      </c>
      <c r="B10919" s="127">
        <v>23.92</v>
      </c>
      <c r="C10919" s="131">
        <v>37733</v>
      </c>
      <c r="D10919" s="111"/>
      <c r="E10919" s="112"/>
    </row>
    <row r="10920" spans="1:5">
      <c r="A10920" s="230">
        <v>43516</v>
      </c>
      <c r="B10920" s="127">
        <v>24.58</v>
      </c>
      <c r="C10920" s="131">
        <v>132190</v>
      </c>
      <c r="D10920" s="111"/>
      <c r="E10920" s="112"/>
    </row>
    <row r="10921" spans="1:5">
      <c r="A10921" s="230">
        <v>43517</v>
      </c>
      <c r="B10921" s="127">
        <v>25.08</v>
      </c>
      <c r="C10921" s="131">
        <v>154685</v>
      </c>
      <c r="D10921" s="111"/>
      <c r="E10921" s="112"/>
    </row>
    <row r="10922" spans="1:5">
      <c r="A10922" s="230">
        <v>43518</v>
      </c>
      <c r="B10922" s="127">
        <v>24.26</v>
      </c>
      <c r="C10922" s="131">
        <v>109525</v>
      </c>
      <c r="D10922" s="111"/>
      <c r="E10922" s="112"/>
    </row>
    <row r="10923" spans="1:5">
      <c r="A10923" s="230">
        <v>43521</v>
      </c>
      <c r="B10923" s="127">
        <v>24.36</v>
      </c>
      <c r="C10923" s="131">
        <v>67774</v>
      </c>
      <c r="D10923" s="111"/>
      <c r="E10923" s="112"/>
    </row>
    <row r="10924" spans="1:5">
      <c r="A10924" s="230">
        <v>43522</v>
      </c>
      <c r="B10924" s="127">
        <v>24.14</v>
      </c>
      <c r="C10924" s="131">
        <v>68286</v>
      </c>
      <c r="D10924" s="111"/>
      <c r="E10924" s="112"/>
    </row>
    <row r="10925" spans="1:5">
      <c r="A10925" s="230">
        <v>43523</v>
      </c>
      <c r="B10925" s="127">
        <v>24</v>
      </c>
      <c r="C10925" s="131">
        <v>150154</v>
      </c>
      <c r="D10925" s="111"/>
      <c r="E10925" s="112"/>
    </row>
    <row r="10926" spans="1:5">
      <c r="A10926" s="231">
        <v>43524</v>
      </c>
      <c r="B10926" s="128">
        <v>23.36</v>
      </c>
      <c r="C10926" s="133">
        <v>165339</v>
      </c>
      <c r="D10926" s="111"/>
      <c r="E10926" s="112"/>
    </row>
    <row r="10927" spans="1:5">
      <c r="A10927" s="230">
        <v>43525</v>
      </c>
      <c r="B10927" s="127">
        <v>22.46</v>
      </c>
      <c r="C10927" s="131">
        <v>303322</v>
      </c>
      <c r="D10927" s="111"/>
      <c r="E10927" s="112"/>
    </row>
    <row r="10928" spans="1:5">
      <c r="A10928" s="230">
        <v>43528</v>
      </c>
      <c r="B10928" s="127">
        <v>23.14</v>
      </c>
      <c r="C10928" s="131">
        <v>102565</v>
      </c>
      <c r="D10928" s="111"/>
      <c r="E10928" s="112"/>
    </row>
    <row r="10929" spans="1:5">
      <c r="A10929" s="230">
        <v>43529</v>
      </c>
      <c r="B10929" s="127">
        <v>23.42</v>
      </c>
      <c r="C10929" s="131">
        <v>71197</v>
      </c>
      <c r="D10929" s="111"/>
      <c r="E10929" s="112"/>
    </row>
    <row r="10930" spans="1:5">
      <c r="A10930" s="230">
        <v>43530</v>
      </c>
      <c r="B10930" s="127">
        <v>23.48</v>
      </c>
      <c r="C10930" s="131">
        <v>76454</v>
      </c>
      <c r="D10930" s="111"/>
      <c r="E10930" s="112"/>
    </row>
    <row r="10931" spans="1:5">
      <c r="A10931" s="230">
        <v>43531</v>
      </c>
      <c r="B10931" s="127">
        <v>22.46</v>
      </c>
      <c r="C10931" s="131">
        <v>131927</v>
      </c>
      <c r="D10931" s="111"/>
      <c r="E10931" s="112"/>
    </row>
    <row r="10932" spans="1:5">
      <c r="A10932" s="230">
        <v>43532</v>
      </c>
      <c r="B10932" s="127">
        <v>22.28</v>
      </c>
      <c r="C10932" s="131">
        <v>104972</v>
      </c>
      <c r="D10932" s="111"/>
      <c r="E10932" s="112"/>
    </row>
    <row r="10933" spans="1:5">
      <c r="A10933" s="230">
        <v>43535</v>
      </c>
      <c r="B10933" s="127">
        <v>22.44</v>
      </c>
      <c r="C10933" s="131">
        <v>70051</v>
      </c>
      <c r="D10933" s="111"/>
      <c r="E10933" s="112"/>
    </row>
    <row r="10934" spans="1:5">
      <c r="A10934" s="230">
        <v>43536</v>
      </c>
      <c r="B10934" s="127">
        <v>22.5</v>
      </c>
      <c r="C10934" s="131">
        <v>71561</v>
      </c>
      <c r="D10934" s="111"/>
      <c r="E10934" s="112"/>
    </row>
    <row r="10935" spans="1:5">
      <c r="A10935" s="230">
        <v>43537</v>
      </c>
      <c r="B10935" s="127">
        <v>22.54</v>
      </c>
      <c r="C10935" s="131">
        <v>45954</v>
      </c>
      <c r="D10935" s="111"/>
      <c r="E10935" s="112"/>
    </row>
    <row r="10936" spans="1:5">
      <c r="A10936" s="230">
        <v>43538</v>
      </c>
      <c r="B10936" s="127">
        <v>22.68</v>
      </c>
      <c r="C10936" s="131">
        <v>66579</v>
      </c>
      <c r="D10936" s="111"/>
      <c r="E10936" s="112"/>
    </row>
    <row r="10937" spans="1:5">
      <c r="A10937" s="230">
        <v>43539</v>
      </c>
      <c r="B10937" s="127">
        <v>22.7</v>
      </c>
      <c r="C10937" s="131">
        <v>163782</v>
      </c>
      <c r="D10937" s="111"/>
      <c r="E10937" s="112"/>
    </row>
    <row r="10938" spans="1:5">
      <c r="A10938" s="230">
        <v>43542</v>
      </c>
      <c r="B10938" s="127">
        <v>22.98</v>
      </c>
      <c r="C10938" s="131">
        <v>39797</v>
      </c>
      <c r="D10938" s="111"/>
      <c r="E10938" s="112"/>
    </row>
    <row r="10939" spans="1:5">
      <c r="A10939" s="230">
        <v>43543</v>
      </c>
      <c r="B10939" s="127">
        <v>23.02</v>
      </c>
      <c r="C10939" s="131">
        <v>49707</v>
      </c>
      <c r="D10939" s="111"/>
      <c r="E10939" s="112"/>
    </row>
    <row r="10940" spans="1:5">
      <c r="A10940" s="230">
        <v>43544</v>
      </c>
      <c r="B10940" s="127">
        <v>22.64</v>
      </c>
      <c r="C10940" s="131">
        <v>57951</v>
      </c>
      <c r="D10940" s="111"/>
      <c r="E10940" s="112"/>
    </row>
    <row r="10941" spans="1:5">
      <c r="A10941" s="230">
        <v>43545</v>
      </c>
      <c r="B10941" s="127">
        <v>22.84</v>
      </c>
      <c r="C10941" s="131">
        <v>50263</v>
      </c>
      <c r="D10941" s="111"/>
      <c r="E10941" s="112"/>
    </row>
    <row r="10942" spans="1:5">
      <c r="A10942" s="230">
        <v>43546</v>
      </c>
      <c r="B10942" s="127">
        <v>22.16</v>
      </c>
      <c r="C10942" s="131">
        <v>75660</v>
      </c>
      <c r="D10942" s="111"/>
      <c r="E10942" s="112"/>
    </row>
    <row r="10943" spans="1:5">
      <c r="A10943" s="230">
        <v>43549</v>
      </c>
      <c r="B10943" s="127">
        <v>22.02</v>
      </c>
      <c r="C10943" s="131">
        <v>71583</v>
      </c>
      <c r="D10943" s="111"/>
      <c r="E10943" s="112"/>
    </row>
    <row r="10944" spans="1:5">
      <c r="A10944" s="230">
        <v>43550</v>
      </c>
      <c r="B10944" s="127">
        <v>21.88</v>
      </c>
      <c r="C10944" s="131">
        <v>73867</v>
      </c>
      <c r="D10944" s="111"/>
      <c r="E10944" s="112"/>
    </row>
    <row r="10945" spans="1:5">
      <c r="A10945" s="230">
        <v>43551</v>
      </c>
      <c r="B10945" s="127">
        <v>21.56</v>
      </c>
      <c r="C10945" s="131">
        <v>110829</v>
      </c>
      <c r="D10945" s="111"/>
      <c r="E10945" s="112"/>
    </row>
    <row r="10946" spans="1:5">
      <c r="A10946" s="230">
        <v>43552</v>
      </c>
      <c r="B10946" s="127">
        <v>20.86</v>
      </c>
      <c r="C10946" s="131">
        <v>173546</v>
      </c>
      <c r="D10946" s="111"/>
      <c r="E10946" s="112"/>
    </row>
    <row r="10947" spans="1:5">
      <c r="A10947" s="231">
        <v>43553</v>
      </c>
      <c r="B10947" s="128">
        <v>20.94</v>
      </c>
      <c r="C10947" s="133">
        <v>162331</v>
      </c>
      <c r="D10947" s="111"/>
      <c r="E10947" s="112"/>
    </row>
    <row r="10948" spans="1:5">
      <c r="A10948" s="230">
        <v>43556</v>
      </c>
      <c r="B10948" s="127">
        <v>21.52</v>
      </c>
      <c r="C10948" s="131">
        <v>117604</v>
      </c>
      <c r="D10948" s="111"/>
      <c r="E10948" s="112"/>
    </row>
    <row r="10949" spans="1:5">
      <c r="A10949" s="230">
        <v>43557</v>
      </c>
      <c r="B10949" s="127">
        <v>22.28</v>
      </c>
      <c r="C10949" s="131">
        <v>96555</v>
      </c>
      <c r="D10949" s="111"/>
      <c r="E10949" s="112"/>
    </row>
    <row r="10950" spans="1:5">
      <c r="A10950" s="230">
        <v>43558</v>
      </c>
      <c r="B10950" s="127">
        <v>22.96</v>
      </c>
      <c r="C10950" s="131">
        <v>145589</v>
      </c>
      <c r="D10950" s="111"/>
      <c r="E10950" s="112"/>
    </row>
    <row r="10951" spans="1:5">
      <c r="A10951" s="230">
        <v>43559</v>
      </c>
      <c r="B10951" s="127">
        <v>23.36</v>
      </c>
      <c r="C10951" s="131">
        <v>119068</v>
      </c>
      <c r="D10951" s="111"/>
      <c r="E10951" s="112"/>
    </row>
    <row r="10952" spans="1:5">
      <c r="A10952" s="230">
        <v>43560</v>
      </c>
      <c r="B10952" s="127">
        <v>23.4</v>
      </c>
      <c r="C10952" s="131">
        <v>124476</v>
      </c>
      <c r="D10952" s="111"/>
      <c r="E10952" s="112"/>
    </row>
    <row r="10953" spans="1:5">
      <c r="A10953" s="230">
        <v>43563</v>
      </c>
      <c r="B10953" s="127">
        <v>23.86</v>
      </c>
      <c r="C10953" s="131">
        <v>128350</v>
      </c>
      <c r="D10953" s="111"/>
      <c r="E10953" s="112"/>
    </row>
    <row r="10954" spans="1:5">
      <c r="A10954" s="230">
        <v>43564</v>
      </c>
      <c r="B10954" s="127">
        <v>23.86</v>
      </c>
      <c r="C10954" s="131">
        <v>136344</v>
      </c>
      <c r="D10954" s="111"/>
      <c r="E10954" s="112"/>
    </row>
    <row r="10955" spans="1:5">
      <c r="A10955" s="230">
        <v>43565</v>
      </c>
      <c r="B10955" s="127">
        <v>23.76</v>
      </c>
      <c r="C10955" s="131">
        <v>32510</v>
      </c>
      <c r="D10955" s="111"/>
      <c r="E10955" s="112"/>
    </row>
    <row r="10956" spans="1:5">
      <c r="A10956" s="230">
        <v>43566</v>
      </c>
      <c r="B10956" s="127">
        <v>23.42</v>
      </c>
      <c r="C10956" s="131">
        <v>61042</v>
      </c>
      <c r="D10956" s="111"/>
      <c r="E10956" s="112"/>
    </row>
    <row r="10957" spans="1:5">
      <c r="A10957" s="230">
        <v>43567</v>
      </c>
      <c r="B10957" s="127">
        <v>23.76</v>
      </c>
      <c r="C10957" s="131">
        <v>60075</v>
      </c>
      <c r="D10957" s="111"/>
      <c r="E10957" s="112"/>
    </row>
    <row r="10958" spans="1:5">
      <c r="A10958" s="230">
        <v>43570</v>
      </c>
      <c r="B10958" s="127">
        <v>23.88</v>
      </c>
      <c r="C10958" s="131">
        <v>63732</v>
      </c>
      <c r="D10958" s="111"/>
      <c r="E10958" s="112"/>
    </row>
    <row r="10959" spans="1:5">
      <c r="A10959" s="230">
        <v>43571</v>
      </c>
      <c r="B10959" s="127">
        <v>23.9</v>
      </c>
      <c r="C10959" s="131">
        <v>59468</v>
      </c>
      <c r="D10959" s="111"/>
      <c r="E10959" s="112"/>
    </row>
    <row r="10960" spans="1:5">
      <c r="A10960" s="230">
        <v>43572</v>
      </c>
      <c r="B10960" s="127">
        <v>24.72</v>
      </c>
      <c r="C10960" s="131">
        <v>118429</v>
      </c>
      <c r="D10960" s="111"/>
      <c r="E10960" s="112"/>
    </row>
    <row r="10961" spans="1:5">
      <c r="A10961" s="230">
        <v>43573</v>
      </c>
      <c r="B10961" s="127">
        <v>24.84</v>
      </c>
      <c r="C10961" s="131">
        <v>99656</v>
      </c>
      <c r="D10961" s="111"/>
      <c r="E10961" s="112"/>
    </row>
    <row r="10962" spans="1:5">
      <c r="A10962" s="230">
        <v>43578</v>
      </c>
      <c r="B10962" s="127">
        <v>24.54</v>
      </c>
      <c r="C10962" s="131">
        <v>96460</v>
      </c>
      <c r="D10962" s="111"/>
      <c r="E10962" s="112"/>
    </row>
    <row r="10963" spans="1:5">
      <c r="A10963" s="230">
        <v>43579</v>
      </c>
      <c r="B10963" s="127">
        <v>24.46</v>
      </c>
      <c r="C10963" s="131">
        <v>78645</v>
      </c>
      <c r="D10963" s="111"/>
      <c r="E10963" s="112"/>
    </row>
    <row r="10964" spans="1:5">
      <c r="A10964" s="230">
        <v>43580</v>
      </c>
      <c r="B10964" s="127">
        <v>23.68</v>
      </c>
      <c r="C10964" s="131">
        <v>97964</v>
      </c>
      <c r="D10964" s="111"/>
      <c r="E10964" s="112"/>
    </row>
    <row r="10965" spans="1:5">
      <c r="A10965" s="230">
        <v>43581</v>
      </c>
      <c r="B10965" s="127">
        <v>23.74</v>
      </c>
      <c r="C10965" s="131">
        <v>82896</v>
      </c>
      <c r="D10965" s="111"/>
      <c r="E10965" s="112"/>
    </row>
    <row r="10966" spans="1:5">
      <c r="A10966" s="230">
        <v>43584</v>
      </c>
      <c r="B10966" s="127">
        <v>24</v>
      </c>
      <c r="C10966" s="131">
        <v>112192</v>
      </c>
      <c r="D10966" s="111"/>
      <c r="E10966" s="112"/>
    </row>
    <row r="10967" spans="1:5">
      <c r="A10967" s="231">
        <v>43585</v>
      </c>
      <c r="B10967" s="128">
        <v>24.34</v>
      </c>
      <c r="C10967" s="133">
        <v>127207</v>
      </c>
      <c r="D10967" s="111"/>
      <c r="E10967" s="112"/>
    </row>
    <row r="10968" spans="1:5">
      <c r="A10968" s="230">
        <v>43587</v>
      </c>
      <c r="B10968" s="127">
        <v>23.04</v>
      </c>
      <c r="C10968" s="131">
        <v>205994</v>
      </c>
      <c r="D10968" s="111"/>
      <c r="E10968" s="112"/>
    </row>
    <row r="10969" spans="1:5">
      <c r="A10969" s="230">
        <v>43588</v>
      </c>
      <c r="B10969" s="127">
        <v>23.3</v>
      </c>
      <c r="C10969" s="131">
        <v>71360</v>
      </c>
      <c r="D10969" s="111"/>
      <c r="E10969" s="112"/>
    </row>
    <row r="10970" spans="1:5">
      <c r="A10970" s="230">
        <v>43591</v>
      </c>
      <c r="B10970" s="127">
        <v>23.06</v>
      </c>
      <c r="C10970" s="131">
        <v>81851</v>
      </c>
      <c r="D10970" s="111"/>
      <c r="E10970" s="112"/>
    </row>
    <row r="10971" spans="1:5">
      <c r="A10971" s="230">
        <v>43592</v>
      </c>
      <c r="B10971" s="127">
        <v>22.48</v>
      </c>
      <c r="C10971" s="131">
        <v>135192</v>
      </c>
      <c r="D10971" s="111"/>
      <c r="E10971" s="112"/>
    </row>
    <row r="10972" spans="1:5">
      <c r="A10972" s="230">
        <v>43593</v>
      </c>
      <c r="B10972" s="127">
        <v>21.96</v>
      </c>
      <c r="C10972" s="131">
        <v>172768</v>
      </c>
      <c r="D10972" s="111"/>
      <c r="E10972" s="112"/>
    </row>
    <row r="10973" spans="1:5">
      <c r="A10973" s="230">
        <v>43594</v>
      </c>
      <c r="B10973" s="127">
        <v>20.8</v>
      </c>
      <c r="C10973" s="131">
        <v>175702</v>
      </c>
      <c r="D10973" s="111"/>
      <c r="E10973" s="112"/>
    </row>
    <row r="10974" spans="1:5">
      <c r="A10974" s="230">
        <v>43595</v>
      </c>
      <c r="B10974" s="127">
        <v>21.02</v>
      </c>
      <c r="C10974" s="131">
        <v>83215</v>
      </c>
      <c r="D10974" s="111"/>
      <c r="E10974" s="112"/>
    </row>
    <row r="10975" spans="1:5">
      <c r="A10975" s="230">
        <v>43598</v>
      </c>
      <c r="B10975" s="127">
        <v>20.58</v>
      </c>
      <c r="C10975" s="131">
        <v>117314</v>
      </c>
      <c r="D10975" s="111"/>
      <c r="E10975" s="112"/>
    </row>
    <row r="10976" spans="1:5">
      <c r="A10976" s="230">
        <v>43599</v>
      </c>
      <c r="B10976" s="127">
        <v>21.06</v>
      </c>
      <c r="C10976" s="131">
        <v>109287</v>
      </c>
      <c r="D10976" s="111"/>
      <c r="E10976" s="112"/>
    </row>
    <row r="10977" spans="1:5">
      <c r="A10977" s="230">
        <v>43600</v>
      </c>
      <c r="B10977" s="127">
        <v>20.86</v>
      </c>
      <c r="C10977" s="131">
        <v>129454</v>
      </c>
      <c r="D10977" s="111"/>
      <c r="E10977" s="112"/>
    </row>
    <row r="10978" spans="1:5">
      <c r="A10978" s="230">
        <v>43601</v>
      </c>
      <c r="B10978" s="127">
        <v>21.2</v>
      </c>
      <c r="C10978" s="131">
        <v>144325</v>
      </c>
      <c r="D10978" s="111"/>
      <c r="E10978" s="112"/>
    </row>
    <row r="10979" spans="1:5">
      <c r="A10979" s="230">
        <v>43602</v>
      </c>
      <c r="B10979" s="127">
        <v>20.96</v>
      </c>
      <c r="C10979" s="131">
        <v>77641</v>
      </c>
      <c r="D10979" s="111"/>
      <c r="E10979" s="112"/>
    </row>
    <row r="10980" spans="1:5">
      <c r="A10980" s="230">
        <v>43605</v>
      </c>
      <c r="B10980" s="127">
        <v>20.56</v>
      </c>
      <c r="C10980" s="131">
        <v>90282</v>
      </c>
      <c r="D10980" s="111"/>
      <c r="E10980" s="112"/>
    </row>
    <row r="10981" spans="1:5">
      <c r="A10981" s="230">
        <v>43606</v>
      </c>
      <c r="B10981" s="127">
        <v>21.46</v>
      </c>
      <c r="C10981" s="131">
        <v>106976</v>
      </c>
      <c r="D10981" s="111"/>
      <c r="E10981" s="112"/>
    </row>
    <row r="10982" spans="1:5">
      <c r="A10982" s="230">
        <v>43607</v>
      </c>
      <c r="B10982" s="127">
        <v>21.38</v>
      </c>
      <c r="C10982" s="131">
        <v>88937</v>
      </c>
      <c r="D10982" s="111"/>
      <c r="E10982" s="112"/>
    </row>
    <row r="10983" spans="1:5">
      <c r="A10983" s="230">
        <v>43608</v>
      </c>
      <c r="B10983" s="127">
        <v>20.98</v>
      </c>
      <c r="C10983" s="131">
        <v>91321</v>
      </c>
      <c r="D10983" s="111"/>
      <c r="E10983" s="112"/>
    </row>
    <row r="10984" spans="1:5">
      <c r="A10984" s="230">
        <v>43609</v>
      </c>
      <c r="B10984" s="127">
        <v>21.6</v>
      </c>
      <c r="C10984" s="131">
        <v>77431</v>
      </c>
      <c r="D10984" s="111"/>
      <c r="E10984" s="112"/>
    </row>
    <row r="10985" spans="1:5">
      <c r="A10985" s="230">
        <v>43612</v>
      </c>
      <c r="B10985" s="127">
        <v>21.64</v>
      </c>
      <c r="C10985" s="131">
        <v>69766</v>
      </c>
      <c r="D10985" s="111"/>
      <c r="E10985" s="112"/>
    </row>
    <row r="10986" spans="1:5">
      <c r="A10986" s="230">
        <v>43613</v>
      </c>
      <c r="B10986" s="127">
        <v>21.92</v>
      </c>
      <c r="C10986" s="131">
        <v>102053</v>
      </c>
      <c r="D10986" s="111"/>
      <c r="E10986" s="112"/>
    </row>
    <row r="10987" spans="1:5">
      <c r="A10987" s="230">
        <v>43614</v>
      </c>
      <c r="B10987" s="127">
        <v>21.76</v>
      </c>
      <c r="C10987" s="131">
        <v>53660</v>
      </c>
      <c r="D10987" s="111"/>
      <c r="E10987" s="112"/>
    </row>
    <row r="10988" spans="1:5">
      <c r="A10988" s="230">
        <v>43615</v>
      </c>
      <c r="B10988" s="127">
        <v>21.88</v>
      </c>
      <c r="C10988" s="131">
        <v>44491</v>
      </c>
      <c r="D10988" s="111"/>
      <c r="E10988" s="112"/>
    </row>
    <row r="10989" spans="1:5">
      <c r="A10989" s="231">
        <v>43616</v>
      </c>
      <c r="B10989" s="128">
        <v>21.96</v>
      </c>
      <c r="C10989" s="133">
        <v>97934</v>
      </c>
      <c r="D10989" s="111"/>
      <c r="E10989" s="112"/>
    </row>
    <row r="10990" spans="1:5">
      <c r="A10990" s="229">
        <v>43619</v>
      </c>
      <c r="B10990" s="126">
        <v>21.76</v>
      </c>
      <c r="C10990" s="132">
        <v>96625</v>
      </c>
      <c r="D10990" s="111"/>
      <c r="E10990" s="112"/>
    </row>
    <row r="10991" spans="1:5">
      <c r="A10991" s="230">
        <v>43620</v>
      </c>
      <c r="B10991" s="127">
        <v>22.02</v>
      </c>
      <c r="C10991" s="131">
        <v>122045</v>
      </c>
      <c r="D10991" s="111"/>
      <c r="E10991" s="112"/>
    </row>
    <row r="10992" spans="1:5">
      <c r="A10992" s="230">
        <v>43621</v>
      </c>
      <c r="B10992" s="127">
        <v>22.04</v>
      </c>
      <c r="C10992" s="131">
        <v>121636</v>
      </c>
      <c r="D10992" s="111"/>
      <c r="E10992" s="112"/>
    </row>
    <row r="10993" spans="1:5">
      <c r="A10993" s="230">
        <v>43622</v>
      </c>
      <c r="B10993" s="127">
        <v>21.84</v>
      </c>
      <c r="C10993" s="131">
        <v>64655</v>
      </c>
      <c r="D10993" s="111"/>
      <c r="E10993" s="112"/>
    </row>
    <row r="10994" spans="1:5">
      <c r="A10994" s="230">
        <v>43623</v>
      </c>
      <c r="B10994" s="127">
        <v>22</v>
      </c>
      <c r="C10994" s="131">
        <v>42678</v>
      </c>
      <c r="D10994" s="111"/>
      <c r="E10994" s="112"/>
    </row>
    <row r="10995" spans="1:5">
      <c r="A10995" s="230">
        <v>43626</v>
      </c>
      <c r="B10995" s="127">
        <v>22.62</v>
      </c>
      <c r="C10995" s="131">
        <v>67903</v>
      </c>
      <c r="D10995" s="111"/>
      <c r="E10995" s="112"/>
    </row>
    <row r="10996" spans="1:5">
      <c r="A10996" s="230">
        <v>43627</v>
      </c>
      <c r="B10996" s="127">
        <v>22.6</v>
      </c>
      <c r="C10996" s="131">
        <v>84863</v>
      </c>
      <c r="D10996" s="111"/>
      <c r="E10996" s="112"/>
    </row>
    <row r="10997" spans="1:5">
      <c r="A10997" s="230">
        <v>43628</v>
      </c>
      <c r="B10997" s="127">
        <v>22.58</v>
      </c>
      <c r="C10997" s="131">
        <v>73317</v>
      </c>
      <c r="D10997" s="111"/>
      <c r="E10997" s="112"/>
    </row>
    <row r="10998" spans="1:5">
      <c r="A10998" s="230">
        <v>43629</v>
      </c>
      <c r="B10998" s="127">
        <v>22.78</v>
      </c>
      <c r="C10998" s="131">
        <v>40820</v>
      </c>
      <c r="D10998" s="111"/>
      <c r="E10998" s="112"/>
    </row>
    <row r="10999" spans="1:5">
      <c r="A10999" s="230">
        <v>43630</v>
      </c>
      <c r="B10999" s="127">
        <v>22.52</v>
      </c>
      <c r="C10999" s="131">
        <v>49445</v>
      </c>
      <c r="D10999" s="111"/>
      <c r="E10999" s="112"/>
    </row>
    <row r="11000" spans="1:5">
      <c r="A11000" s="230">
        <v>43633</v>
      </c>
      <c r="B11000" s="127">
        <v>22.66</v>
      </c>
      <c r="C11000" s="131">
        <v>51462</v>
      </c>
      <c r="D11000" s="111"/>
      <c r="E11000" s="112"/>
    </row>
    <row r="11001" spans="1:5">
      <c r="A11001" s="230">
        <v>43634</v>
      </c>
      <c r="B11001" s="127">
        <v>23.3</v>
      </c>
      <c r="C11001" s="131">
        <v>106874</v>
      </c>
      <c r="D11001" s="111"/>
      <c r="E11001" s="112"/>
    </row>
    <row r="11002" spans="1:5">
      <c r="A11002" s="230">
        <v>43635</v>
      </c>
      <c r="B11002" s="127">
        <v>23.48</v>
      </c>
      <c r="C11002" s="131">
        <v>72969</v>
      </c>
      <c r="D11002" s="111"/>
      <c r="E11002" s="112"/>
    </row>
    <row r="11003" spans="1:5">
      <c r="A11003" s="230">
        <v>43636</v>
      </c>
      <c r="B11003" s="127">
        <v>23.48</v>
      </c>
      <c r="C11003" s="131">
        <v>67784</v>
      </c>
      <c r="D11003" s="111"/>
      <c r="E11003" s="112"/>
    </row>
    <row r="11004" spans="1:5">
      <c r="A11004" s="230">
        <v>43637</v>
      </c>
      <c r="B11004" s="127">
        <v>23.76</v>
      </c>
      <c r="C11004" s="131">
        <v>399611</v>
      </c>
      <c r="D11004" s="111"/>
      <c r="E11004" s="112"/>
    </row>
    <row r="11005" spans="1:5">
      <c r="A11005" s="230">
        <v>43640</v>
      </c>
      <c r="B11005" s="127">
        <v>23.4</v>
      </c>
      <c r="C11005" s="131">
        <v>62884</v>
      </c>
      <c r="D11005" s="111"/>
      <c r="E11005" s="112"/>
    </row>
    <row r="11006" spans="1:5">
      <c r="A11006" s="230">
        <v>43641</v>
      </c>
      <c r="B11006" s="127">
        <v>23.4</v>
      </c>
      <c r="C11006" s="131">
        <v>69830</v>
      </c>
      <c r="D11006" s="111"/>
      <c r="E11006" s="112"/>
    </row>
    <row r="11007" spans="1:5">
      <c r="A11007" s="230">
        <v>43642</v>
      </c>
      <c r="B11007" s="127">
        <v>23.42</v>
      </c>
      <c r="C11007" s="131">
        <v>69430</v>
      </c>
      <c r="D11007" s="111"/>
      <c r="E11007" s="112"/>
    </row>
    <row r="11008" spans="1:5">
      <c r="A11008" s="230">
        <v>43643</v>
      </c>
      <c r="B11008" s="127">
        <v>23.5</v>
      </c>
      <c r="C11008" s="131">
        <v>60361</v>
      </c>
      <c r="D11008" s="111"/>
      <c r="E11008" s="112"/>
    </row>
    <row r="11009" spans="1:5">
      <c r="A11009" s="231">
        <v>43644</v>
      </c>
      <c r="B11009" s="128">
        <v>23.58</v>
      </c>
      <c r="C11009" s="133">
        <v>41637</v>
      </c>
      <c r="D11009" s="111"/>
      <c r="E11009" s="112"/>
    </row>
    <row r="11010" spans="1:5">
      <c r="A11010" s="230">
        <v>43647</v>
      </c>
      <c r="B11010" s="127">
        <v>24.32</v>
      </c>
      <c r="C11010" s="131">
        <v>120005</v>
      </c>
      <c r="D11010" s="111"/>
      <c r="E11010" s="112"/>
    </row>
    <row r="11011" spans="1:5">
      <c r="A11011" s="230">
        <v>43648</v>
      </c>
      <c r="B11011" s="127">
        <v>24.26</v>
      </c>
      <c r="C11011" s="131">
        <v>69782</v>
      </c>
      <c r="D11011" s="111"/>
      <c r="E11011" s="112"/>
    </row>
    <row r="11012" spans="1:5">
      <c r="A11012" s="230">
        <v>43649</v>
      </c>
      <c r="B11012" s="127">
        <v>24.1</v>
      </c>
      <c r="C11012" s="131">
        <v>49723</v>
      </c>
      <c r="D11012" s="111"/>
      <c r="E11012" s="112"/>
    </row>
    <row r="11013" spans="1:5">
      <c r="A11013" s="230">
        <v>43650</v>
      </c>
      <c r="B11013" s="127">
        <v>24</v>
      </c>
      <c r="C11013" s="131">
        <v>41632</v>
      </c>
      <c r="D11013" s="111"/>
      <c r="E11013" s="112"/>
    </row>
    <row r="11014" spans="1:5">
      <c r="A11014" s="230">
        <v>43651</v>
      </c>
      <c r="B11014" s="127">
        <v>24.04</v>
      </c>
      <c r="C11014" s="131">
        <v>51372</v>
      </c>
      <c r="D11014" s="111"/>
      <c r="E11014" s="112"/>
    </row>
    <row r="11015" spans="1:5">
      <c r="A11015" s="230">
        <v>43654</v>
      </c>
      <c r="B11015" s="127">
        <v>24.06</v>
      </c>
      <c r="C11015" s="131">
        <f>60759+G11015</f>
        <v>60759</v>
      </c>
      <c r="D11015" s="111"/>
      <c r="E11015" s="112"/>
    </row>
    <row r="11016" spans="1:5">
      <c r="A11016" s="230">
        <v>43655</v>
      </c>
      <c r="B11016" s="127">
        <v>23.82</v>
      </c>
      <c r="C11016" s="131">
        <v>90351</v>
      </c>
      <c r="D11016" s="111"/>
      <c r="E11016" s="112"/>
    </row>
    <row r="11017" spans="1:5">
      <c r="A11017" s="230">
        <v>43656</v>
      </c>
      <c r="B11017" s="127">
        <v>23.74</v>
      </c>
      <c r="C11017" s="131">
        <v>56873</v>
      </c>
      <c r="D11017" s="111"/>
      <c r="E11017" s="112"/>
    </row>
    <row r="11018" spans="1:5">
      <c r="A11018" s="230">
        <v>43657</v>
      </c>
      <c r="B11018" s="127">
        <v>23.58</v>
      </c>
      <c r="C11018" s="131">
        <f>50659+G11018</f>
        <v>50659</v>
      </c>
      <c r="D11018" s="111"/>
      <c r="E11018" s="112"/>
    </row>
    <row r="11019" spans="1:5">
      <c r="A11019" s="230">
        <v>43658</v>
      </c>
      <c r="B11019" s="127">
        <v>24.06</v>
      </c>
      <c r="C11019" s="131">
        <v>36290</v>
      </c>
      <c r="D11019" s="111"/>
      <c r="E11019" s="112"/>
    </row>
    <row r="11020" spans="1:5">
      <c r="A11020" s="230">
        <v>43661</v>
      </c>
      <c r="B11020" s="127">
        <v>24</v>
      </c>
      <c r="C11020" s="131">
        <f>67006+G11020</f>
        <v>67006</v>
      </c>
      <c r="D11020" s="111"/>
      <c r="E11020" s="112"/>
    </row>
    <row r="11021" spans="1:5">
      <c r="A11021" s="230">
        <v>43662</v>
      </c>
      <c r="B11021" s="127">
        <v>24.18</v>
      </c>
      <c r="C11021" s="131">
        <v>49872</v>
      </c>
      <c r="D11021" s="111"/>
      <c r="E11021" s="112"/>
    </row>
    <row r="11022" spans="1:5">
      <c r="A11022" s="230">
        <v>43663</v>
      </c>
      <c r="B11022" s="127">
        <v>23.88</v>
      </c>
      <c r="C11022" s="131">
        <v>39019</v>
      </c>
      <c r="D11022" s="111"/>
      <c r="E11022" s="112"/>
    </row>
    <row r="11023" spans="1:5">
      <c r="A11023" s="230">
        <v>43664</v>
      </c>
      <c r="B11023" s="127">
        <v>23.68</v>
      </c>
      <c r="C11023" s="131">
        <f>44816+G11023</f>
        <v>44816</v>
      </c>
      <c r="D11023" s="111"/>
      <c r="E11023" s="112"/>
    </row>
    <row r="11024" spans="1:5">
      <c r="A11024" s="230">
        <v>43665</v>
      </c>
      <c r="B11024" s="127">
        <v>24.18</v>
      </c>
      <c r="C11024" s="131">
        <f>74980+G11024</f>
        <v>74980</v>
      </c>
      <c r="D11024" s="111"/>
      <c r="E11024" s="112"/>
    </row>
    <row r="11025" spans="1:5">
      <c r="A11025" s="230">
        <v>43668</v>
      </c>
      <c r="B11025" s="127">
        <v>24.74</v>
      </c>
      <c r="C11025" s="131">
        <f>90556+G11025</f>
        <v>90556</v>
      </c>
      <c r="D11025" s="111"/>
      <c r="E11025" s="112"/>
    </row>
    <row r="11026" spans="1:5">
      <c r="A11026" s="230">
        <v>43669</v>
      </c>
      <c r="B11026" s="127">
        <v>25.24</v>
      </c>
      <c r="C11026" s="131">
        <v>106241</v>
      </c>
      <c r="D11026" s="111"/>
      <c r="E11026" s="112"/>
    </row>
    <row r="11027" spans="1:5">
      <c r="A11027" s="230">
        <v>43670</v>
      </c>
      <c r="B11027" s="127">
        <v>24.76</v>
      </c>
      <c r="C11027" s="131">
        <v>91686</v>
      </c>
      <c r="D11027" s="111"/>
      <c r="E11027" s="112"/>
    </row>
    <row r="11028" spans="1:5">
      <c r="A11028" s="230">
        <v>43671</v>
      </c>
      <c r="B11028" s="127">
        <v>24.68</v>
      </c>
      <c r="C11028" s="131">
        <f>72391+G11028</f>
        <v>72391</v>
      </c>
      <c r="D11028" s="111"/>
      <c r="E11028" s="112"/>
    </row>
    <row r="11029" spans="1:5">
      <c r="A11029" s="230">
        <v>43672</v>
      </c>
      <c r="B11029" s="237">
        <v>23.94</v>
      </c>
      <c r="C11029" s="238">
        <v>211984</v>
      </c>
      <c r="D11029" s="111"/>
      <c r="E11029" s="112"/>
    </row>
    <row r="11030" spans="1:5">
      <c r="A11030" s="230">
        <v>43675</v>
      </c>
      <c r="B11030" s="237">
        <v>25.6</v>
      </c>
      <c r="C11030" s="238">
        <v>255235</v>
      </c>
      <c r="D11030" s="111"/>
      <c r="E11030" s="112"/>
    </row>
    <row r="11031" spans="1:5">
      <c r="A11031" s="230">
        <v>43676</v>
      </c>
      <c r="B11031" s="237">
        <v>25.24</v>
      </c>
      <c r="C11031" s="238">
        <f>114578+G11031</f>
        <v>114578</v>
      </c>
      <c r="D11031" s="111"/>
      <c r="E11031" s="112"/>
    </row>
    <row r="11032" spans="1:5">
      <c r="A11032" s="231">
        <v>43677</v>
      </c>
      <c r="B11032" s="239">
        <v>25.58</v>
      </c>
      <c r="C11032" s="240">
        <v>158702</v>
      </c>
      <c r="D11032" s="111"/>
      <c r="E11032" s="112"/>
    </row>
    <row r="11033" spans="1:5">
      <c r="A11033" s="229">
        <v>43678</v>
      </c>
      <c r="B11033" s="241">
        <v>25.4</v>
      </c>
      <c r="C11033" s="242">
        <v>86788</v>
      </c>
      <c r="D11033" s="111"/>
      <c r="E11033" s="112"/>
    </row>
    <row r="11034" spans="1:5">
      <c r="A11034" s="230">
        <v>43679</v>
      </c>
      <c r="B11034" s="237">
        <v>24.94</v>
      </c>
      <c r="C11034" s="238">
        <v>95986</v>
      </c>
      <c r="D11034" s="111"/>
      <c r="E11034" s="112"/>
    </row>
    <row r="11035" spans="1:5">
      <c r="A11035" s="230">
        <v>43682</v>
      </c>
      <c r="B11035" s="237">
        <v>24.78</v>
      </c>
      <c r="C11035" s="238">
        <v>110899</v>
      </c>
      <c r="D11035" s="111"/>
      <c r="E11035" s="112"/>
    </row>
    <row r="11036" spans="1:5">
      <c r="A11036" s="230">
        <v>43683</v>
      </c>
      <c r="B11036" s="237">
        <v>24.24</v>
      </c>
      <c r="C11036" s="238">
        <v>63183</v>
      </c>
      <c r="D11036" s="111"/>
      <c r="E11036" s="112"/>
    </row>
    <row r="11037" spans="1:5">
      <c r="A11037" s="230">
        <v>43684</v>
      </c>
      <c r="B11037" s="237">
        <v>24.14</v>
      </c>
      <c r="C11037" s="238">
        <v>56980</v>
      </c>
      <c r="D11037" s="111"/>
      <c r="E11037" s="112"/>
    </row>
    <row r="11038" spans="1:5">
      <c r="A11038" s="230">
        <v>43685</v>
      </c>
      <c r="B11038" s="237">
        <v>24.62</v>
      </c>
      <c r="C11038" s="238">
        <v>48430</v>
      </c>
      <c r="D11038" s="111"/>
      <c r="E11038" s="112"/>
    </row>
    <row r="11039" spans="1:5">
      <c r="A11039" s="230">
        <v>43686</v>
      </c>
      <c r="B11039" s="237">
        <v>24.28</v>
      </c>
      <c r="C11039" s="238">
        <v>63730</v>
      </c>
      <c r="D11039" s="111"/>
      <c r="E11039" s="112"/>
    </row>
    <row r="11040" spans="1:5">
      <c r="A11040" s="230">
        <v>43689</v>
      </c>
      <c r="B11040" s="237">
        <v>24.26</v>
      </c>
      <c r="C11040" s="238">
        <v>51595</v>
      </c>
      <c r="D11040" s="111"/>
      <c r="E11040" s="112"/>
    </row>
    <row r="11041" spans="1:5">
      <c r="A11041" s="230">
        <v>43690</v>
      </c>
      <c r="B11041" s="237">
        <v>24.2</v>
      </c>
      <c r="C11041" s="238">
        <v>92775</v>
      </c>
      <c r="D11041" s="111"/>
      <c r="E11041" s="112"/>
    </row>
    <row r="11042" spans="1:5">
      <c r="A11042" s="230">
        <v>43691</v>
      </c>
      <c r="B11042" s="237">
        <v>23.68</v>
      </c>
      <c r="C11042" s="238">
        <v>58547</v>
      </c>
      <c r="D11042" s="111"/>
      <c r="E11042" s="112"/>
    </row>
    <row r="11043" spans="1:5">
      <c r="A11043" s="230">
        <v>43692</v>
      </c>
      <c r="B11043" s="237">
        <v>23.68</v>
      </c>
      <c r="C11043" s="238">
        <v>75169</v>
      </c>
      <c r="D11043" s="111"/>
      <c r="E11043" s="112"/>
    </row>
    <row r="11044" spans="1:5">
      <c r="A11044" s="230">
        <v>43693</v>
      </c>
      <c r="B11044" s="237">
        <v>23.94</v>
      </c>
      <c r="C11044" s="238">
        <f>45302+G11044</f>
        <v>45302</v>
      </c>
      <c r="D11044" s="111"/>
      <c r="E11044" s="112"/>
    </row>
    <row r="11045" spans="1:5">
      <c r="A11045" s="230">
        <v>43696</v>
      </c>
      <c r="B11045" s="127">
        <v>24.16</v>
      </c>
      <c r="C11045" s="131">
        <v>93458</v>
      </c>
      <c r="D11045" s="111"/>
      <c r="E11045" s="112"/>
    </row>
    <row r="11046" spans="1:5">
      <c r="A11046" s="230">
        <v>43697</v>
      </c>
      <c r="B11046" s="127">
        <v>24.44</v>
      </c>
      <c r="C11046" s="131">
        <v>111352</v>
      </c>
      <c r="D11046" s="111"/>
      <c r="E11046" s="112"/>
    </row>
    <row r="11047" spans="1:5">
      <c r="A11047" s="230">
        <v>43698</v>
      </c>
      <c r="B11047" s="127">
        <v>25.22</v>
      </c>
      <c r="C11047" s="131">
        <f>128446+G11047</f>
        <v>128446</v>
      </c>
      <c r="D11047" s="111"/>
      <c r="E11047" s="112"/>
    </row>
    <row r="11048" spans="1:5">
      <c r="A11048" s="230">
        <v>43699</v>
      </c>
      <c r="B11048" s="127">
        <v>25.62</v>
      </c>
      <c r="C11048" s="131">
        <f>142461+G11048</f>
        <v>142461</v>
      </c>
      <c r="D11048" s="111"/>
      <c r="E11048" s="112"/>
    </row>
    <row r="11049" spans="1:5">
      <c r="A11049" s="230">
        <v>43700</v>
      </c>
      <c r="B11049" s="127">
        <v>24.88</v>
      </c>
      <c r="C11049" s="131">
        <v>67007</v>
      </c>
      <c r="D11049" s="111"/>
      <c r="E11049" s="112"/>
    </row>
    <row r="11050" spans="1:5">
      <c r="A11050" s="230">
        <v>43703</v>
      </c>
      <c r="B11050" s="127">
        <v>24.62</v>
      </c>
      <c r="C11050" s="131">
        <v>80138</v>
      </c>
      <c r="D11050" s="111"/>
      <c r="E11050" s="112"/>
    </row>
    <row r="11051" spans="1:5">
      <c r="A11051" s="230">
        <v>43704</v>
      </c>
      <c r="B11051" s="127">
        <v>24.36</v>
      </c>
      <c r="C11051" s="131">
        <v>73375</v>
      </c>
      <c r="D11051" s="111"/>
      <c r="E11051" s="112"/>
    </row>
    <row r="11052" spans="1:5">
      <c r="A11052" s="230">
        <v>43705</v>
      </c>
      <c r="B11052" s="127">
        <v>24.28</v>
      </c>
      <c r="C11052" s="131">
        <v>134281</v>
      </c>
      <c r="D11052" s="111"/>
      <c r="E11052" s="112"/>
    </row>
    <row r="11053" spans="1:5">
      <c r="A11053" s="230">
        <v>43706</v>
      </c>
      <c r="B11053" s="127">
        <v>24.28</v>
      </c>
      <c r="C11053" s="131">
        <v>49655</v>
      </c>
      <c r="D11053" s="111"/>
      <c r="E11053" s="112"/>
    </row>
    <row r="11054" spans="1:5">
      <c r="A11054" s="231">
        <v>43707</v>
      </c>
      <c r="B11054" s="128">
        <v>24.74</v>
      </c>
      <c r="C11054" s="133">
        <v>89888</v>
      </c>
      <c r="D11054" s="111"/>
      <c r="E11054" s="112"/>
    </row>
    <row r="11055" spans="1:5">
      <c r="A11055" s="229">
        <v>43710</v>
      </c>
      <c r="B11055" s="126">
        <v>24.66</v>
      </c>
      <c r="C11055" s="132">
        <v>61513</v>
      </c>
      <c r="D11055" s="111"/>
      <c r="E11055" s="112"/>
    </row>
    <row r="11056" spans="1:5">
      <c r="A11056" s="230">
        <v>43711</v>
      </c>
      <c r="B11056" s="127">
        <v>24.74</v>
      </c>
      <c r="C11056" s="131">
        <v>44601</v>
      </c>
      <c r="D11056" s="111"/>
      <c r="E11056" s="112"/>
    </row>
    <row r="11057" spans="1:5">
      <c r="A11057" s="230">
        <v>43712</v>
      </c>
      <c r="B11057" s="127">
        <v>25.12</v>
      </c>
      <c r="C11057" s="131">
        <v>48385</v>
      </c>
      <c r="D11057" s="111"/>
      <c r="E11057" s="112"/>
    </row>
    <row r="11058" spans="1:5">
      <c r="A11058" s="230">
        <v>43713</v>
      </c>
      <c r="B11058" s="127">
        <v>24.96</v>
      </c>
      <c r="C11058" s="131">
        <v>47164</v>
      </c>
      <c r="D11058" s="111"/>
      <c r="E11058" s="112"/>
    </row>
    <row r="11059" spans="1:5">
      <c r="A11059" s="230">
        <v>43714</v>
      </c>
      <c r="B11059" s="127">
        <v>24.54</v>
      </c>
      <c r="C11059" s="131">
        <v>77677</v>
      </c>
      <c r="D11059" s="111"/>
      <c r="E11059" s="112"/>
    </row>
    <row r="11060" spans="1:5">
      <c r="A11060" s="230">
        <v>43717</v>
      </c>
      <c r="B11060" s="127">
        <v>24.94</v>
      </c>
      <c r="C11060" s="131">
        <v>52124</v>
      </c>
      <c r="D11060" s="111"/>
      <c r="E11060" s="112"/>
    </row>
    <row r="11061" spans="1:5">
      <c r="A11061" s="230">
        <v>43718</v>
      </c>
      <c r="B11061" s="127">
        <v>25.34</v>
      </c>
      <c r="C11061" s="131">
        <v>81852</v>
      </c>
      <c r="D11061" s="111"/>
      <c r="E11061" s="112"/>
    </row>
    <row r="11062" spans="1:5">
      <c r="A11062" s="230">
        <v>43719</v>
      </c>
      <c r="B11062" s="127">
        <v>25.7</v>
      </c>
      <c r="C11062" s="131">
        <v>90085</v>
      </c>
      <c r="D11062" s="111"/>
      <c r="E11062" s="112"/>
    </row>
    <row r="11063" spans="1:5">
      <c r="A11063" s="230">
        <v>43720</v>
      </c>
      <c r="B11063" s="127">
        <v>25.9</v>
      </c>
      <c r="C11063" s="131">
        <v>179430</v>
      </c>
      <c r="D11063" s="111"/>
      <c r="E11063" s="112"/>
    </row>
    <row r="11064" spans="1:5">
      <c r="A11064" s="230">
        <v>43721</v>
      </c>
      <c r="B11064" s="127">
        <v>25.9</v>
      </c>
      <c r="C11064" s="131">
        <f>53968+G11064</f>
        <v>53968</v>
      </c>
      <c r="D11064" s="111"/>
      <c r="E11064" s="112"/>
    </row>
    <row r="11065" spans="1:5">
      <c r="A11065" s="230">
        <v>43724</v>
      </c>
      <c r="B11065" s="127">
        <v>26.24</v>
      </c>
      <c r="C11065" s="131">
        <f>107425+G11065</f>
        <v>107425</v>
      </c>
      <c r="D11065" s="111"/>
      <c r="E11065" s="112"/>
    </row>
    <row r="11066" spans="1:5">
      <c r="A11066" s="230">
        <v>43725</v>
      </c>
      <c r="B11066" s="127">
        <v>26.14</v>
      </c>
      <c r="C11066" s="131">
        <v>83860</v>
      </c>
      <c r="D11066" s="111"/>
      <c r="E11066" s="112"/>
    </row>
    <row r="11067" spans="1:5">
      <c r="A11067" s="230">
        <v>43726</v>
      </c>
      <c r="B11067" s="127">
        <v>26.2</v>
      </c>
      <c r="C11067" s="131">
        <f>119401+G11067</f>
        <v>119401</v>
      </c>
      <c r="D11067" s="111"/>
      <c r="E11067" s="112"/>
    </row>
    <row r="11068" spans="1:5">
      <c r="A11068" s="230">
        <v>43727</v>
      </c>
      <c r="B11068" s="127">
        <v>26.04</v>
      </c>
      <c r="C11068" s="131">
        <v>61314</v>
      </c>
      <c r="D11068" s="111"/>
      <c r="E11068" s="112"/>
    </row>
    <row r="11069" spans="1:5">
      <c r="A11069" s="230">
        <v>43728</v>
      </c>
      <c r="B11069" s="127">
        <v>26.22</v>
      </c>
      <c r="C11069" s="131">
        <f>90858+G11069</f>
        <v>90858</v>
      </c>
      <c r="D11069" s="111"/>
      <c r="E11069" s="112"/>
    </row>
    <row r="11070" spans="1:5">
      <c r="A11070" s="230">
        <v>43731</v>
      </c>
      <c r="B11070" s="127">
        <v>26.1</v>
      </c>
      <c r="C11070" s="131">
        <v>56054</v>
      </c>
      <c r="D11070" s="111"/>
      <c r="E11070" s="112"/>
    </row>
    <row r="11071" spans="1:5">
      <c r="A11071" s="230">
        <v>43732</v>
      </c>
      <c r="B11071" s="127">
        <v>25.98</v>
      </c>
      <c r="C11071" s="131">
        <v>81751</v>
      </c>
      <c r="D11071" s="111"/>
      <c r="E11071" s="112"/>
    </row>
    <row r="11072" spans="1:5">
      <c r="A11072" s="230">
        <v>43733</v>
      </c>
      <c r="B11072" s="127">
        <v>25.9</v>
      </c>
      <c r="C11072" s="131">
        <v>74617</v>
      </c>
      <c r="D11072" s="111"/>
      <c r="E11072" s="112"/>
    </row>
    <row r="11073" spans="1:5">
      <c r="A11073" s="230">
        <v>43734</v>
      </c>
      <c r="B11073" s="127">
        <v>25.72</v>
      </c>
      <c r="C11073" s="131">
        <v>66570</v>
      </c>
      <c r="D11073" s="111"/>
      <c r="E11073" s="112"/>
    </row>
    <row r="11074" spans="1:5">
      <c r="A11074" s="230">
        <v>43735</v>
      </c>
      <c r="B11074" s="127">
        <v>26.16</v>
      </c>
      <c r="C11074" s="131">
        <v>66686</v>
      </c>
      <c r="D11074" s="111"/>
      <c r="E11074" s="112"/>
    </row>
    <row r="11075" spans="1:5">
      <c r="A11075" s="231">
        <v>43738</v>
      </c>
      <c r="B11075" s="128">
        <v>26.32</v>
      </c>
      <c r="C11075" s="133">
        <v>89185</v>
      </c>
      <c r="D11075" s="111"/>
      <c r="E11075" s="112"/>
    </row>
    <row r="11076" spans="1:5">
      <c r="A11076" s="230">
        <v>43739</v>
      </c>
      <c r="B11076" s="127">
        <v>25.96</v>
      </c>
      <c r="C11076" s="131">
        <v>69562</v>
      </c>
      <c r="D11076" s="111"/>
      <c r="E11076" s="112"/>
    </row>
    <row r="11077" spans="1:5">
      <c r="A11077" s="230">
        <v>43740</v>
      </c>
      <c r="B11077" s="127">
        <v>25.26</v>
      </c>
      <c r="C11077" s="131">
        <v>103053</v>
      </c>
      <c r="D11077" s="111"/>
      <c r="E11077" s="112"/>
    </row>
    <row r="11078" spans="1:5">
      <c r="A11078" s="230">
        <v>43741</v>
      </c>
      <c r="B11078" s="127">
        <v>25</v>
      </c>
      <c r="C11078" s="131">
        <v>73785</v>
      </c>
      <c r="D11078" s="111"/>
      <c r="E11078" s="112"/>
    </row>
    <row r="11079" spans="1:5">
      <c r="A11079" s="230">
        <v>43742</v>
      </c>
      <c r="B11079" s="127">
        <v>25.16</v>
      </c>
      <c r="C11079" s="131">
        <v>67351</v>
      </c>
      <c r="D11079" s="111"/>
      <c r="E11079" s="112"/>
    </row>
    <row r="11080" spans="1:5">
      <c r="A11080" s="230">
        <v>43745</v>
      </c>
      <c r="B11080" s="127">
        <v>25.24</v>
      </c>
      <c r="C11080" s="131">
        <v>40194</v>
      </c>
      <c r="D11080" s="111"/>
      <c r="E11080" s="112"/>
    </row>
    <row r="11081" spans="1:5">
      <c r="A11081" s="230">
        <v>43746</v>
      </c>
      <c r="B11081" s="127">
        <v>24.64</v>
      </c>
      <c r="C11081" s="131">
        <v>59929</v>
      </c>
      <c r="D11081" s="111"/>
      <c r="E11081" s="112"/>
    </row>
    <row r="11082" spans="1:5">
      <c r="A11082" s="230">
        <v>43747</v>
      </c>
      <c r="B11082" s="127">
        <v>24.7</v>
      </c>
      <c r="C11082" s="131">
        <v>44823</v>
      </c>
      <c r="D11082" s="111"/>
      <c r="E11082" s="112"/>
    </row>
    <row r="11083" spans="1:5">
      <c r="A11083" s="230">
        <v>43748</v>
      </c>
      <c r="B11083" s="127">
        <v>24.82</v>
      </c>
      <c r="C11083" s="131">
        <v>85717</v>
      </c>
      <c r="D11083" s="111"/>
      <c r="E11083" s="112"/>
    </row>
    <row r="11084" spans="1:5">
      <c r="A11084" s="230">
        <v>43749</v>
      </c>
      <c r="B11084" s="127">
        <v>25</v>
      </c>
      <c r="C11084" s="131">
        <v>69125</v>
      </c>
      <c r="D11084" s="111"/>
      <c r="E11084" s="112"/>
    </row>
    <row r="11085" spans="1:5">
      <c r="A11085" s="230">
        <v>43752</v>
      </c>
      <c r="B11085" s="127">
        <v>25.16</v>
      </c>
      <c r="C11085" s="131">
        <v>125658</v>
      </c>
      <c r="D11085" s="111"/>
      <c r="E11085" s="112"/>
    </row>
    <row r="11086" spans="1:5">
      <c r="A11086" s="230">
        <v>43753</v>
      </c>
      <c r="B11086" s="127">
        <v>25.42</v>
      </c>
      <c r="C11086" s="131">
        <v>91732</v>
      </c>
      <c r="D11086" s="111"/>
      <c r="E11086" s="112"/>
    </row>
    <row r="11087" spans="1:5">
      <c r="A11087" s="230">
        <v>43754</v>
      </c>
      <c r="B11087" s="127">
        <v>25.02</v>
      </c>
      <c r="C11087" s="131">
        <v>93793</v>
      </c>
      <c r="D11087" s="111"/>
      <c r="E11087" s="112"/>
    </row>
    <row r="11088" spans="1:5">
      <c r="A11088" s="230">
        <v>43755</v>
      </c>
      <c r="B11088" s="127">
        <v>25.38</v>
      </c>
      <c r="C11088" s="131">
        <v>97475</v>
      </c>
      <c r="D11088" s="111"/>
      <c r="E11088" s="112"/>
    </row>
    <row r="11089" spans="1:5">
      <c r="A11089" s="230">
        <v>43756</v>
      </c>
      <c r="B11089" s="127">
        <v>26</v>
      </c>
      <c r="C11089" s="131">
        <v>272155</v>
      </c>
      <c r="D11089" s="111"/>
      <c r="E11089" s="112"/>
    </row>
    <row r="11090" spans="1:5">
      <c r="A11090" s="230">
        <v>43759</v>
      </c>
      <c r="B11090" s="127">
        <v>27.04</v>
      </c>
      <c r="C11090" s="131">
        <v>267877</v>
      </c>
      <c r="D11090" s="111"/>
      <c r="E11090" s="112"/>
    </row>
    <row r="11091" spans="1:5">
      <c r="A11091" s="230">
        <v>43760</v>
      </c>
      <c r="B11091" s="127">
        <v>26.74</v>
      </c>
      <c r="C11091" s="131">
        <v>113503</v>
      </c>
      <c r="D11091" s="111"/>
      <c r="E11091" s="112"/>
    </row>
    <row r="11092" spans="1:5">
      <c r="A11092" s="230">
        <v>43761</v>
      </c>
      <c r="B11092" s="127">
        <v>26.44</v>
      </c>
      <c r="C11092" s="131">
        <v>99555</v>
      </c>
      <c r="D11092" s="111"/>
      <c r="E11092" s="112"/>
    </row>
    <row r="11093" spans="1:5">
      <c r="A11093" s="230">
        <v>43762</v>
      </c>
      <c r="B11093" s="127">
        <v>26.14</v>
      </c>
      <c r="C11093" s="131">
        <v>53674</v>
      </c>
      <c r="D11093" s="111"/>
      <c r="E11093" s="112"/>
    </row>
    <row r="11094" spans="1:5">
      <c r="A11094" s="230">
        <v>43763</v>
      </c>
      <c r="B11094" s="127">
        <v>25.92</v>
      </c>
      <c r="C11094" s="131">
        <v>139106</v>
      </c>
      <c r="D11094" s="111"/>
      <c r="E11094" s="112"/>
    </row>
    <row r="11095" spans="1:5">
      <c r="A11095" s="230">
        <v>43766</v>
      </c>
      <c r="B11095" s="127">
        <v>25.96</v>
      </c>
      <c r="C11095" s="131">
        <v>89312</v>
      </c>
      <c r="D11095" s="111"/>
      <c r="E11095" s="112"/>
    </row>
    <row r="11096" spans="1:5">
      <c r="A11096" s="230">
        <v>43767</v>
      </c>
      <c r="B11096" s="127">
        <v>25.38</v>
      </c>
      <c r="C11096" s="131">
        <v>89200</v>
      </c>
      <c r="D11096" s="111"/>
      <c r="E11096" s="112"/>
    </row>
    <row r="11097" spans="1:5">
      <c r="A11097" s="230">
        <v>43768</v>
      </c>
      <c r="B11097" s="127">
        <v>25.16</v>
      </c>
      <c r="C11097" s="131">
        <v>102314</v>
      </c>
      <c r="D11097" s="111"/>
      <c r="E11097" s="112"/>
    </row>
    <row r="11098" spans="1:5">
      <c r="A11098" s="231">
        <v>43769</v>
      </c>
      <c r="B11098" s="128">
        <v>24.98</v>
      </c>
      <c r="C11098" s="133">
        <v>115145</v>
      </c>
      <c r="D11098" s="111"/>
      <c r="E11098" s="112"/>
    </row>
    <row r="11099" spans="1:5">
      <c r="A11099" s="229">
        <v>43770</v>
      </c>
      <c r="B11099" s="126">
        <v>25.44</v>
      </c>
      <c r="C11099" s="132">
        <v>37703</v>
      </c>
      <c r="D11099" s="111"/>
      <c r="E11099" s="112"/>
    </row>
    <row r="11100" spans="1:5">
      <c r="A11100" s="230">
        <v>43773</v>
      </c>
      <c r="B11100" s="127">
        <v>25.98</v>
      </c>
      <c r="C11100" s="131">
        <v>71214</v>
      </c>
      <c r="D11100" s="111"/>
      <c r="E11100" s="112"/>
    </row>
    <row r="11101" spans="1:5">
      <c r="A11101" s="230">
        <v>43774</v>
      </c>
      <c r="B11101" s="127">
        <v>26.46</v>
      </c>
      <c r="C11101" s="131">
        <v>102047</v>
      </c>
      <c r="D11101" s="111"/>
      <c r="E11101" s="112"/>
    </row>
    <row r="11102" spans="1:5">
      <c r="A11102" s="230">
        <v>43775</v>
      </c>
      <c r="B11102" s="127">
        <v>27.08</v>
      </c>
      <c r="C11102" s="131">
        <v>212679</v>
      </c>
      <c r="D11102" s="111"/>
      <c r="E11102" s="112"/>
    </row>
    <row r="11103" spans="1:5">
      <c r="A11103" s="230">
        <v>43776</v>
      </c>
      <c r="B11103" s="127">
        <v>26.94</v>
      </c>
      <c r="C11103" s="131">
        <v>129187</v>
      </c>
      <c r="D11103" s="111"/>
      <c r="E11103" s="112"/>
    </row>
    <row r="11104" spans="1:5">
      <c r="A11104" s="230">
        <v>43777</v>
      </c>
      <c r="B11104" s="127">
        <v>27.3</v>
      </c>
      <c r="C11104" s="131">
        <v>119414</v>
      </c>
      <c r="D11104" s="111"/>
      <c r="E11104" s="112"/>
    </row>
    <row r="11105" spans="1:5">
      <c r="A11105" s="230">
        <v>43780</v>
      </c>
      <c r="B11105" s="127">
        <v>27.66</v>
      </c>
      <c r="C11105" s="131">
        <v>134056</v>
      </c>
      <c r="D11105" s="111"/>
      <c r="E11105" s="112"/>
    </row>
    <row r="11106" spans="1:5">
      <c r="A11106" s="230">
        <v>43781</v>
      </c>
      <c r="B11106" s="127">
        <v>27.78</v>
      </c>
      <c r="C11106" s="131">
        <v>264786</v>
      </c>
      <c r="D11106" s="111"/>
      <c r="E11106" s="112"/>
    </row>
    <row r="11107" spans="1:5">
      <c r="A11107" s="230">
        <v>43782</v>
      </c>
      <c r="B11107" s="127">
        <v>27.16</v>
      </c>
      <c r="C11107" s="131">
        <v>94978</v>
      </c>
      <c r="D11107" s="111"/>
      <c r="E11107" s="112"/>
    </row>
    <row r="11108" spans="1:5">
      <c r="A11108" s="230">
        <v>43783</v>
      </c>
      <c r="B11108" s="127">
        <v>26.7</v>
      </c>
      <c r="C11108" s="131">
        <v>86724</v>
      </c>
      <c r="D11108" s="111"/>
      <c r="E11108" s="112"/>
    </row>
    <row r="11109" spans="1:5">
      <c r="A11109" s="230">
        <v>43784</v>
      </c>
      <c r="B11109" s="127">
        <v>24.92</v>
      </c>
      <c r="C11109" s="131">
        <v>364420</v>
      </c>
      <c r="D11109" s="111"/>
      <c r="E11109" s="112"/>
    </row>
    <row r="11110" spans="1:5">
      <c r="A11110" s="230">
        <v>43787</v>
      </c>
      <c r="B11110" s="127">
        <v>25.94</v>
      </c>
      <c r="C11110" s="131">
        <v>167564</v>
      </c>
      <c r="D11110" s="111"/>
      <c r="E11110" s="112"/>
    </row>
    <row r="11111" spans="1:5">
      <c r="A11111" s="230">
        <v>43788</v>
      </c>
      <c r="B11111" s="127">
        <v>25.54</v>
      </c>
      <c r="C11111" s="131">
        <v>123475</v>
      </c>
      <c r="D11111" s="111"/>
      <c r="E11111" s="112"/>
    </row>
    <row r="11112" spans="1:5">
      <c r="A11112" s="230">
        <v>43789</v>
      </c>
      <c r="B11112" s="127">
        <v>24.2</v>
      </c>
      <c r="C11112" s="131">
        <v>266754</v>
      </c>
      <c r="D11112" s="111"/>
      <c r="E11112" s="112"/>
    </row>
    <row r="11113" spans="1:5">
      <c r="A11113" s="230">
        <v>43790</v>
      </c>
      <c r="B11113" s="127">
        <v>23.82</v>
      </c>
      <c r="C11113" s="131">
        <v>174202</v>
      </c>
      <c r="D11113" s="111"/>
      <c r="E11113" s="112"/>
    </row>
    <row r="11114" spans="1:5">
      <c r="A11114" s="230">
        <v>43791</v>
      </c>
      <c r="B11114" s="127">
        <v>24.58</v>
      </c>
      <c r="C11114" s="131">
        <v>136955</v>
      </c>
      <c r="D11114" s="111"/>
      <c r="E11114" s="112"/>
    </row>
    <row r="11115" spans="1:5">
      <c r="A11115" s="230">
        <v>43794</v>
      </c>
      <c r="B11115" s="127">
        <v>24.44</v>
      </c>
      <c r="C11115" s="131">
        <v>60719</v>
      </c>
      <c r="D11115" s="111"/>
      <c r="E11115" s="112"/>
    </row>
    <row r="11116" spans="1:5">
      <c r="A11116" s="230">
        <v>43795</v>
      </c>
      <c r="B11116" s="127">
        <v>24.5</v>
      </c>
      <c r="C11116" s="131">
        <v>109483</v>
      </c>
      <c r="D11116" s="111"/>
      <c r="E11116" s="112"/>
    </row>
    <row r="11117" spans="1:5">
      <c r="A11117" s="230">
        <v>43796</v>
      </c>
      <c r="B11117" s="127">
        <v>24.6</v>
      </c>
      <c r="C11117" s="131">
        <v>66081</v>
      </c>
      <c r="D11117" s="111"/>
      <c r="E11117" s="112"/>
    </row>
    <row r="11118" spans="1:5">
      <c r="A11118" s="230">
        <v>43797</v>
      </c>
      <c r="B11118" s="127">
        <v>24.04</v>
      </c>
      <c r="C11118" s="131">
        <v>54336</v>
      </c>
      <c r="D11118" s="111"/>
      <c r="E11118" s="112"/>
    </row>
    <row r="11119" spans="1:5">
      <c r="A11119" s="231">
        <v>43798</v>
      </c>
      <c r="B11119" s="128">
        <v>23.86</v>
      </c>
      <c r="C11119" s="133">
        <v>68377</v>
      </c>
      <c r="D11119" s="111"/>
      <c r="E11119" s="112"/>
    </row>
    <row r="11120" spans="1:5">
      <c r="A11120" s="230">
        <v>43801</v>
      </c>
      <c r="B11120" s="127">
        <v>23.8</v>
      </c>
      <c r="C11120" s="131">
        <v>75245</v>
      </c>
      <c r="D11120" s="111"/>
      <c r="E11120" s="112"/>
    </row>
    <row r="11121" spans="1:5">
      <c r="A11121" s="230">
        <v>43802</v>
      </c>
      <c r="B11121" s="127">
        <v>23.16</v>
      </c>
      <c r="C11121" s="131">
        <v>151751</v>
      </c>
      <c r="D11121" s="111"/>
      <c r="E11121" s="112"/>
    </row>
    <row r="11122" spans="1:5">
      <c r="A11122" s="230">
        <v>43803</v>
      </c>
      <c r="B11122" s="127">
        <v>23.86</v>
      </c>
      <c r="C11122" s="131">
        <v>59881</v>
      </c>
      <c r="D11122" s="111"/>
      <c r="E11122" s="112"/>
    </row>
    <row r="11123" spans="1:5">
      <c r="A11123" s="230">
        <v>43804</v>
      </c>
      <c r="B11123" s="127">
        <v>23.8</v>
      </c>
      <c r="C11123" s="131">
        <v>82400</v>
      </c>
      <c r="D11123" s="111"/>
      <c r="E11123" s="112"/>
    </row>
    <row r="11124" spans="1:5">
      <c r="A11124" s="230">
        <v>43805</v>
      </c>
      <c r="B11124" s="127">
        <v>24.44</v>
      </c>
      <c r="C11124" s="131">
        <v>80413</v>
      </c>
      <c r="D11124" s="111"/>
      <c r="E11124" s="112"/>
    </row>
    <row r="11125" spans="1:5">
      <c r="A11125" s="230">
        <v>43808</v>
      </c>
      <c r="B11125" s="127">
        <v>24.56</v>
      </c>
      <c r="C11125" s="131">
        <v>61235</v>
      </c>
      <c r="D11125" s="111"/>
      <c r="E11125" s="112"/>
    </row>
    <row r="11126" spans="1:5">
      <c r="A11126" s="230">
        <v>43809</v>
      </c>
      <c r="B11126" s="127">
        <v>24.82</v>
      </c>
      <c r="C11126" s="131">
        <v>84163</v>
      </c>
      <c r="D11126" s="111"/>
      <c r="E11126" s="112"/>
    </row>
    <row r="11127" spans="1:5">
      <c r="A11127" s="230">
        <v>43810</v>
      </c>
      <c r="B11127" s="127">
        <v>25.06</v>
      </c>
      <c r="C11127" s="131">
        <v>91402</v>
      </c>
      <c r="D11127" s="111"/>
      <c r="E11127" s="112"/>
    </row>
    <row r="11128" spans="1:5">
      <c r="A11128" s="230">
        <v>43811</v>
      </c>
      <c r="B11128" s="127">
        <v>25.96</v>
      </c>
      <c r="C11128" s="131">
        <v>159773</v>
      </c>
      <c r="D11128" s="111"/>
      <c r="E11128" s="112"/>
    </row>
    <row r="11129" spans="1:5">
      <c r="A11129" s="230">
        <v>43812</v>
      </c>
      <c r="B11129" s="127">
        <v>26.12</v>
      </c>
      <c r="C11129" s="131">
        <v>133815</v>
      </c>
      <c r="D11129" s="111"/>
      <c r="E11129" s="112"/>
    </row>
    <row r="11130" spans="1:5">
      <c r="A11130" s="230">
        <v>43815</v>
      </c>
      <c r="B11130" s="127">
        <v>26.34</v>
      </c>
      <c r="C11130" s="131">
        <v>85172</v>
      </c>
      <c r="D11130" s="111"/>
      <c r="E11130" s="112"/>
    </row>
    <row r="11131" spans="1:5">
      <c r="A11131" s="230">
        <v>43816</v>
      </c>
      <c r="B11131" s="127">
        <v>26.6</v>
      </c>
      <c r="C11131" s="131">
        <v>71480</v>
      </c>
      <c r="D11131" s="111"/>
      <c r="E11131" s="112"/>
    </row>
    <row r="11132" spans="1:5">
      <c r="A11132" s="230">
        <v>43817</v>
      </c>
      <c r="B11132" s="127">
        <v>26.3</v>
      </c>
      <c r="C11132" s="131">
        <v>89715</v>
      </c>
      <c r="D11132" s="111"/>
      <c r="E11132" s="112"/>
    </row>
    <row r="11133" spans="1:5">
      <c r="A11133" s="230">
        <v>43818</v>
      </c>
      <c r="B11133" s="127">
        <v>26.42</v>
      </c>
      <c r="C11133" s="131">
        <v>63646</v>
      </c>
      <c r="D11133" s="111"/>
      <c r="E11133" s="112"/>
    </row>
    <row r="11134" spans="1:5">
      <c r="A11134" s="230">
        <v>43819</v>
      </c>
      <c r="B11134" s="127">
        <v>26.52</v>
      </c>
      <c r="C11134" s="131">
        <v>114932</v>
      </c>
      <c r="D11134" s="111"/>
      <c r="E11134" s="112"/>
    </row>
    <row r="11135" spans="1:5">
      <c r="A11135" s="230">
        <v>43822</v>
      </c>
      <c r="B11135" s="127">
        <v>26.4</v>
      </c>
      <c r="C11135" s="131">
        <v>35722</v>
      </c>
      <c r="D11135" s="111"/>
      <c r="E11135" s="112"/>
    </row>
    <row r="11136" spans="1:5">
      <c r="A11136" s="230">
        <v>43823</v>
      </c>
      <c r="B11136" s="127">
        <v>26.36</v>
      </c>
      <c r="C11136" s="131">
        <v>4819</v>
      </c>
      <c r="D11136" s="111"/>
      <c r="E11136" s="112"/>
    </row>
    <row r="11137" spans="1:5">
      <c r="A11137" s="230">
        <v>43826</v>
      </c>
      <c r="B11137" s="127">
        <v>26.62</v>
      </c>
      <c r="C11137" s="131">
        <v>53056</v>
      </c>
      <c r="D11137" s="111"/>
      <c r="E11137" s="112"/>
    </row>
    <row r="11138" spans="1:5">
      <c r="A11138" s="230">
        <v>43829</v>
      </c>
      <c r="B11138" s="127">
        <v>26.6</v>
      </c>
      <c r="C11138" s="131">
        <v>28972</v>
      </c>
      <c r="D11138" s="111"/>
      <c r="E11138" s="112"/>
    </row>
    <row r="11139" spans="1:5" ht="13.5" thickBot="1">
      <c r="A11139" s="232">
        <v>43830</v>
      </c>
      <c r="B11139" s="129">
        <v>26.5</v>
      </c>
      <c r="C11139" s="183">
        <v>12166</v>
      </c>
      <c r="D11139" s="111"/>
      <c r="E11139" s="112"/>
    </row>
    <row r="11140" spans="1:5">
      <c r="A11140" s="233">
        <v>43832</v>
      </c>
      <c r="B11140" s="130">
        <v>26.96</v>
      </c>
      <c r="C11140" s="184">
        <f>82593+G11140</f>
        <v>82593</v>
      </c>
      <c r="D11140" s="111"/>
      <c r="E11140" s="112"/>
    </row>
    <row r="11141" spans="1:5">
      <c r="A11141" s="230">
        <v>43833</v>
      </c>
      <c r="B11141" s="127">
        <v>26.42</v>
      </c>
      <c r="C11141" s="131">
        <v>51063</v>
      </c>
      <c r="D11141" s="111"/>
      <c r="E11141" s="112"/>
    </row>
    <row r="11142" spans="1:5">
      <c r="A11142" s="230">
        <v>43836</v>
      </c>
      <c r="B11142" s="127">
        <v>26.22</v>
      </c>
      <c r="C11142" s="131">
        <v>73676</v>
      </c>
      <c r="D11142" s="111"/>
      <c r="E11142" s="112"/>
    </row>
    <row r="11143" spans="1:5">
      <c r="A11143" s="230">
        <v>43837</v>
      </c>
      <c r="B11143" s="127">
        <v>25.66</v>
      </c>
      <c r="C11143" s="131">
        <v>89046</v>
      </c>
      <c r="D11143" s="111"/>
      <c r="E11143" s="112"/>
    </row>
    <row r="11144" spans="1:5">
      <c r="A11144" s="230">
        <v>43838</v>
      </c>
      <c r="B11144" s="127">
        <v>25.34</v>
      </c>
      <c r="C11144" s="131">
        <v>150086</v>
      </c>
      <c r="D11144" s="111"/>
      <c r="E11144" s="112"/>
    </row>
    <row r="11145" spans="1:5">
      <c r="A11145" s="230">
        <v>43839</v>
      </c>
      <c r="B11145" s="127">
        <v>25.48</v>
      </c>
      <c r="C11145" s="131">
        <v>117825</v>
      </c>
      <c r="D11145" s="111"/>
      <c r="E11145" s="112"/>
    </row>
    <row r="11146" spans="1:5">
      <c r="A11146" s="230">
        <v>43840</v>
      </c>
      <c r="B11146" s="127">
        <v>25.04</v>
      </c>
      <c r="C11146" s="131">
        <v>78220</v>
      </c>
      <c r="D11146" s="111"/>
      <c r="E11146" s="112"/>
    </row>
    <row r="11147" spans="1:5">
      <c r="A11147" s="230">
        <v>43843</v>
      </c>
      <c r="B11147" s="127">
        <v>25.76</v>
      </c>
      <c r="C11147" s="131">
        <v>98565</v>
      </c>
      <c r="D11147" s="111"/>
      <c r="E11147" s="112"/>
    </row>
    <row r="11148" spans="1:5">
      <c r="A11148" s="230">
        <v>43844</v>
      </c>
      <c r="B11148" s="127">
        <v>25.82</v>
      </c>
      <c r="C11148" s="131">
        <v>69284</v>
      </c>
      <c r="D11148" s="111"/>
      <c r="E11148" s="112"/>
    </row>
    <row r="11149" spans="1:5">
      <c r="A11149" s="230">
        <v>43845</v>
      </c>
      <c r="B11149" s="127">
        <v>25.38</v>
      </c>
      <c r="C11149" s="131">
        <v>70330</v>
      </c>
      <c r="D11149" s="111"/>
      <c r="E11149" s="112"/>
    </row>
    <row r="11150" spans="1:5">
      <c r="A11150" s="230">
        <v>43846</v>
      </c>
      <c r="B11150" s="127">
        <v>25.14</v>
      </c>
      <c r="C11150" s="131">
        <v>45333</v>
      </c>
      <c r="D11150" s="111"/>
      <c r="E11150" s="112"/>
    </row>
    <row r="11151" spans="1:5">
      <c r="A11151" s="230">
        <v>43847</v>
      </c>
      <c r="B11151" s="127">
        <v>25.04</v>
      </c>
      <c r="C11151" s="131">
        <f>67598+G11151</f>
        <v>67598</v>
      </c>
      <c r="D11151" s="111"/>
      <c r="E11151" s="112"/>
    </row>
    <row r="11152" spans="1:5">
      <c r="A11152" s="230">
        <v>43850</v>
      </c>
      <c r="B11152" s="127">
        <v>25.38</v>
      </c>
      <c r="C11152" s="131">
        <f>22739+G11152</f>
        <v>22739</v>
      </c>
      <c r="D11152" s="111"/>
      <c r="E11152" s="112"/>
    </row>
    <row r="11153" spans="1:5">
      <c r="A11153" s="230">
        <v>43851</v>
      </c>
      <c r="B11153" s="127">
        <v>25.14</v>
      </c>
      <c r="C11153" s="131">
        <f>23601+G11153</f>
        <v>23601</v>
      </c>
      <c r="D11153" s="111"/>
      <c r="E11153" s="112"/>
    </row>
    <row r="11154" spans="1:5">
      <c r="A11154" s="230">
        <v>43852</v>
      </c>
      <c r="B11154" s="127">
        <v>24.98</v>
      </c>
      <c r="C11154" s="131">
        <v>34356</v>
      </c>
      <c r="D11154" s="111"/>
      <c r="E11154" s="112"/>
    </row>
    <row r="11155" spans="1:5">
      <c r="A11155" s="230">
        <v>43853</v>
      </c>
      <c r="B11155" s="127">
        <v>24.5</v>
      </c>
      <c r="C11155" s="131">
        <v>48417</v>
      </c>
      <c r="D11155" s="111"/>
      <c r="E11155" s="112"/>
    </row>
    <row r="11156" spans="1:5">
      <c r="A11156" s="230">
        <v>43854</v>
      </c>
      <c r="B11156" s="127">
        <v>24.3</v>
      </c>
      <c r="C11156" s="131">
        <v>89565</v>
      </c>
      <c r="D11156" s="111"/>
      <c r="E11156" s="112"/>
    </row>
    <row r="11157" spans="1:5">
      <c r="A11157" s="230">
        <v>43857</v>
      </c>
      <c r="B11157" s="127">
        <v>23.72</v>
      </c>
      <c r="C11157" s="131">
        <v>102998</v>
      </c>
      <c r="D11157" s="111"/>
      <c r="E11157" s="112"/>
    </row>
    <row r="11158" spans="1:5">
      <c r="A11158" s="230">
        <v>43858</v>
      </c>
      <c r="B11158" s="127">
        <v>23.98</v>
      </c>
      <c r="C11158" s="131">
        <v>64932</v>
      </c>
      <c r="D11158" s="111"/>
      <c r="E11158" s="112"/>
    </row>
    <row r="11159" spans="1:5">
      <c r="A11159" s="230">
        <v>43859</v>
      </c>
      <c r="B11159" s="127">
        <v>23.7</v>
      </c>
      <c r="C11159" s="131">
        <v>28308</v>
      </c>
      <c r="D11159" s="111"/>
      <c r="E11159" s="112"/>
    </row>
    <row r="11160" spans="1:5">
      <c r="A11160" s="230">
        <v>43860</v>
      </c>
      <c r="B11160" s="127">
        <v>23.38</v>
      </c>
      <c r="C11160" s="131">
        <v>33974</v>
      </c>
      <c r="D11160" s="111"/>
      <c r="E11160" s="112"/>
    </row>
    <row r="11161" spans="1:5">
      <c r="A11161" s="231">
        <v>43861</v>
      </c>
      <c r="B11161" s="128">
        <v>22.94</v>
      </c>
      <c r="C11161" s="133">
        <v>69351</v>
      </c>
      <c r="D11161" s="111"/>
      <c r="E11161" s="112"/>
    </row>
    <row r="11162" spans="1:5">
      <c r="A11162" s="229">
        <v>43864</v>
      </c>
      <c r="B11162" s="126">
        <v>23.24</v>
      </c>
      <c r="C11162" s="132">
        <v>58854</v>
      </c>
      <c r="D11162" s="111"/>
      <c r="E11162" s="112"/>
    </row>
    <row r="11163" spans="1:5">
      <c r="A11163" s="230">
        <v>43865</v>
      </c>
      <c r="B11163" s="127">
        <v>22.52</v>
      </c>
      <c r="C11163" s="131">
        <v>182029</v>
      </c>
      <c r="D11163" s="111"/>
      <c r="E11163" s="112"/>
    </row>
    <row r="11164" spans="1:5">
      <c r="A11164" s="230">
        <v>43866</v>
      </c>
      <c r="B11164" s="127">
        <v>22.28</v>
      </c>
      <c r="C11164" s="131">
        <v>104715</v>
      </c>
      <c r="D11164" s="111"/>
      <c r="E11164" s="112"/>
    </row>
    <row r="11165" spans="1:5">
      <c r="A11165" s="230">
        <v>43867</v>
      </c>
      <c r="B11165" s="127">
        <v>22.5</v>
      </c>
      <c r="C11165" s="131">
        <v>66076</v>
      </c>
      <c r="D11165" s="111"/>
      <c r="E11165" s="112"/>
    </row>
    <row r="11166" spans="1:5">
      <c r="A11166" s="230">
        <v>43868</v>
      </c>
      <c r="B11166" s="127">
        <v>22.32</v>
      </c>
      <c r="C11166" s="131">
        <v>81992</v>
      </c>
      <c r="D11166" s="111"/>
      <c r="E11166" s="112"/>
    </row>
    <row r="11167" spans="1:5">
      <c r="A11167" s="230">
        <v>43871</v>
      </c>
      <c r="B11167" s="127">
        <v>22.6</v>
      </c>
      <c r="C11167" s="131">
        <v>55074</v>
      </c>
      <c r="D11167" s="111"/>
      <c r="E11167" s="112"/>
    </row>
    <row r="11168" spans="1:5">
      <c r="A11168" s="230">
        <v>43872</v>
      </c>
      <c r="B11168" s="127">
        <v>23</v>
      </c>
      <c r="C11168" s="131">
        <v>63262</v>
      </c>
      <c r="D11168" s="111"/>
      <c r="E11168" s="112"/>
    </row>
    <row r="11169" spans="1:5">
      <c r="A11169" s="230">
        <v>43873</v>
      </c>
      <c r="B11169" s="127">
        <v>23.06</v>
      </c>
      <c r="C11169" s="131">
        <v>40126</v>
      </c>
      <c r="D11169" s="111"/>
      <c r="E11169" s="112"/>
    </row>
    <row r="11170" spans="1:5">
      <c r="A11170" s="230">
        <v>43874</v>
      </c>
      <c r="B11170" s="127">
        <v>23.02</v>
      </c>
      <c r="C11170" s="131">
        <v>44573</v>
      </c>
      <c r="D11170" s="111"/>
      <c r="E11170" s="112"/>
    </row>
    <row r="11171" spans="1:5">
      <c r="A11171" s="230">
        <v>43875</v>
      </c>
      <c r="B11171" s="127">
        <v>23.12</v>
      </c>
      <c r="C11171" s="131">
        <v>23373</v>
      </c>
      <c r="D11171" s="111"/>
      <c r="E11171" s="112"/>
    </row>
    <row r="11172" spans="1:5">
      <c r="A11172" s="230">
        <v>43878</v>
      </c>
      <c r="B11172" s="127">
        <v>23.32</v>
      </c>
      <c r="C11172" s="131">
        <f>49114+F11172</f>
        <v>49114</v>
      </c>
      <c r="D11172" s="111"/>
      <c r="E11172" s="112"/>
    </row>
    <row r="11173" spans="1:5">
      <c r="A11173" s="230">
        <v>43879</v>
      </c>
      <c r="B11173" s="127">
        <v>23.1</v>
      </c>
      <c r="C11173" s="131">
        <v>46264</v>
      </c>
      <c r="D11173" s="111"/>
      <c r="E11173" s="112"/>
    </row>
    <row r="11174" spans="1:5">
      <c r="A11174" s="230">
        <v>43880</v>
      </c>
      <c r="B11174" s="127">
        <v>22.3</v>
      </c>
      <c r="C11174" s="131">
        <v>91960</v>
      </c>
      <c r="D11174" s="111"/>
      <c r="E11174" s="112"/>
    </row>
    <row r="11175" spans="1:5">
      <c r="A11175" s="230">
        <v>43881</v>
      </c>
      <c r="B11175" s="127">
        <v>22.64</v>
      </c>
      <c r="C11175" s="131">
        <v>45619</v>
      </c>
      <c r="D11175" s="111"/>
      <c r="E11175" s="112"/>
    </row>
    <row r="11176" spans="1:5">
      <c r="A11176" s="230">
        <v>43882</v>
      </c>
      <c r="B11176" s="127">
        <v>22.38</v>
      </c>
      <c r="C11176" s="131">
        <f>39689+F11176</f>
        <v>39689</v>
      </c>
      <c r="D11176" s="111"/>
      <c r="E11176" s="112"/>
    </row>
    <row r="11177" spans="1:5">
      <c r="A11177" s="230">
        <v>43885</v>
      </c>
      <c r="B11177" s="127">
        <v>21.38</v>
      </c>
      <c r="C11177" s="131">
        <v>186366</v>
      </c>
      <c r="D11177" s="111"/>
      <c r="E11177" s="112"/>
    </row>
    <row r="11178" spans="1:5">
      <c r="A11178" s="230">
        <v>43886</v>
      </c>
      <c r="B11178" s="127">
        <v>21.08</v>
      </c>
      <c r="C11178" s="131">
        <v>81767</v>
      </c>
      <c r="D11178" s="111"/>
      <c r="E11178" s="112"/>
    </row>
    <row r="11179" spans="1:5">
      <c r="A11179" s="230">
        <v>43887</v>
      </c>
      <c r="B11179" s="127">
        <v>20.86</v>
      </c>
      <c r="C11179" s="131">
        <v>58559</v>
      </c>
      <c r="D11179" s="111"/>
      <c r="E11179" s="112"/>
    </row>
    <row r="11180" spans="1:5">
      <c r="A11180" s="230">
        <v>43888</v>
      </c>
      <c r="B11180" s="127">
        <v>20.28</v>
      </c>
      <c r="C11180" s="131">
        <v>89391</v>
      </c>
      <c r="D11180" s="111"/>
      <c r="E11180" s="112"/>
    </row>
    <row r="11181" spans="1:5">
      <c r="A11181" s="231">
        <v>43889</v>
      </c>
      <c r="B11181" s="128">
        <v>19.489999999999998</v>
      </c>
      <c r="C11181" s="133">
        <v>150890</v>
      </c>
      <c r="D11181" s="111"/>
      <c r="E11181" s="112"/>
    </row>
    <row r="11182" spans="1:5">
      <c r="A11182" s="229">
        <v>43892</v>
      </c>
      <c r="B11182" s="126">
        <v>20.059999999999999</v>
      </c>
      <c r="C11182" s="242">
        <v>115439</v>
      </c>
      <c r="D11182" s="111"/>
      <c r="E11182" s="112"/>
    </row>
    <row r="11183" spans="1:5">
      <c r="A11183" s="230">
        <v>43893</v>
      </c>
      <c r="B11183" s="127">
        <v>19.8</v>
      </c>
      <c r="C11183" s="238">
        <v>128629</v>
      </c>
      <c r="D11183" s="111"/>
      <c r="E11183" s="112"/>
    </row>
    <row r="11184" spans="1:5">
      <c r="A11184" s="230">
        <v>43894</v>
      </c>
      <c r="B11184" s="127">
        <v>22.14</v>
      </c>
      <c r="C11184" s="238">
        <v>459862</v>
      </c>
      <c r="D11184" s="111"/>
      <c r="E11184" s="112"/>
    </row>
    <row r="11185" spans="1:5">
      <c r="A11185" s="230">
        <v>43895</v>
      </c>
      <c r="B11185" s="127">
        <v>20.34</v>
      </c>
      <c r="C11185" s="238">
        <v>236756</v>
      </c>
      <c r="D11185" s="111"/>
      <c r="E11185" s="112"/>
    </row>
    <row r="11186" spans="1:5">
      <c r="A11186" s="230">
        <v>43896</v>
      </c>
      <c r="B11186" s="127">
        <v>19.34</v>
      </c>
      <c r="C11186" s="238">
        <v>216317</v>
      </c>
      <c r="D11186" s="111"/>
      <c r="E11186" s="112"/>
    </row>
    <row r="11187" spans="1:5">
      <c r="A11187" s="230">
        <v>43899</v>
      </c>
      <c r="B11187" s="127">
        <v>19.440000000000001</v>
      </c>
      <c r="C11187" s="238">
        <v>207454</v>
      </c>
      <c r="D11187" s="111"/>
      <c r="E11187" s="112"/>
    </row>
    <row r="11188" spans="1:5">
      <c r="A11188" s="230">
        <v>43900</v>
      </c>
      <c r="B11188" s="127">
        <v>18.809999999999999</v>
      </c>
      <c r="C11188" s="238">
        <v>275410</v>
      </c>
      <c r="D11188" s="111"/>
      <c r="E11188" s="112"/>
    </row>
    <row r="11189" spans="1:5">
      <c r="A11189" s="230">
        <v>43901</v>
      </c>
      <c r="B11189" s="127">
        <v>18.63</v>
      </c>
      <c r="C11189" s="238">
        <v>210867</v>
      </c>
      <c r="D11189" s="111"/>
      <c r="E11189" s="112"/>
    </row>
    <row r="11190" spans="1:5">
      <c r="A11190" s="230">
        <v>43902</v>
      </c>
      <c r="B11190" s="127">
        <v>16.39</v>
      </c>
      <c r="C11190" s="238">
        <v>180605</v>
      </c>
      <c r="D11190" s="111"/>
      <c r="E11190" s="112"/>
    </row>
    <row r="11191" spans="1:5">
      <c r="A11191" s="230">
        <v>43903</v>
      </c>
      <c r="B11191" s="127">
        <v>16.239999999999998</v>
      </c>
      <c r="C11191" s="238">
        <v>235540</v>
      </c>
      <c r="D11191" s="111"/>
      <c r="E11191" s="112"/>
    </row>
    <row r="11192" spans="1:5">
      <c r="A11192" s="230">
        <v>43906</v>
      </c>
      <c r="B11192" s="127">
        <v>15.35</v>
      </c>
      <c r="C11192" s="238">
        <v>161967</v>
      </c>
      <c r="D11192" s="111"/>
      <c r="E11192" s="112"/>
    </row>
    <row r="11193" spans="1:5">
      <c r="A11193" s="230">
        <v>43907</v>
      </c>
      <c r="B11193" s="127">
        <v>15.11</v>
      </c>
      <c r="C11193" s="238">
        <v>124070</v>
      </c>
      <c r="D11193" s="111"/>
      <c r="E11193" s="112"/>
    </row>
    <row r="11194" spans="1:5">
      <c r="A11194" s="230">
        <v>43908</v>
      </c>
      <c r="B11194" s="127">
        <v>14.13</v>
      </c>
      <c r="C11194" s="238">
        <v>152740</v>
      </c>
      <c r="D11194" s="111"/>
      <c r="E11194" s="112"/>
    </row>
    <row r="11195" spans="1:5">
      <c r="A11195" s="230">
        <v>43909</v>
      </c>
      <c r="B11195" s="127">
        <v>13.79</v>
      </c>
      <c r="C11195" s="238">
        <v>138071</v>
      </c>
      <c r="D11195" s="111"/>
      <c r="E11195" s="112"/>
    </row>
    <row r="11196" spans="1:5">
      <c r="A11196" s="230">
        <v>43910</v>
      </c>
      <c r="B11196" s="127">
        <v>15.1</v>
      </c>
      <c r="C11196" s="238">
        <v>229687</v>
      </c>
      <c r="D11196" s="111"/>
      <c r="E11196" s="112"/>
    </row>
    <row r="11197" spans="1:5">
      <c r="A11197" s="230">
        <v>43913</v>
      </c>
      <c r="B11197" s="127">
        <v>14.67</v>
      </c>
      <c r="C11197" s="238">
        <v>59726</v>
      </c>
      <c r="D11197" s="111"/>
      <c r="E11197" s="112"/>
    </row>
    <row r="11198" spans="1:5">
      <c r="A11198" s="230">
        <v>43914</v>
      </c>
      <c r="B11198" s="127">
        <v>15.27</v>
      </c>
      <c r="C11198" s="238">
        <v>64313</v>
      </c>
      <c r="D11198" s="111"/>
      <c r="E11198" s="112"/>
    </row>
    <row r="11199" spans="1:5">
      <c r="A11199" s="230">
        <v>43915</v>
      </c>
      <c r="B11199" s="127">
        <v>15.26</v>
      </c>
      <c r="C11199" s="238">
        <v>133946</v>
      </c>
      <c r="D11199" s="111"/>
      <c r="E11199" s="112"/>
    </row>
    <row r="11200" spans="1:5">
      <c r="A11200" s="230">
        <v>43916</v>
      </c>
      <c r="B11200" s="127">
        <v>15.25</v>
      </c>
      <c r="C11200" s="238">
        <v>115740</v>
      </c>
      <c r="D11200" s="111"/>
      <c r="E11200" s="112"/>
    </row>
    <row r="11201" spans="1:5">
      <c r="A11201" s="230">
        <v>43917</v>
      </c>
      <c r="B11201" s="127">
        <v>14.93</v>
      </c>
      <c r="C11201" s="238">
        <v>95332</v>
      </c>
      <c r="D11201" s="111"/>
      <c r="E11201" s="112"/>
    </row>
    <row r="11202" spans="1:5">
      <c r="A11202" s="230">
        <v>43920</v>
      </c>
      <c r="B11202" s="127">
        <v>14.98</v>
      </c>
      <c r="C11202" s="238">
        <v>44507</v>
      </c>
      <c r="D11202" s="111"/>
      <c r="E11202" s="112"/>
    </row>
    <row r="11203" spans="1:5">
      <c r="A11203" s="231">
        <v>43921</v>
      </c>
      <c r="B11203" s="128">
        <v>15.29</v>
      </c>
      <c r="C11203" s="240">
        <v>104555</v>
      </c>
      <c r="D11203" s="111"/>
      <c r="E11203" s="112"/>
    </row>
    <row r="11204" spans="1:5">
      <c r="A11204" s="230">
        <v>43922</v>
      </c>
      <c r="B11204" s="127">
        <v>15.26</v>
      </c>
      <c r="C11204" s="131">
        <v>57619</v>
      </c>
      <c r="D11204" s="111"/>
      <c r="E11204" s="112"/>
    </row>
    <row r="11205" spans="1:5">
      <c r="A11205" s="230">
        <v>43923</v>
      </c>
      <c r="B11205" s="127">
        <v>15.66</v>
      </c>
      <c r="C11205" s="131">
        <v>65111</v>
      </c>
      <c r="D11205" s="111"/>
      <c r="E11205" s="112"/>
    </row>
    <row r="11206" spans="1:5">
      <c r="A11206" s="230">
        <v>43924</v>
      </c>
      <c r="B11206" s="127">
        <v>15.23</v>
      </c>
      <c r="C11206" s="131">
        <v>44221</v>
      </c>
      <c r="D11206" s="111"/>
      <c r="E11206" s="112"/>
    </row>
    <row r="11207" spans="1:5">
      <c r="A11207" s="230">
        <v>43927</v>
      </c>
      <c r="B11207" s="127">
        <v>16.190000000000001</v>
      </c>
      <c r="C11207" s="131">
        <v>75241</v>
      </c>
      <c r="D11207" s="111"/>
      <c r="E11207" s="112"/>
    </row>
    <row r="11208" spans="1:5">
      <c r="A11208" s="230">
        <v>43928</v>
      </c>
      <c r="B11208" s="127">
        <v>16.600000000000001</v>
      </c>
      <c r="C11208" s="131">
        <v>95641</v>
      </c>
      <c r="D11208" s="111"/>
      <c r="E11208" s="112"/>
    </row>
    <row r="11209" spans="1:5">
      <c r="A11209" s="230">
        <v>43929</v>
      </c>
      <c r="B11209" s="127">
        <v>18.22</v>
      </c>
      <c r="C11209" s="131">
        <v>84084</v>
      </c>
      <c r="D11209" s="111"/>
      <c r="E11209" s="112"/>
    </row>
    <row r="11210" spans="1:5">
      <c r="A11210" s="230">
        <v>43930</v>
      </c>
      <c r="B11210" s="127">
        <v>18.55</v>
      </c>
      <c r="C11210" s="131">
        <v>124258</v>
      </c>
      <c r="D11210" s="111"/>
      <c r="E11210" s="112"/>
    </row>
    <row r="11211" spans="1:5">
      <c r="A11211" s="230">
        <v>43935</v>
      </c>
      <c r="B11211" s="127">
        <v>19.61</v>
      </c>
      <c r="C11211" s="131">
        <v>70883</v>
      </c>
      <c r="D11211" s="111"/>
      <c r="E11211" s="112"/>
    </row>
    <row r="11212" spans="1:5">
      <c r="A11212" s="230">
        <v>43936</v>
      </c>
      <c r="B11212" s="127">
        <v>18.07</v>
      </c>
      <c r="C11212" s="131">
        <v>54443</v>
      </c>
      <c r="D11212" s="111"/>
      <c r="E11212" s="112"/>
    </row>
    <row r="11213" spans="1:5">
      <c r="A11213" s="230">
        <v>43937</v>
      </c>
      <c r="B11213" s="127">
        <v>17.78</v>
      </c>
      <c r="C11213" s="131">
        <v>96101</v>
      </c>
      <c r="D11213" s="111"/>
      <c r="E11213" s="112"/>
    </row>
    <row r="11214" spans="1:5">
      <c r="A11214" s="230">
        <v>43938</v>
      </c>
      <c r="B11214" s="127">
        <v>17.8</v>
      </c>
      <c r="C11214" s="131">
        <v>80002</v>
      </c>
      <c r="D11214" s="111"/>
      <c r="E11214" s="112"/>
    </row>
    <row r="11215" spans="1:5">
      <c r="A11215" s="230">
        <v>43941</v>
      </c>
      <c r="B11215" s="127">
        <v>18.100000000000001</v>
      </c>
      <c r="C11215" s="131">
        <v>33338</v>
      </c>
      <c r="D11215" s="111"/>
      <c r="E11215" s="112"/>
    </row>
    <row r="11216" spans="1:5">
      <c r="A11216" s="230">
        <v>43942</v>
      </c>
      <c r="B11216" s="127">
        <v>17.41</v>
      </c>
      <c r="C11216" s="131">
        <v>48058</v>
      </c>
      <c r="D11216" s="111"/>
      <c r="E11216" s="112"/>
    </row>
    <row r="11217" spans="1:5">
      <c r="A11217" s="230">
        <v>43943</v>
      </c>
      <c r="B11217" s="127">
        <v>17.5</v>
      </c>
      <c r="C11217" s="131">
        <v>38787</v>
      </c>
      <c r="D11217" s="111"/>
      <c r="E11217" s="112"/>
    </row>
    <row r="11218" spans="1:5">
      <c r="A11218" s="230">
        <v>43944</v>
      </c>
      <c r="B11218" s="127">
        <v>19.3</v>
      </c>
      <c r="C11218" s="131">
        <v>74265</v>
      </c>
      <c r="D11218" s="111"/>
      <c r="E11218" s="112"/>
    </row>
    <row r="11219" spans="1:5">
      <c r="A11219" s="230">
        <v>43945</v>
      </c>
      <c r="B11219" s="127">
        <v>18.07</v>
      </c>
      <c r="C11219" s="131">
        <v>68906</v>
      </c>
      <c r="D11219" s="111"/>
      <c r="E11219" s="112"/>
    </row>
    <row r="11220" spans="1:5">
      <c r="A11220" s="230">
        <v>43948</v>
      </c>
      <c r="B11220" s="127">
        <v>18.43</v>
      </c>
      <c r="C11220" s="131">
        <v>38977</v>
      </c>
      <c r="D11220" s="111"/>
      <c r="E11220" s="112"/>
    </row>
    <row r="11221" spans="1:5">
      <c r="A11221" s="230">
        <v>43949</v>
      </c>
      <c r="B11221" s="127">
        <v>18.72</v>
      </c>
      <c r="C11221" s="131">
        <v>36639</v>
      </c>
      <c r="D11221" s="111"/>
      <c r="E11221" s="112"/>
    </row>
    <row r="11222" spans="1:5">
      <c r="A11222" s="230">
        <v>43950</v>
      </c>
      <c r="B11222" s="127">
        <v>19.37</v>
      </c>
      <c r="C11222" s="131">
        <v>48618</v>
      </c>
      <c r="D11222" s="111"/>
      <c r="E11222" s="112"/>
    </row>
    <row r="11223" spans="1:5">
      <c r="A11223" s="231">
        <v>43951</v>
      </c>
      <c r="B11223" s="128">
        <v>19.36</v>
      </c>
      <c r="C11223" s="133">
        <v>60855</v>
      </c>
      <c r="D11223" s="111"/>
      <c r="E11223" s="112"/>
    </row>
    <row r="11224" spans="1:5">
      <c r="A11224" s="229">
        <v>43955</v>
      </c>
      <c r="B11224" s="126">
        <v>18.600000000000001</v>
      </c>
      <c r="C11224" s="132">
        <v>38546</v>
      </c>
      <c r="D11224" s="111"/>
      <c r="E11224" s="112"/>
    </row>
    <row r="11225" spans="1:5">
      <c r="A11225" s="230">
        <v>43956</v>
      </c>
      <c r="B11225" s="127">
        <v>19.36</v>
      </c>
      <c r="C11225" s="131">
        <v>38147</v>
      </c>
      <c r="D11225" s="111"/>
      <c r="E11225" s="112"/>
    </row>
    <row r="11226" spans="1:5">
      <c r="A11226" s="230">
        <v>43957</v>
      </c>
      <c r="B11226" s="127">
        <v>19.36</v>
      </c>
      <c r="C11226" s="131">
        <v>67507</v>
      </c>
      <c r="D11226" s="111"/>
      <c r="E11226" s="112"/>
    </row>
    <row r="11227" spans="1:5">
      <c r="A11227" s="230">
        <v>43958</v>
      </c>
      <c r="B11227" s="127">
        <v>20.399999999999999</v>
      </c>
      <c r="C11227" s="131">
        <v>85124</v>
      </c>
      <c r="D11227" s="111"/>
      <c r="E11227" s="112"/>
    </row>
    <row r="11228" spans="1:5">
      <c r="A11228" s="230">
        <v>43959</v>
      </c>
      <c r="B11228" s="127">
        <v>20.38</v>
      </c>
      <c r="C11228" s="131">
        <v>43413</v>
      </c>
      <c r="D11228" s="111"/>
      <c r="E11228" s="112"/>
    </row>
    <row r="11229" spans="1:5">
      <c r="A11229" s="230">
        <v>43962</v>
      </c>
      <c r="B11229" s="127">
        <v>19.22</v>
      </c>
      <c r="C11229" s="131">
        <v>29384</v>
      </c>
      <c r="D11229" s="111"/>
      <c r="E11229" s="112"/>
    </row>
    <row r="11230" spans="1:5">
      <c r="A11230" s="230">
        <v>43963</v>
      </c>
      <c r="B11230" s="127">
        <v>18.84</v>
      </c>
      <c r="C11230" s="131">
        <v>30763</v>
      </c>
      <c r="D11230" s="111"/>
      <c r="E11230" s="112"/>
    </row>
    <row r="11231" spans="1:5">
      <c r="A11231" s="230">
        <v>43964</v>
      </c>
      <c r="B11231" s="127">
        <v>18.5</v>
      </c>
      <c r="C11231" s="131">
        <v>42038</v>
      </c>
      <c r="D11231" s="111"/>
      <c r="E11231" s="112"/>
    </row>
    <row r="11232" spans="1:5">
      <c r="A11232" s="230">
        <v>43965</v>
      </c>
      <c r="B11232" s="127">
        <v>18.09</v>
      </c>
      <c r="C11232" s="131">
        <v>32436</v>
      </c>
      <c r="D11232" s="111"/>
      <c r="E11232" s="112"/>
    </row>
    <row r="11233" spans="1:5">
      <c r="A11233" s="230">
        <v>43966</v>
      </c>
      <c r="B11233" s="127">
        <v>17.8</v>
      </c>
      <c r="C11233" s="131">
        <v>31594</v>
      </c>
      <c r="D11233" s="111"/>
      <c r="E11233" s="112"/>
    </row>
    <row r="11234" spans="1:5">
      <c r="A11234" s="230">
        <v>43969</v>
      </c>
      <c r="B11234" s="127">
        <v>18.13</v>
      </c>
      <c r="C11234" s="131">
        <v>23118</v>
      </c>
      <c r="D11234" s="111"/>
      <c r="E11234" s="112"/>
    </row>
    <row r="11235" spans="1:5">
      <c r="A11235" s="230">
        <v>43970</v>
      </c>
      <c r="B11235" s="127">
        <v>17.579999999999998</v>
      </c>
      <c r="C11235" s="131">
        <v>86972</v>
      </c>
      <c r="D11235" s="111"/>
      <c r="E11235" s="112"/>
    </row>
    <row r="11236" spans="1:5">
      <c r="A11236" s="230">
        <v>43971</v>
      </c>
      <c r="B11236" s="127">
        <v>17.46</v>
      </c>
      <c r="C11236" s="131">
        <v>50112</v>
      </c>
      <c r="D11236" s="111"/>
      <c r="E11236" s="112"/>
    </row>
    <row r="11237" spans="1:5">
      <c r="A11237" s="230">
        <v>43972</v>
      </c>
      <c r="B11237" s="127">
        <v>17.18</v>
      </c>
      <c r="C11237" s="131">
        <v>67008</v>
      </c>
      <c r="D11237" s="111"/>
      <c r="E11237" s="112"/>
    </row>
    <row r="11238" spans="1:5">
      <c r="A11238" s="230">
        <v>43973</v>
      </c>
      <c r="B11238" s="127">
        <v>17.100000000000001</v>
      </c>
      <c r="C11238" s="131">
        <v>35111</v>
      </c>
      <c r="D11238" s="111"/>
      <c r="E11238" s="112"/>
    </row>
    <row r="11239" spans="1:5">
      <c r="A11239" s="230">
        <v>43976</v>
      </c>
      <c r="B11239" s="127">
        <v>17.079999999999998</v>
      </c>
      <c r="C11239" s="131">
        <v>37746</v>
      </c>
      <c r="D11239" s="111"/>
      <c r="E11239" s="112"/>
    </row>
    <row r="11240" spans="1:5">
      <c r="A11240" s="230">
        <v>43977</v>
      </c>
      <c r="B11240" s="127">
        <v>17.25</v>
      </c>
      <c r="C11240" s="131">
        <v>74206</v>
      </c>
      <c r="D11240" s="111"/>
      <c r="E11240" s="112"/>
    </row>
    <row r="11241" spans="1:5">
      <c r="A11241" s="230">
        <v>43978</v>
      </c>
      <c r="B11241" s="127">
        <v>18.940000000000001</v>
      </c>
      <c r="C11241" s="131">
        <v>144366</v>
      </c>
      <c r="D11241" s="111"/>
      <c r="E11241" s="112"/>
    </row>
    <row r="11242" spans="1:5">
      <c r="A11242" s="230">
        <v>43979</v>
      </c>
      <c r="B11242" s="127">
        <v>19.600000000000001</v>
      </c>
      <c r="C11242" s="131">
        <v>144050</v>
      </c>
      <c r="D11242" s="111"/>
      <c r="E11242" s="112"/>
    </row>
    <row r="11243" spans="1:5">
      <c r="A11243" s="231">
        <v>43980</v>
      </c>
      <c r="B11243" s="128">
        <v>19.260000000000002</v>
      </c>
      <c r="C11243" s="133">
        <v>107501</v>
      </c>
      <c r="D11243" s="111"/>
      <c r="E11243" s="112"/>
    </row>
    <row r="11244" spans="1:5">
      <c r="A11244" s="229">
        <v>43983</v>
      </c>
      <c r="B11244" s="126">
        <v>19.420000000000002</v>
      </c>
      <c r="C11244" s="132">
        <v>42862</v>
      </c>
      <c r="D11244" s="111"/>
      <c r="E11244" s="112"/>
    </row>
    <row r="11245" spans="1:5">
      <c r="A11245" s="230">
        <v>43984</v>
      </c>
      <c r="B11245" s="127">
        <v>19.829999999999998</v>
      </c>
      <c r="C11245" s="131">
        <v>55861</v>
      </c>
      <c r="D11245" s="111"/>
      <c r="E11245" s="112"/>
    </row>
    <row r="11246" spans="1:5">
      <c r="A11246" s="230">
        <v>43985</v>
      </c>
      <c r="B11246" s="127">
        <v>20.22</v>
      </c>
      <c r="C11246" s="131">
        <v>71226</v>
      </c>
      <c r="D11246" s="111"/>
      <c r="E11246" s="112"/>
    </row>
    <row r="11247" spans="1:5">
      <c r="A11247" s="230">
        <v>43986</v>
      </c>
      <c r="B11247" s="127">
        <v>19.66</v>
      </c>
      <c r="C11247" s="131">
        <v>62750</v>
      </c>
      <c r="D11247" s="111"/>
      <c r="E11247" s="112"/>
    </row>
    <row r="11248" spans="1:5">
      <c r="A11248" s="230">
        <v>43987</v>
      </c>
      <c r="B11248" s="127">
        <v>20</v>
      </c>
      <c r="C11248" s="131">
        <v>64469</v>
      </c>
      <c r="D11248" s="111"/>
      <c r="E11248" s="112"/>
    </row>
    <row r="11249" spans="1:5">
      <c r="A11249" s="230">
        <v>43990</v>
      </c>
      <c r="B11249" s="127">
        <v>20.16</v>
      </c>
      <c r="C11249" s="131">
        <v>31325</v>
      </c>
      <c r="D11249" s="111"/>
      <c r="E11249" s="112"/>
    </row>
    <row r="11250" spans="1:5">
      <c r="A11250" s="230">
        <v>43991</v>
      </c>
      <c r="B11250" s="127">
        <v>19.63</v>
      </c>
      <c r="C11250" s="131">
        <v>50055</v>
      </c>
      <c r="D11250" s="111"/>
      <c r="E11250" s="112"/>
    </row>
    <row r="11251" spans="1:5">
      <c r="A11251" s="230">
        <v>43992</v>
      </c>
      <c r="B11251" s="127">
        <v>18.8</v>
      </c>
      <c r="C11251" s="131">
        <v>61557</v>
      </c>
      <c r="D11251" s="111"/>
      <c r="E11251" s="112"/>
    </row>
    <row r="11252" spans="1:5">
      <c r="A11252" s="230">
        <v>43993</v>
      </c>
      <c r="B11252" s="127">
        <v>17.82</v>
      </c>
      <c r="C11252" s="131">
        <v>88775</v>
      </c>
      <c r="D11252" s="111"/>
      <c r="E11252" s="112"/>
    </row>
    <row r="11253" spans="1:5">
      <c r="A11253" s="230">
        <v>43994</v>
      </c>
      <c r="B11253" s="127">
        <v>17.920000000000002</v>
      </c>
      <c r="C11253" s="131">
        <v>115930</v>
      </c>
      <c r="D11253" s="111"/>
      <c r="E11253" s="112"/>
    </row>
    <row r="11254" spans="1:5">
      <c r="A11254" s="230">
        <v>43997</v>
      </c>
      <c r="B11254" s="127">
        <v>17.62</v>
      </c>
      <c r="C11254" s="131">
        <v>43740</v>
      </c>
      <c r="D11254" s="111"/>
      <c r="E11254" s="112"/>
    </row>
    <row r="11255" spans="1:5">
      <c r="A11255" s="230">
        <v>43998</v>
      </c>
      <c r="B11255" s="127">
        <v>18.7</v>
      </c>
      <c r="C11255" s="131">
        <v>67792</v>
      </c>
      <c r="D11255" s="111"/>
      <c r="E11255" s="112"/>
    </row>
    <row r="11256" spans="1:5">
      <c r="A11256" s="230">
        <v>43999</v>
      </c>
      <c r="B11256" s="127">
        <v>18.12</v>
      </c>
      <c r="C11256" s="131">
        <v>53552</v>
      </c>
      <c r="D11256" s="111"/>
      <c r="E11256" s="112"/>
    </row>
    <row r="11257" spans="1:5">
      <c r="A11257" s="230">
        <v>44000</v>
      </c>
      <c r="B11257" s="127">
        <v>18.04</v>
      </c>
      <c r="C11257" s="131">
        <v>62571</v>
      </c>
      <c r="D11257" s="111"/>
      <c r="E11257" s="112"/>
    </row>
    <row r="11258" spans="1:5">
      <c r="A11258" s="230">
        <v>44001</v>
      </c>
      <c r="B11258" s="127">
        <v>17.7</v>
      </c>
      <c r="C11258" s="131">
        <v>174279</v>
      </c>
      <c r="D11258" s="111"/>
      <c r="E11258" s="112"/>
    </row>
    <row r="11259" spans="1:5">
      <c r="A11259" s="230">
        <v>44004</v>
      </c>
      <c r="B11259" s="127">
        <v>17.329999999999998</v>
      </c>
      <c r="C11259" s="131">
        <v>72922</v>
      </c>
      <c r="D11259" s="111"/>
      <c r="E11259" s="112"/>
    </row>
    <row r="11260" spans="1:5">
      <c r="A11260" s="230">
        <v>44005</v>
      </c>
      <c r="B11260" s="127">
        <v>17.579999999999998</v>
      </c>
      <c r="C11260" s="131">
        <v>63036</v>
      </c>
      <c r="D11260" s="111"/>
      <c r="E11260" s="112"/>
    </row>
    <row r="11261" spans="1:5">
      <c r="A11261" s="230">
        <v>44006</v>
      </c>
      <c r="B11261" s="127">
        <v>16.8</v>
      </c>
      <c r="C11261" s="131">
        <v>78434</v>
      </c>
      <c r="D11261" s="111"/>
      <c r="E11261" s="112"/>
    </row>
    <row r="11262" spans="1:5">
      <c r="A11262" s="230">
        <v>44007</v>
      </c>
      <c r="B11262" s="127">
        <v>17.100000000000001</v>
      </c>
      <c r="C11262" s="131">
        <v>81992</v>
      </c>
      <c r="D11262" s="111"/>
      <c r="E11262" s="112"/>
    </row>
    <row r="11263" spans="1:5">
      <c r="A11263" s="230">
        <v>44008</v>
      </c>
      <c r="B11263" s="127">
        <v>17.399999999999999</v>
      </c>
      <c r="C11263" s="131">
        <v>73779</v>
      </c>
      <c r="D11263" s="111"/>
      <c r="E11263" s="112"/>
    </row>
    <row r="11264" spans="1:5">
      <c r="A11264" s="230">
        <v>44011</v>
      </c>
      <c r="B11264" s="127">
        <v>17.46</v>
      </c>
      <c r="C11264" s="131">
        <v>44132</v>
      </c>
      <c r="D11264" s="111"/>
      <c r="E11264" s="112"/>
    </row>
    <row r="11265" spans="1:5">
      <c r="A11265" s="231">
        <v>44012</v>
      </c>
      <c r="B11265" s="128">
        <v>17.45</v>
      </c>
      <c r="C11265" s="133">
        <v>67987</v>
      </c>
      <c r="D11265" s="111"/>
      <c r="E11265" s="112"/>
    </row>
    <row r="11266" spans="1:5">
      <c r="A11266" s="229">
        <v>44013</v>
      </c>
      <c r="B11266" s="126">
        <v>17.41</v>
      </c>
      <c r="C11266" s="132">
        <v>46463</v>
      </c>
      <c r="D11266" s="111"/>
      <c r="E11266" s="112"/>
    </row>
    <row r="11267" spans="1:5">
      <c r="A11267" s="230">
        <v>44014</v>
      </c>
      <c r="B11267" s="127">
        <v>17.190000000000001</v>
      </c>
      <c r="C11267" s="131">
        <v>53152</v>
      </c>
      <c r="D11267" s="111"/>
      <c r="E11267" s="112"/>
    </row>
    <row r="11268" spans="1:5">
      <c r="A11268" s="230">
        <v>44015</v>
      </c>
      <c r="B11268" s="127">
        <v>17.13</v>
      </c>
      <c r="C11268" s="131">
        <v>46555</v>
      </c>
      <c r="D11268" s="111"/>
      <c r="E11268" s="112"/>
    </row>
    <row r="11269" spans="1:5">
      <c r="A11269" s="230">
        <v>44018</v>
      </c>
      <c r="B11269" s="127">
        <v>17.690000000000001</v>
      </c>
      <c r="C11269" s="131">
        <v>34688</v>
      </c>
      <c r="D11269" s="111"/>
      <c r="E11269" s="112"/>
    </row>
    <row r="11270" spans="1:5">
      <c r="A11270" s="230">
        <v>44019</v>
      </c>
      <c r="B11270" s="127">
        <v>17.7</v>
      </c>
      <c r="C11270" s="131">
        <v>44585</v>
      </c>
      <c r="D11270" s="111"/>
      <c r="E11270" s="112"/>
    </row>
    <row r="11271" spans="1:5">
      <c r="A11271" s="230">
        <v>44020</v>
      </c>
      <c r="B11271" s="127">
        <v>17.2</v>
      </c>
      <c r="C11271" s="131">
        <v>57711</v>
      </c>
      <c r="D11271" s="111"/>
      <c r="E11271" s="112"/>
    </row>
    <row r="11272" spans="1:5">
      <c r="A11272" s="230">
        <v>44021</v>
      </c>
      <c r="B11272" s="127">
        <v>17.079999999999998</v>
      </c>
      <c r="C11272" s="131">
        <v>59059</v>
      </c>
      <c r="D11272" s="111"/>
      <c r="E11272" s="112"/>
    </row>
    <row r="11273" spans="1:5">
      <c r="A11273" s="230">
        <v>44022</v>
      </c>
      <c r="B11273" s="127">
        <v>17.16</v>
      </c>
      <c r="C11273" s="131">
        <v>115400</v>
      </c>
      <c r="D11273" s="111"/>
      <c r="E11273" s="112"/>
    </row>
    <row r="11274" spans="1:5">
      <c r="A11274" s="230">
        <v>44025</v>
      </c>
      <c r="B11274" s="127">
        <v>17.649999999999999</v>
      </c>
      <c r="C11274" s="131">
        <v>51044</v>
      </c>
      <c r="D11274" s="111"/>
      <c r="E11274" s="112"/>
    </row>
    <row r="11275" spans="1:5">
      <c r="A11275" s="230">
        <v>44026</v>
      </c>
      <c r="B11275" s="127">
        <v>17.510000000000002</v>
      </c>
      <c r="C11275" s="131">
        <v>39465</v>
      </c>
      <c r="D11275" s="111"/>
      <c r="E11275" s="112"/>
    </row>
    <row r="11276" spans="1:5">
      <c r="A11276" s="230">
        <v>44027</v>
      </c>
      <c r="B11276" s="127">
        <v>17.36</v>
      </c>
      <c r="C11276" s="131">
        <v>35980</v>
      </c>
      <c r="D11276" s="111"/>
      <c r="E11276" s="112"/>
    </row>
    <row r="11277" spans="1:5">
      <c r="A11277" s="230">
        <v>44028</v>
      </c>
      <c r="B11277" s="127">
        <v>17.3</v>
      </c>
      <c r="C11277" s="131">
        <v>38006</v>
      </c>
      <c r="D11277" s="111"/>
      <c r="E11277" s="112"/>
    </row>
    <row r="11278" spans="1:5">
      <c r="A11278" s="230">
        <v>44029</v>
      </c>
      <c r="B11278" s="127">
        <v>17.52</v>
      </c>
      <c r="C11278" s="131">
        <v>30990</v>
      </c>
      <c r="D11278" s="111"/>
      <c r="E11278" s="112"/>
    </row>
    <row r="11279" spans="1:5">
      <c r="A11279" s="230">
        <v>44032</v>
      </c>
      <c r="B11279" s="127">
        <v>17.46</v>
      </c>
      <c r="C11279" s="131">
        <v>20607</v>
      </c>
      <c r="D11279" s="111"/>
      <c r="E11279" s="112"/>
    </row>
    <row r="11280" spans="1:5">
      <c r="A11280" s="230">
        <v>44033</v>
      </c>
      <c r="B11280" s="127">
        <v>17.920000000000002</v>
      </c>
      <c r="C11280" s="131">
        <v>50061</v>
      </c>
      <c r="D11280" s="111"/>
      <c r="E11280" s="112"/>
    </row>
    <row r="11281" spans="1:5">
      <c r="A11281" s="230">
        <v>44034</v>
      </c>
      <c r="B11281" s="127">
        <v>17.27</v>
      </c>
      <c r="C11281" s="131">
        <v>25786</v>
      </c>
      <c r="D11281" s="111"/>
      <c r="E11281" s="112"/>
    </row>
    <row r="11282" spans="1:5">
      <c r="A11282" s="230">
        <v>44035</v>
      </c>
      <c r="B11282" s="127">
        <v>16.93</v>
      </c>
      <c r="C11282" s="131">
        <v>38759</v>
      </c>
      <c r="D11282" s="111"/>
      <c r="E11282" s="112"/>
    </row>
    <row r="11283" spans="1:5">
      <c r="A11283" s="230">
        <v>44036</v>
      </c>
      <c r="B11283" s="127">
        <v>16.8</v>
      </c>
      <c r="C11283" s="131">
        <v>26110</v>
      </c>
      <c r="D11283" s="111"/>
      <c r="E11283" s="112"/>
    </row>
    <row r="11284" spans="1:5">
      <c r="A11284" s="230">
        <v>44039</v>
      </c>
      <c r="B11284" s="127">
        <v>16.7</v>
      </c>
      <c r="C11284" s="131">
        <v>40821</v>
      </c>
      <c r="D11284" s="111"/>
      <c r="E11284" s="112"/>
    </row>
    <row r="11285" spans="1:5">
      <c r="A11285" s="230">
        <v>44040</v>
      </c>
      <c r="B11285" s="127">
        <v>16.48</v>
      </c>
      <c r="C11285" s="131">
        <v>25050</v>
      </c>
      <c r="D11285" s="111"/>
      <c r="E11285" s="112"/>
    </row>
    <row r="11286" spans="1:5">
      <c r="A11286" s="230">
        <v>44041</v>
      </c>
      <c r="B11286" s="127">
        <v>16.95</v>
      </c>
      <c r="C11286" s="131">
        <v>59273</v>
      </c>
      <c r="D11286" s="111"/>
      <c r="E11286" s="112"/>
    </row>
    <row r="11287" spans="1:5">
      <c r="A11287" s="230">
        <v>44042</v>
      </c>
      <c r="B11287" s="127">
        <v>16.670000000000002</v>
      </c>
      <c r="C11287" s="131">
        <v>59923</v>
      </c>
      <c r="D11287" s="111"/>
      <c r="E11287" s="112"/>
    </row>
    <row r="11288" spans="1:5">
      <c r="A11288" s="231">
        <v>44043</v>
      </c>
      <c r="B11288" s="128">
        <v>16.510000000000002</v>
      </c>
      <c r="C11288" s="133">
        <v>39892</v>
      </c>
      <c r="D11288" s="111"/>
      <c r="E11288" s="112"/>
    </row>
    <row r="11289" spans="1:5">
      <c r="A11289" s="229">
        <v>44046</v>
      </c>
      <c r="B11289" s="126">
        <v>16.75</v>
      </c>
      <c r="C11289" s="132">
        <v>36859</v>
      </c>
      <c r="D11289" s="111"/>
      <c r="E11289" s="112"/>
    </row>
    <row r="11290" spans="1:5">
      <c r="A11290" s="230">
        <v>44047</v>
      </c>
      <c r="B11290" s="127">
        <v>16.809999999999999</v>
      </c>
      <c r="C11290" s="131">
        <v>27326</v>
      </c>
      <c r="D11290" s="111"/>
      <c r="E11290" s="112"/>
    </row>
    <row r="11291" spans="1:5">
      <c r="A11291" s="230">
        <v>44048</v>
      </c>
      <c r="B11291" s="127">
        <v>17.41</v>
      </c>
      <c r="C11291" s="131">
        <v>44354</v>
      </c>
      <c r="D11291" s="111"/>
      <c r="E11291" s="112"/>
    </row>
    <row r="11292" spans="1:5">
      <c r="A11292" s="230">
        <v>44049</v>
      </c>
      <c r="B11292" s="127">
        <v>16.739999999999998</v>
      </c>
      <c r="C11292" s="131">
        <v>31832</v>
      </c>
      <c r="D11292" s="111"/>
      <c r="E11292" s="112"/>
    </row>
    <row r="11293" spans="1:5">
      <c r="A11293" s="230">
        <v>44050</v>
      </c>
      <c r="B11293" s="127">
        <v>16.600000000000001</v>
      </c>
      <c r="C11293" s="131">
        <v>35266</v>
      </c>
      <c r="D11293" s="111"/>
      <c r="E11293" s="112"/>
    </row>
    <row r="11294" spans="1:5">
      <c r="A11294" s="230">
        <v>44053</v>
      </c>
      <c r="B11294" s="127">
        <v>16.61</v>
      </c>
      <c r="C11294" s="131">
        <v>39992</v>
      </c>
      <c r="D11294" s="111"/>
      <c r="E11294" s="112"/>
    </row>
    <row r="11295" spans="1:5">
      <c r="A11295" s="230">
        <v>44054</v>
      </c>
      <c r="B11295" s="127">
        <v>16.89</v>
      </c>
      <c r="C11295" s="131">
        <v>49297</v>
      </c>
      <c r="D11295" s="111"/>
      <c r="E11295" s="112"/>
    </row>
    <row r="11296" spans="1:5">
      <c r="A11296" s="230">
        <v>44055</v>
      </c>
      <c r="B11296" s="127">
        <v>17.7</v>
      </c>
      <c r="C11296" s="131">
        <v>74525</v>
      </c>
      <c r="D11296" s="111"/>
      <c r="E11296" s="112"/>
    </row>
    <row r="11297" spans="1:5">
      <c r="A11297" s="230">
        <v>44056</v>
      </c>
      <c r="B11297" s="127">
        <v>17.39</v>
      </c>
      <c r="C11297" s="131">
        <v>26867</v>
      </c>
      <c r="D11297" s="111"/>
      <c r="E11297" s="112"/>
    </row>
    <row r="11298" spans="1:5">
      <c r="A11298" s="230">
        <v>44057</v>
      </c>
      <c r="B11298" s="127">
        <v>17.27</v>
      </c>
      <c r="C11298" s="131">
        <v>21114</v>
      </c>
      <c r="D11298" s="111"/>
      <c r="E11298" s="112"/>
    </row>
    <row r="11299" spans="1:5">
      <c r="A11299" s="230">
        <v>44060</v>
      </c>
      <c r="B11299" s="127">
        <v>16.920000000000002</v>
      </c>
      <c r="C11299" s="131">
        <v>37577</v>
      </c>
      <c r="D11299" s="111"/>
      <c r="E11299" s="112"/>
    </row>
    <row r="11300" spans="1:5">
      <c r="A11300" s="230">
        <v>44061</v>
      </c>
      <c r="B11300" s="127">
        <v>17.350000000000001</v>
      </c>
      <c r="C11300" s="131">
        <v>40250</v>
      </c>
      <c r="D11300" s="111"/>
      <c r="E11300" s="112"/>
    </row>
    <row r="11301" spans="1:5">
      <c r="A11301" s="230">
        <v>44062</v>
      </c>
      <c r="B11301" s="127">
        <v>17.03</v>
      </c>
      <c r="C11301" s="131">
        <v>18633</v>
      </c>
      <c r="D11301" s="111"/>
      <c r="E11301" s="112"/>
    </row>
    <row r="11302" spans="1:5">
      <c r="A11302" s="230">
        <v>44063</v>
      </c>
      <c r="B11302" s="127">
        <v>17</v>
      </c>
      <c r="C11302" s="131">
        <v>34779</v>
      </c>
      <c r="D11302" s="111"/>
      <c r="E11302" s="112"/>
    </row>
    <row r="11303" spans="1:5">
      <c r="A11303" s="230">
        <v>44064</v>
      </c>
      <c r="B11303" s="127">
        <v>16.77</v>
      </c>
      <c r="C11303" s="131">
        <v>34488</v>
      </c>
      <c r="D11303" s="111"/>
      <c r="E11303" s="112"/>
    </row>
    <row r="11304" spans="1:5">
      <c r="A11304" s="230">
        <v>44067</v>
      </c>
      <c r="B11304" s="127">
        <v>17.2</v>
      </c>
      <c r="C11304" s="131">
        <v>14158</v>
      </c>
      <c r="D11304" s="111"/>
      <c r="E11304" s="112"/>
    </row>
    <row r="11305" spans="1:5">
      <c r="A11305" s="230">
        <v>44068</v>
      </c>
      <c r="B11305" s="127">
        <v>16.73</v>
      </c>
      <c r="C11305" s="131">
        <v>44559</v>
      </c>
      <c r="D11305" s="111"/>
      <c r="E11305" s="112"/>
    </row>
    <row r="11306" spans="1:5">
      <c r="A11306" s="230">
        <v>44069</v>
      </c>
      <c r="B11306" s="127">
        <v>17.38</v>
      </c>
      <c r="C11306" s="131">
        <v>23078</v>
      </c>
      <c r="D11306" s="111"/>
      <c r="E11306" s="112"/>
    </row>
    <row r="11307" spans="1:5">
      <c r="A11307" s="230">
        <v>44070</v>
      </c>
      <c r="B11307" s="127">
        <v>17.29</v>
      </c>
      <c r="C11307" s="131">
        <v>32599</v>
      </c>
      <c r="D11307" s="111"/>
      <c r="E11307" s="112"/>
    </row>
    <row r="11308" spans="1:5">
      <c r="A11308" s="230">
        <v>44071</v>
      </c>
      <c r="B11308" s="127">
        <v>17.28</v>
      </c>
      <c r="C11308" s="131">
        <v>24741</v>
      </c>
      <c r="D11308" s="111"/>
      <c r="E11308" s="112"/>
    </row>
    <row r="11309" spans="1:5">
      <c r="A11309" s="231">
        <v>44074</v>
      </c>
      <c r="B11309" s="128">
        <v>16.93</v>
      </c>
      <c r="C11309" s="133">
        <v>36860</v>
      </c>
      <c r="D11309" s="111"/>
      <c r="E11309" s="112"/>
    </row>
    <row r="11310" spans="1:5">
      <c r="A11310" s="229">
        <v>44075</v>
      </c>
      <c r="B11310" s="126">
        <v>17.100000000000001</v>
      </c>
      <c r="C11310" s="132">
        <v>30922</v>
      </c>
      <c r="D11310" s="111"/>
      <c r="E11310" s="112"/>
    </row>
    <row r="11311" spans="1:5">
      <c r="A11311" s="230">
        <v>44076</v>
      </c>
      <c r="B11311" s="127">
        <v>17.53</v>
      </c>
      <c r="C11311" s="131">
        <v>38373</v>
      </c>
      <c r="D11311" s="111"/>
      <c r="E11311" s="112"/>
    </row>
    <row r="11312" spans="1:5">
      <c r="A11312" s="230">
        <v>44077</v>
      </c>
      <c r="B11312" s="127">
        <v>18</v>
      </c>
      <c r="C11312" s="131">
        <v>48892</v>
      </c>
      <c r="D11312" s="111"/>
      <c r="E11312" s="112"/>
    </row>
    <row r="11313" spans="1:5">
      <c r="A11313" s="230">
        <v>44078</v>
      </c>
      <c r="B11313" s="127">
        <v>17.899999999999999</v>
      </c>
      <c r="C11313" s="131">
        <v>54256</v>
      </c>
      <c r="D11313" s="111"/>
      <c r="E11313" s="112"/>
    </row>
    <row r="11314" spans="1:5">
      <c r="A11314" s="230">
        <v>44081</v>
      </c>
      <c r="B11314" s="127">
        <v>17.809999999999999</v>
      </c>
      <c r="C11314" s="131">
        <v>32685</v>
      </c>
      <c r="D11314" s="111"/>
      <c r="E11314" s="112"/>
    </row>
    <row r="11315" spans="1:5">
      <c r="A11315" s="230">
        <v>44082</v>
      </c>
      <c r="B11315" s="127">
        <v>17.91</v>
      </c>
      <c r="C11315" s="131">
        <v>29913</v>
      </c>
      <c r="D11315" s="111"/>
      <c r="E11315" s="112"/>
    </row>
    <row r="11316" spans="1:5">
      <c r="A11316" s="230">
        <v>44083</v>
      </c>
      <c r="B11316" s="127">
        <v>17.75</v>
      </c>
      <c r="C11316" s="131">
        <v>64948</v>
      </c>
      <c r="D11316" s="111"/>
      <c r="E11316" s="112"/>
    </row>
    <row r="11317" spans="1:5">
      <c r="A11317" s="230">
        <v>44084</v>
      </c>
      <c r="B11317" s="127">
        <v>17.920000000000002</v>
      </c>
      <c r="C11317" s="131">
        <v>22774</v>
      </c>
      <c r="D11317" s="111"/>
      <c r="E11317" s="112"/>
    </row>
    <row r="11318" spans="1:5">
      <c r="A11318" s="230">
        <v>44085</v>
      </c>
      <c r="B11318" s="127">
        <v>18.079999999999998</v>
      </c>
      <c r="C11318" s="131">
        <v>43872</v>
      </c>
      <c r="D11318" s="111"/>
      <c r="E11318" s="112"/>
    </row>
    <row r="11319" spans="1:5">
      <c r="A11319" s="230">
        <v>44088</v>
      </c>
      <c r="B11319" s="127">
        <v>18.18</v>
      </c>
      <c r="C11319" s="131">
        <v>29732</v>
      </c>
      <c r="D11319" s="111"/>
      <c r="E11319" s="112"/>
    </row>
    <row r="11320" spans="1:5">
      <c r="A11320" s="230">
        <v>44089</v>
      </c>
      <c r="B11320" s="127">
        <v>18.25</v>
      </c>
      <c r="C11320" s="131">
        <v>59051</v>
      </c>
      <c r="D11320" s="111"/>
      <c r="E11320" s="112"/>
    </row>
    <row r="11321" spans="1:5">
      <c r="A11321" s="230">
        <v>44090</v>
      </c>
      <c r="B11321" s="127">
        <v>18.63</v>
      </c>
      <c r="C11321" s="131">
        <v>44419</v>
      </c>
      <c r="D11321" s="111"/>
      <c r="E11321" s="112"/>
    </row>
    <row r="11322" spans="1:5">
      <c r="A11322" s="230">
        <v>44091</v>
      </c>
      <c r="B11322" s="127">
        <v>18.48</v>
      </c>
      <c r="C11322" s="131">
        <v>17614</v>
      </c>
      <c r="D11322" s="111"/>
      <c r="E11322" s="112"/>
    </row>
    <row r="11323" spans="1:5">
      <c r="A11323" s="230">
        <v>44092</v>
      </c>
      <c r="B11323" s="127">
        <v>18.28</v>
      </c>
      <c r="C11323" s="131">
        <v>54693</v>
      </c>
      <c r="D11323" s="111"/>
      <c r="E11323" s="112"/>
    </row>
    <row r="11324" spans="1:5">
      <c r="A11324" s="230">
        <v>44095</v>
      </c>
      <c r="B11324" s="127">
        <v>17.68</v>
      </c>
      <c r="C11324" s="131">
        <v>32749</v>
      </c>
      <c r="D11324" s="111"/>
      <c r="E11324" s="112"/>
    </row>
    <row r="11325" spans="1:5">
      <c r="A11325" s="230">
        <v>44096</v>
      </c>
      <c r="B11325" s="127">
        <v>17.649999999999999</v>
      </c>
      <c r="C11325" s="131">
        <v>41209</v>
      </c>
      <c r="D11325" s="111"/>
      <c r="E11325" s="112"/>
    </row>
    <row r="11326" spans="1:5">
      <c r="A11326" s="230">
        <v>44097</v>
      </c>
      <c r="B11326" s="127">
        <v>17.48</v>
      </c>
      <c r="C11326" s="131">
        <v>31043</v>
      </c>
      <c r="D11326" s="111"/>
      <c r="E11326" s="112"/>
    </row>
    <row r="11327" spans="1:5">
      <c r="A11327" s="230">
        <v>44098</v>
      </c>
      <c r="B11327" s="127">
        <v>17.25</v>
      </c>
      <c r="C11327" s="131">
        <v>39766</v>
      </c>
      <c r="D11327" s="111"/>
      <c r="E11327" s="112"/>
    </row>
    <row r="11328" spans="1:5">
      <c r="A11328" s="230">
        <v>44099</v>
      </c>
      <c r="B11328" s="127">
        <v>17.13</v>
      </c>
      <c r="C11328" s="131">
        <v>52471</v>
      </c>
      <c r="D11328" s="111"/>
      <c r="E11328" s="112"/>
    </row>
    <row r="11329" spans="1:5">
      <c r="A11329" s="230">
        <v>44102</v>
      </c>
      <c r="B11329" s="127">
        <v>17.559999999999999</v>
      </c>
      <c r="C11329" s="131">
        <v>26758</v>
      </c>
      <c r="D11329" s="111"/>
      <c r="E11329" s="112"/>
    </row>
    <row r="11330" spans="1:5">
      <c r="A11330" s="230">
        <v>44103</v>
      </c>
      <c r="B11330" s="127">
        <v>17.45</v>
      </c>
      <c r="C11330" s="131">
        <v>22101</v>
      </c>
      <c r="D11330" s="111"/>
      <c r="E11330" s="112"/>
    </row>
    <row r="11331" spans="1:5">
      <c r="A11331" s="231">
        <v>44104</v>
      </c>
      <c r="B11331" s="243">
        <v>17.760000000000002</v>
      </c>
      <c r="C11331" s="133">
        <v>32660</v>
      </c>
      <c r="D11331" s="111"/>
      <c r="E11331" s="112"/>
    </row>
    <row r="11332" spans="1:5">
      <c r="A11332" s="229">
        <v>44105</v>
      </c>
      <c r="B11332" s="126">
        <v>17.54</v>
      </c>
      <c r="C11332" s="242">
        <v>21766</v>
      </c>
      <c r="D11332" s="111"/>
      <c r="E11332" s="112"/>
    </row>
    <row r="11333" spans="1:5">
      <c r="A11333" s="230">
        <v>44106</v>
      </c>
      <c r="B11333" s="127">
        <v>17.53</v>
      </c>
      <c r="C11333" s="238">
        <v>25954</v>
      </c>
      <c r="D11333" s="111"/>
      <c r="E11333" s="112"/>
    </row>
    <row r="11334" spans="1:5">
      <c r="A11334" s="230">
        <v>44109</v>
      </c>
      <c r="B11334" s="127">
        <v>17.72</v>
      </c>
      <c r="C11334" s="238">
        <v>33859</v>
      </c>
      <c r="D11334" s="111"/>
      <c r="E11334" s="112"/>
    </row>
    <row r="11335" spans="1:5">
      <c r="A11335" s="230">
        <v>44110</v>
      </c>
      <c r="B11335" s="127">
        <v>18.03</v>
      </c>
      <c r="C11335" s="238">
        <v>27126</v>
      </c>
      <c r="D11335" s="111"/>
      <c r="E11335" s="112"/>
    </row>
    <row r="11336" spans="1:5">
      <c r="A11336" s="230">
        <v>44111</v>
      </c>
      <c r="B11336" s="127">
        <v>18.329999999999998</v>
      </c>
      <c r="C11336" s="238">
        <v>39666</v>
      </c>
      <c r="D11336" s="111"/>
      <c r="E11336" s="112"/>
    </row>
    <row r="11337" spans="1:5">
      <c r="A11337" s="230">
        <v>44112</v>
      </c>
      <c r="B11337" s="127">
        <v>18.260000000000002</v>
      </c>
      <c r="C11337" s="238">
        <v>43878</v>
      </c>
      <c r="D11337" s="111"/>
      <c r="E11337" s="112"/>
    </row>
    <row r="11338" spans="1:5">
      <c r="A11338" s="230">
        <v>44113</v>
      </c>
      <c r="B11338" s="127">
        <v>18.38</v>
      </c>
      <c r="C11338" s="238">
        <v>36472</v>
      </c>
      <c r="D11338" s="111"/>
      <c r="E11338" s="112"/>
    </row>
    <row r="11339" spans="1:5">
      <c r="A11339" s="230">
        <v>44116</v>
      </c>
      <c r="B11339" s="127">
        <v>18.14</v>
      </c>
      <c r="C11339" s="238">
        <v>39369</v>
      </c>
      <c r="D11339" s="111"/>
      <c r="E11339" s="112"/>
    </row>
    <row r="11340" spans="1:5">
      <c r="A11340" s="230">
        <v>44117</v>
      </c>
      <c r="B11340" s="127">
        <v>18</v>
      </c>
      <c r="C11340" s="238">
        <v>58068</v>
      </c>
      <c r="D11340" s="111"/>
      <c r="E11340" s="112"/>
    </row>
    <row r="11341" spans="1:5">
      <c r="A11341" s="230">
        <v>44118</v>
      </c>
      <c r="B11341" s="127">
        <v>18.5</v>
      </c>
      <c r="C11341" s="238">
        <v>82579</v>
      </c>
      <c r="D11341" s="111"/>
      <c r="E11341" s="112"/>
    </row>
    <row r="11342" spans="1:5">
      <c r="A11342" s="230">
        <v>44119</v>
      </c>
      <c r="B11342" s="127">
        <v>18.79</v>
      </c>
      <c r="C11342" s="238">
        <v>64453</v>
      </c>
      <c r="D11342" s="111"/>
      <c r="E11342" s="112"/>
    </row>
    <row r="11343" spans="1:5">
      <c r="A11343" s="230">
        <v>44120</v>
      </c>
      <c r="B11343" s="127">
        <v>19.239999999999998</v>
      </c>
      <c r="C11343" s="238">
        <v>60003</v>
      </c>
      <c r="D11343" s="111"/>
      <c r="E11343" s="112"/>
    </row>
    <row r="11344" spans="1:5">
      <c r="A11344" s="230">
        <v>44123</v>
      </c>
      <c r="B11344" s="127">
        <v>19.28</v>
      </c>
      <c r="C11344" s="238">
        <v>26395</v>
      </c>
      <c r="D11344" s="111"/>
      <c r="E11344" s="112"/>
    </row>
    <row r="11345" spans="1:5">
      <c r="A11345" s="230">
        <v>44124</v>
      </c>
      <c r="B11345" s="127">
        <v>20.239999999999998</v>
      </c>
      <c r="C11345" s="238">
        <v>119175</v>
      </c>
      <c r="D11345" s="111"/>
      <c r="E11345" s="112"/>
    </row>
    <row r="11346" spans="1:5">
      <c r="A11346" s="230">
        <v>44125</v>
      </c>
      <c r="B11346" s="127">
        <v>20.079999999999998</v>
      </c>
      <c r="C11346" s="238">
        <v>72154</v>
      </c>
      <c r="D11346" s="111"/>
      <c r="E11346" s="112"/>
    </row>
    <row r="11347" spans="1:5">
      <c r="A11347" s="230">
        <v>44126</v>
      </c>
      <c r="B11347" s="127">
        <v>20.399999999999999</v>
      </c>
      <c r="C11347" s="238">
        <v>118149</v>
      </c>
      <c r="D11347" s="111"/>
      <c r="E11347" s="112"/>
    </row>
    <row r="11348" spans="1:5">
      <c r="A11348" s="230">
        <v>44127</v>
      </c>
      <c r="B11348" s="127">
        <v>20.22</v>
      </c>
      <c r="C11348" s="238">
        <v>106496</v>
      </c>
      <c r="D11348" s="111"/>
      <c r="E11348" s="112"/>
    </row>
    <row r="11349" spans="1:5">
      <c r="A11349" s="230">
        <v>44130</v>
      </c>
      <c r="B11349" s="127">
        <v>19.7</v>
      </c>
      <c r="C11349" s="238">
        <v>61999</v>
      </c>
      <c r="D11349" s="111"/>
      <c r="E11349" s="112"/>
    </row>
    <row r="11350" spans="1:5">
      <c r="A11350" s="230">
        <v>44131</v>
      </c>
      <c r="B11350" s="127">
        <v>19.21</v>
      </c>
      <c r="C11350" s="238">
        <v>45874</v>
      </c>
      <c r="D11350" s="111"/>
      <c r="E11350" s="112"/>
    </row>
    <row r="11351" spans="1:5">
      <c r="A11351" s="230">
        <v>44132</v>
      </c>
      <c r="B11351" s="127">
        <v>18.25</v>
      </c>
      <c r="C11351" s="238">
        <v>59985</v>
      </c>
      <c r="D11351" s="111"/>
      <c r="E11351" s="112"/>
    </row>
    <row r="11352" spans="1:5">
      <c r="A11352" s="230">
        <v>44133</v>
      </c>
      <c r="B11352" s="127">
        <v>18.23</v>
      </c>
      <c r="C11352" s="238">
        <v>37710</v>
      </c>
      <c r="D11352" s="111"/>
      <c r="E11352" s="112"/>
    </row>
    <row r="11353" spans="1:5">
      <c r="A11353" s="231">
        <v>44134</v>
      </c>
      <c r="B11353" s="128">
        <v>18.260000000000002</v>
      </c>
      <c r="C11353" s="240">
        <v>49278</v>
      </c>
      <c r="D11353" s="111"/>
      <c r="E11353" s="112"/>
    </row>
    <row r="11354" spans="1:5">
      <c r="A11354" s="229">
        <v>44137</v>
      </c>
      <c r="B11354" s="126">
        <v>18.18</v>
      </c>
      <c r="C11354" s="132">
        <v>37421</v>
      </c>
      <c r="D11354" s="111"/>
      <c r="E11354" s="112"/>
    </row>
    <row r="11355" spans="1:5">
      <c r="A11355" s="230">
        <v>44138</v>
      </c>
      <c r="B11355" s="127">
        <v>18.47</v>
      </c>
      <c r="C11355" s="131">
        <v>30219</v>
      </c>
      <c r="D11355" s="111"/>
      <c r="E11355" s="112"/>
    </row>
    <row r="11356" spans="1:5">
      <c r="A11356" s="230">
        <v>44139</v>
      </c>
      <c r="B11356" s="127">
        <v>18.489999999999998</v>
      </c>
      <c r="C11356" s="131">
        <v>42587</v>
      </c>
      <c r="D11356" s="111"/>
      <c r="E11356" s="112"/>
    </row>
    <row r="11357" spans="1:5">
      <c r="A11357" s="230">
        <v>44140</v>
      </c>
      <c r="B11357" s="127">
        <v>18.940000000000001</v>
      </c>
      <c r="C11357" s="131">
        <v>61072</v>
      </c>
      <c r="D11357" s="111"/>
      <c r="E11357" s="112"/>
    </row>
    <row r="11358" spans="1:5">
      <c r="A11358" s="230">
        <v>44141</v>
      </c>
      <c r="B11358" s="127">
        <v>18.86</v>
      </c>
      <c r="C11358" s="131">
        <v>27261</v>
      </c>
      <c r="D11358" s="111"/>
      <c r="E11358" s="112"/>
    </row>
    <row r="11359" spans="1:5">
      <c r="A11359" s="230">
        <v>44144</v>
      </c>
      <c r="B11359" s="127">
        <v>20.48</v>
      </c>
      <c r="C11359" s="131">
        <v>108682</v>
      </c>
      <c r="D11359" s="111"/>
      <c r="E11359" s="112"/>
    </row>
    <row r="11360" spans="1:5">
      <c r="A11360" s="230">
        <v>44145</v>
      </c>
      <c r="B11360" s="234">
        <v>20.5</v>
      </c>
      <c r="C11360" s="131">
        <v>61035</v>
      </c>
      <c r="D11360" s="111"/>
      <c r="E11360" s="112"/>
    </row>
    <row r="11361" spans="1:5">
      <c r="A11361" s="230">
        <v>44146</v>
      </c>
      <c r="B11361" s="234">
        <v>20.5</v>
      </c>
      <c r="C11361" s="131">
        <v>79872</v>
      </c>
      <c r="D11361" s="111"/>
      <c r="E11361" s="112"/>
    </row>
    <row r="11362" spans="1:5">
      <c r="A11362" s="230">
        <v>44147</v>
      </c>
      <c r="B11362" s="234">
        <v>20.8</v>
      </c>
      <c r="C11362" s="131">
        <v>52653</v>
      </c>
      <c r="D11362" s="111"/>
      <c r="E11362" s="112"/>
    </row>
    <row r="11363" spans="1:5">
      <c r="A11363" s="230">
        <v>44148</v>
      </c>
      <c r="B11363" s="234">
        <v>20.68</v>
      </c>
      <c r="C11363" s="131">
        <v>37705</v>
      </c>
      <c r="D11363" s="111"/>
      <c r="E11363" s="112"/>
    </row>
    <row r="11364" spans="1:5">
      <c r="A11364" s="230">
        <v>44151</v>
      </c>
      <c r="B11364" s="234">
        <v>21.42</v>
      </c>
      <c r="C11364" s="131">
        <v>79818</v>
      </c>
      <c r="D11364" s="111"/>
      <c r="E11364" s="112"/>
    </row>
    <row r="11365" spans="1:5">
      <c r="A11365" s="230">
        <v>44152</v>
      </c>
      <c r="B11365" s="234">
        <v>21.22</v>
      </c>
      <c r="C11365" s="131">
        <v>46379</v>
      </c>
      <c r="D11365" s="111"/>
      <c r="E11365" s="112"/>
    </row>
    <row r="11366" spans="1:5">
      <c r="A11366" s="230">
        <v>44153</v>
      </c>
      <c r="B11366" s="234">
        <v>21.48</v>
      </c>
      <c r="C11366" s="131">
        <v>58280</v>
      </c>
      <c r="D11366" s="111"/>
      <c r="E11366" s="112"/>
    </row>
    <row r="11367" spans="1:5">
      <c r="A11367" s="230">
        <v>44154</v>
      </c>
      <c r="B11367" s="234">
        <v>21.46</v>
      </c>
      <c r="C11367" s="131">
        <v>56344</v>
      </c>
      <c r="D11367" s="111"/>
      <c r="E11367" s="112"/>
    </row>
    <row r="11368" spans="1:5">
      <c r="A11368" s="230">
        <v>44155</v>
      </c>
      <c r="B11368" s="234">
        <v>24.7</v>
      </c>
      <c r="C11368" s="131">
        <v>531100</v>
      </c>
      <c r="D11368" s="111"/>
      <c r="E11368" s="112"/>
    </row>
    <row r="11369" spans="1:5">
      <c r="A11369" s="230">
        <v>44158</v>
      </c>
      <c r="B11369" s="234">
        <v>25.26</v>
      </c>
      <c r="C11369" s="131">
        <v>147296</v>
      </c>
      <c r="D11369" s="111"/>
      <c r="E11369" s="112"/>
    </row>
    <row r="11370" spans="1:5">
      <c r="A11370" s="230">
        <v>44159</v>
      </c>
      <c r="B11370" s="234">
        <v>26.06</v>
      </c>
      <c r="C11370" s="131">
        <v>204517</v>
      </c>
      <c r="D11370" s="111"/>
      <c r="E11370" s="112"/>
    </row>
    <row r="11371" spans="1:5">
      <c r="A11371" s="230">
        <v>44160</v>
      </c>
      <c r="B11371" s="234">
        <v>26.58</v>
      </c>
      <c r="C11371" s="131">
        <v>187637</v>
      </c>
      <c r="D11371" s="111"/>
      <c r="E11371" s="112"/>
    </row>
    <row r="11372" spans="1:5">
      <c r="A11372" s="230">
        <v>44161</v>
      </c>
      <c r="B11372" s="234">
        <v>26</v>
      </c>
      <c r="C11372" s="131">
        <v>69291</v>
      </c>
      <c r="D11372" s="111"/>
      <c r="E11372" s="112"/>
    </row>
    <row r="11373" spans="1:5">
      <c r="A11373" s="230">
        <v>44162</v>
      </c>
      <c r="B11373" s="234">
        <v>26.1</v>
      </c>
      <c r="C11373" s="131">
        <v>130487</v>
      </c>
      <c r="D11373" s="111"/>
      <c r="E11373" s="112"/>
    </row>
    <row r="11374" spans="1:5">
      <c r="A11374" s="231">
        <v>44165</v>
      </c>
      <c r="B11374" s="236">
        <v>25.7</v>
      </c>
      <c r="C11374" s="133">
        <v>125360</v>
      </c>
      <c r="D11374" s="111"/>
      <c r="E11374" s="112"/>
    </row>
    <row r="11375" spans="1:5">
      <c r="A11375" s="229">
        <v>44166</v>
      </c>
      <c r="B11375" s="235">
        <v>25.94</v>
      </c>
      <c r="C11375" s="132">
        <v>84111</v>
      </c>
      <c r="D11375" s="111"/>
      <c r="E11375" s="112"/>
    </row>
    <row r="11376" spans="1:5">
      <c r="A11376" s="230">
        <v>44167</v>
      </c>
      <c r="B11376" s="234">
        <v>26.36</v>
      </c>
      <c r="C11376" s="131">
        <v>107599</v>
      </c>
      <c r="D11376" s="111"/>
      <c r="E11376" s="112"/>
    </row>
    <row r="11377" spans="1:5">
      <c r="A11377" s="230">
        <v>44168</v>
      </c>
      <c r="B11377" s="234">
        <v>26.34</v>
      </c>
      <c r="C11377" s="131">
        <v>50305</v>
      </c>
      <c r="D11377" s="111"/>
      <c r="E11377" s="112"/>
    </row>
    <row r="11378" spans="1:5">
      <c r="A11378" s="230">
        <v>44169</v>
      </c>
      <c r="B11378" s="234">
        <v>27.32</v>
      </c>
      <c r="C11378" s="131">
        <v>259666</v>
      </c>
      <c r="D11378" s="111"/>
      <c r="E11378" s="112"/>
    </row>
    <row r="11379" spans="1:5">
      <c r="A11379" s="230">
        <v>44172</v>
      </c>
      <c r="B11379" s="234">
        <v>27.18</v>
      </c>
      <c r="C11379" s="131">
        <v>64045</v>
      </c>
      <c r="D11379" s="111"/>
      <c r="E11379" s="112"/>
    </row>
    <row r="11380" spans="1:5">
      <c r="A11380" s="230">
        <v>44173</v>
      </c>
      <c r="B11380" s="234">
        <v>27.2</v>
      </c>
      <c r="C11380" s="131">
        <v>107237</v>
      </c>
      <c r="D11380" s="111"/>
      <c r="E11380" s="112"/>
    </row>
    <row r="11381" spans="1:5">
      <c r="A11381" s="230">
        <v>44174</v>
      </c>
      <c r="B11381" s="234">
        <v>27.54</v>
      </c>
      <c r="C11381" s="131">
        <v>70076</v>
      </c>
      <c r="D11381" s="111"/>
      <c r="E11381" s="112"/>
    </row>
    <row r="11382" spans="1:5">
      <c r="A11382" s="230">
        <v>44175</v>
      </c>
      <c r="B11382" s="234">
        <v>27.58</v>
      </c>
      <c r="C11382" s="131">
        <v>41705</v>
      </c>
      <c r="D11382" s="111"/>
      <c r="E11382" s="112"/>
    </row>
    <row r="11383" spans="1:5">
      <c r="A11383" s="230">
        <v>44176</v>
      </c>
      <c r="B11383" s="234">
        <v>27.7</v>
      </c>
      <c r="C11383" s="131">
        <v>116005</v>
      </c>
      <c r="D11383" s="111"/>
      <c r="E11383" s="112"/>
    </row>
    <row r="11384" spans="1:5">
      <c r="A11384" s="230">
        <v>44179</v>
      </c>
      <c r="B11384" s="234">
        <v>27.66</v>
      </c>
      <c r="C11384" s="131">
        <v>69019</v>
      </c>
      <c r="D11384" s="111"/>
      <c r="E11384" s="112"/>
    </row>
    <row r="11385" spans="1:5">
      <c r="A11385" s="230">
        <v>44180</v>
      </c>
      <c r="B11385" s="234">
        <v>28.2</v>
      </c>
      <c r="C11385" s="131">
        <v>110379</v>
      </c>
      <c r="D11385" s="111"/>
      <c r="E11385" s="112"/>
    </row>
    <row r="11386" spans="1:5">
      <c r="A11386" s="230">
        <v>44181</v>
      </c>
      <c r="B11386" s="234">
        <v>27.92</v>
      </c>
      <c r="C11386" s="131">
        <v>112029</v>
      </c>
      <c r="D11386" s="111"/>
      <c r="E11386" s="112"/>
    </row>
    <row r="11387" spans="1:5">
      <c r="A11387" s="230">
        <v>44182</v>
      </c>
      <c r="B11387" s="234">
        <v>28.48</v>
      </c>
      <c r="C11387" s="131">
        <v>98173</v>
      </c>
      <c r="D11387" s="111"/>
      <c r="E11387" s="112"/>
    </row>
    <row r="11388" spans="1:5">
      <c r="A11388" s="230">
        <v>44183</v>
      </c>
      <c r="B11388" s="234">
        <v>28.08</v>
      </c>
      <c r="C11388" s="131">
        <v>91282</v>
      </c>
      <c r="D11388" s="111"/>
      <c r="E11388" s="112"/>
    </row>
    <row r="11389" spans="1:5">
      <c r="A11389" s="230">
        <v>44186</v>
      </c>
      <c r="B11389" s="234">
        <v>27.4</v>
      </c>
      <c r="C11389" s="131">
        <v>189583</v>
      </c>
      <c r="D11389" s="111"/>
      <c r="E11389" s="112"/>
    </row>
    <row r="11390" spans="1:5">
      <c r="A11390" s="230">
        <v>44187</v>
      </c>
      <c r="B11390" s="234">
        <v>27.38</v>
      </c>
      <c r="C11390" s="131">
        <v>54484</v>
      </c>
      <c r="D11390" s="111"/>
      <c r="E11390" s="112"/>
    </row>
    <row r="11391" spans="1:5">
      <c r="A11391" s="230">
        <v>44188</v>
      </c>
      <c r="B11391" s="234">
        <v>27.82</v>
      </c>
      <c r="C11391" s="131">
        <v>44169</v>
      </c>
      <c r="D11391" s="111"/>
      <c r="E11391" s="112"/>
    </row>
    <row r="11392" spans="1:5">
      <c r="A11392" s="230">
        <v>44189</v>
      </c>
      <c r="B11392" s="234">
        <v>27.74</v>
      </c>
      <c r="C11392" s="131">
        <v>7660</v>
      </c>
      <c r="D11392" s="111"/>
      <c r="E11392" s="112"/>
    </row>
    <row r="11393" spans="1:5">
      <c r="A11393" s="230">
        <v>44193</v>
      </c>
      <c r="B11393" s="234">
        <v>27.62</v>
      </c>
      <c r="C11393" s="131">
        <v>46769</v>
      </c>
      <c r="D11393" s="111"/>
      <c r="E11393" s="112"/>
    </row>
    <row r="11394" spans="1:5">
      <c r="A11394" s="230">
        <v>44194</v>
      </c>
      <c r="B11394" s="234">
        <v>27.68</v>
      </c>
      <c r="C11394" s="131">
        <v>66038</v>
      </c>
      <c r="D11394" s="111"/>
      <c r="E11394" s="112"/>
    </row>
    <row r="11395" spans="1:5">
      <c r="A11395" s="230">
        <v>44195</v>
      </c>
      <c r="B11395" s="234">
        <v>27.56</v>
      </c>
      <c r="C11395" s="131">
        <v>32898</v>
      </c>
      <c r="D11395" s="111"/>
      <c r="E11395" s="112"/>
    </row>
    <row r="11396" spans="1:5" ht="13.5" thickBot="1">
      <c r="A11396" s="232">
        <v>44196</v>
      </c>
      <c r="B11396" s="244">
        <v>27.16</v>
      </c>
      <c r="C11396" s="183">
        <v>23246</v>
      </c>
      <c r="D11396" s="111"/>
      <c r="E11396" s="112"/>
    </row>
    <row r="11397" spans="1:5">
      <c r="A11397" s="233">
        <v>44200</v>
      </c>
      <c r="B11397" s="253">
        <v>27.62</v>
      </c>
      <c r="C11397" s="254">
        <v>45175</v>
      </c>
      <c r="D11397" s="111"/>
      <c r="E11397" s="112"/>
    </row>
    <row r="11398" spans="1:5">
      <c r="A11398" s="230">
        <v>44201</v>
      </c>
      <c r="B11398" s="234">
        <v>27.82</v>
      </c>
      <c r="C11398" s="238">
        <v>75014</v>
      </c>
      <c r="D11398" s="111"/>
      <c r="E11398" s="112"/>
    </row>
    <row r="11399" spans="1:5">
      <c r="A11399" s="230">
        <v>44202</v>
      </c>
      <c r="B11399" s="234">
        <v>28.7</v>
      </c>
      <c r="C11399" s="238">
        <v>150006</v>
      </c>
      <c r="D11399" s="111"/>
      <c r="E11399" s="112"/>
    </row>
    <row r="11400" spans="1:5">
      <c r="A11400" s="230">
        <v>44203</v>
      </c>
      <c r="B11400" s="234">
        <v>30.32</v>
      </c>
      <c r="C11400" s="238">
        <v>187880</v>
      </c>
      <c r="D11400" s="111"/>
      <c r="E11400" s="112"/>
    </row>
    <row r="11401" spans="1:5">
      <c r="A11401" s="230">
        <v>44204</v>
      </c>
      <c r="B11401" s="234">
        <v>29.58</v>
      </c>
      <c r="C11401" s="238">
        <v>123178</v>
      </c>
      <c r="D11401" s="111"/>
      <c r="E11401" s="112"/>
    </row>
    <row r="11402" spans="1:5">
      <c r="A11402" s="230">
        <v>44207</v>
      </c>
      <c r="B11402" s="234">
        <v>29.08</v>
      </c>
      <c r="C11402" s="238">
        <v>56071</v>
      </c>
      <c r="D11402" s="111"/>
      <c r="E11402" s="112"/>
    </row>
    <row r="11403" spans="1:5">
      <c r="A11403" s="230">
        <v>44208</v>
      </c>
      <c r="B11403" s="234">
        <v>29.4</v>
      </c>
      <c r="C11403" s="238">
        <v>75944</v>
      </c>
      <c r="D11403" s="111"/>
      <c r="E11403" s="112"/>
    </row>
    <row r="11404" spans="1:5">
      <c r="A11404" s="230">
        <v>44209</v>
      </c>
      <c r="B11404" s="234">
        <v>29.24</v>
      </c>
      <c r="C11404" s="238">
        <v>70397</v>
      </c>
      <c r="D11404" s="111"/>
      <c r="E11404" s="112"/>
    </row>
    <row r="11405" spans="1:5">
      <c r="A11405" s="230">
        <v>44210</v>
      </c>
      <c r="B11405" s="234">
        <v>29.66</v>
      </c>
      <c r="C11405" s="238">
        <v>51648</v>
      </c>
      <c r="D11405" s="111"/>
      <c r="E11405" s="112"/>
    </row>
    <row r="11406" spans="1:5">
      <c r="A11406" s="230">
        <v>44211</v>
      </c>
      <c r="B11406" s="234">
        <v>29.14</v>
      </c>
      <c r="C11406" s="238">
        <v>132598</v>
      </c>
      <c r="D11406" s="111"/>
      <c r="E11406" s="112"/>
    </row>
    <row r="11407" spans="1:5">
      <c r="A11407" s="230">
        <v>44214</v>
      </c>
      <c r="B11407" s="234">
        <v>29.38</v>
      </c>
      <c r="C11407" s="238">
        <v>42739</v>
      </c>
      <c r="D11407" s="111"/>
      <c r="E11407" s="112"/>
    </row>
    <row r="11408" spans="1:5">
      <c r="A11408" s="230">
        <v>44215</v>
      </c>
      <c r="B11408" s="234">
        <v>29.16</v>
      </c>
      <c r="C11408" s="238">
        <v>53530</v>
      </c>
      <c r="D11408" s="111"/>
      <c r="E11408" s="112"/>
    </row>
    <row r="11409" spans="1:5">
      <c r="A11409" s="230">
        <v>44216</v>
      </c>
      <c r="B11409" s="234">
        <v>29.58</v>
      </c>
      <c r="C11409" s="238">
        <v>53916</v>
      </c>
      <c r="D11409" s="111"/>
      <c r="E11409" s="112"/>
    </row>
    <row r="11410" spans="1:5">
      <c r="A11410" s="230">
        <v>44217</v>
      </c>
      <c r="B11410" s="234">
        <v>29.46</v>
      </c>
      <c r="C11410" s="238">
        <v>72421</v>
      </c>
      <c r="D11410" s="111"/>
      <c r="E11410" s="112"/>
    </row>
    <row r="11411" spans="1:5">
      <c r="A11411" s="230">
        <v>44218</v>
      </c>
      <c r="B11411" s="234">
        <v>28.88</v>
      </c>
      <c r="C11411" s="238">
        <v>70444</v>
      </c>
      <c r="D11411" s="111"/>
      <c r="E11411" s="112"/>
    </row>
    <row r="11412" spans="1:5">
      <c r="A11412" s="230">
        <v>44221</v>
      </c>
      <c r="B11412" s="234">
        <v>28.4</v>
      </c>
      <c r="C11412" s="238">
        <v>73081</v>
      </c>
      <c r="D11412" s="111"/>
      <c r="E11412" s="112"/>
    </row>
    <row r="11413" spans="1:5">
      <c r="A11413" s="230">
        <v>44222</v>
      </c>
      <c r="B11413" s="234">
        <v>28.6</v>
      </c>
      <c r="C11413" s="238">
        <v>38511</v>
      </c>
      <c r="D11413" s="111"/>
      <c r="E11413" s="112"/>
    </row>
    <row r="11414" spans="1:5">
      <c r="A11414" s="230">
        <v>44223</v>
      </c>
      <c r="B11414" s="234">
        <v>28.36</v>
      </c>
      <c r="C11414" s="238">
        <v>53807</v>
      </c>
      <c r="D11414" s="111"/>
      <c r="E11414" s="112"/>
    </row>
    <row r="11415" spans="1:5">
      <c r="A11415" s="230">
        <v>44224</v>
      </c>
      <c r="B11415" s="234">
        <v>28.54</v>
      </c>
      <c r="C11415" s="238">
        <v>65820</v>
      </c>
      <c r="D11415" s="111"/>
      <c r="E11415" s="112"/>
    </row>
    <row r="11416" spans="1:5">
      <c r="A11416" s="231">
        <v>44225</v>
      </c>
      <c r="B11416" s="236">
        <v>28.4</v>
      </c>
      <c r="C11416" s="240">
        <v>62708</v>
      </c>
      <c r="D11416" s="111"/>
      <c r="E11416" s="112"/>
    </row>
    <row r="11417" spans="1:5">
      <c r="A11417" s="230">
        <v>44228</v>
      </c>
      <c r="B11417" s="234">
        <v>28.72</v>
      </c>
      <c r="C11417" s="238">
        <v>38896</v>
      </c>
      <c r="D11417" s="111"/>
      <c r="E11417" s="112"/>
    </row>
    <row r="11418" spans="1:5">
      <c r="A11418" s="230">
        <v>44229</v>
      </c>
      <c r="B11418" s="234">
        <v>28.96</v>
      </c>
      <c r="C11418" s="238">
        <v>30815</v>
      </c>
      <c r="D11418" s="111"/>
      <c r="E11418" s="112"/>
    </row>
    <row r="11419" spans="1:5">
      <c r="A11419" s="230">
        <v>44230</v>
      </c>
      <c r="B11419" s="234">
        <v>29.38</v>
      </c>
      <c r="C11419" s="238">
        <v>55021</v>
      </c>
      <c r="D11419" s="111"/>
      <c r="E11419" s="112"/>
    </row>
    <row r="11420" spans="1:5">
      <c r="A11420" s="230">
        <v>44231</v>
      </c>
      <c r="B11420" s="234">
        <v>29.7</v>
      </c>
      <c r="C11420" s="238">
        <v>56626</v>
      </c>
      <c r="D11420" s="111"/>
      <c r="E11420" s="112"/>
    </row>
    <row r="11421" spans="1:5">
      <c r="A11421" s="230">
        <v>44232</v>
      </c>
      <c r="B11421" s="234">
        <v>29.54</v>
      </c>
      <c r="C11421" s="238">
        <v>45199</v>
      </c>
      <c r="D11421" s="111"/>
      <c r="E11421" s="112"/>
    </row>
    <row r="11422" spans="1:5">
      <c r="A11422" s="230">
        <v>44235</v>
      </c>
      <c r="B11422" s="234">
        <v>30.02</v>
      </c>
      <c r="C11422" s="238">
        <v>140288</v>
      </c>
      <c r="D11422" s="111"/>
      <c r="E11422" s="112"/>
    </row>
    <row r="11423" spans="1:5">
      <c r="A11423" s="230">
        <v>44236</v>
      </c>
      <c r="B11423" s="234">
        <v>29.82</v>
      </c>
      <c r="C11423" s="238">
        <v>71016</v>
      </c>
      <c r="D11423" s="111"/>
      <c r="E11423" s="112"/>
    </row>
    <row r="11424" spans="1:5">
      <c r="A11424" s="230">
        <v>44237</v>
      </c>
      <c r="B11424" s="234">
        <v>29.7</v>
      </c>
      <c r="C11424" s="238">
        <v>39137</v>
      </c>
      <c r="D11424" s="111"/>
      <c r="E11424" s="112"/>
    </row>
    <row r="11425" spans="1:5">
      <c r="A11425" s="230">
        <v>44238</v>
      </c>
      <c r="B11425" s="234">
        <v>29.54</v>
      </c>
      <c r="C11425" s="238">
        <v>30586</v>
      </c>
      <c r="D11425" s="111"/>
      <c r="E11425" s="112"/>
    </row>
    <row r="11426" spans="1:5">
      <c r="A11426" s="230">
        <v>44239</v>
      </c>
      <c r="B11426" s="234">
        <v>29.38</v>
      </c>
      <c r="C11426" s="238">
        <v>56555</v>
      </c>
      <c r="D11426" s="111"/>
      <c r="E11426" s="112"/>
    </row>
    <row r="11427" spans="1:5">
      <c r="A11427" s="230">
        <v>44242</v>
      </c>
      <c r="B11427" s="234">
        <v>29.8</v>
      </c>
      <c r="C11427" s="238">
        <v>43083</v>
      </c>
      <c r="D11427" s="111"/>
      <c r="E11427" s="112"/>
    </row>
    <row r="11428" spans="1:5">
      <c r="A11428" s="230">
        <v>44243</v>
      </c>
      <c r="B11428" s="234">
        <v>29.5</v>
      </c>
      <c r="C11428" s="238">
        <v>30107</v>
      </c>
      <c r="D11428" s="111"/>
      <c r="E11428" s="112"/>
    </row>
    <row r="11429" spans="1:5">
      <c r="A11429" s="230">
        <v>44244</v>
      </c>
      <c r="B11429" s="234">
        <v>29.54</v>
      </c>
      <c r="C11429" s="238">
        <v>76713</v>
      </c>
      <c r="D11429" s="111"/>
      <c r="E11429" s="112"/>
    </row>
    <row r="11430" spans="1:5">
      <c r="A11430" s="230">
        <v>44245</v>
      </c>
      <c r="B11430" s="234">
        <v>29.36</v>
      </c>
      <c r="C11430" s="238">
        <v>38769</v>
      </c>
      <c r="D11430" s="111"/>
      <c r="E11430" s="112"/>
    </row>
    <row r="11431" spans="1:5">
      <c r="A11431" s="230">
        <v>44246</v>
      </c>
      <c r="B11431" s="234">
        <v>29.8</v>
      </c>
      <c r="C11431" s="238">
        <v>38116</v>
      </c>
      <c r="D11431" s="111"/>
      <c r="E11431" s="112"/>
    </row>
    <row r="11432" spans="1:5">
      <c r="A11432" s="230">
        <v>44249</v>
      </c>
      <c r="B11432" s="234">
        <v>29.9</v>
      </c>
      <c r="C11432" s="238">
        <v>41299</v>
      </c>
      <c r="D11432" s="111"/>
      <c r="E11432" s="112"/>
    </row>
    <row r="11433" spans="1:5">
      <c r="A11433" s="230">
        <v>44250</v>
      </c>
      <c r="B11433" s="234">
        <v>30</v>
      </c>
      <c r="C11433" s="238">
        <v>54053</v>
      </c>
      <c r="D11433" s="111"/>
      <c r="E11433" s="112"/>
    </row>
    <row r="11434" spans="1:5">
      <c r="A11434" s="230">
        <v>44251</v>
      </c>
      <c r="B11434" s="234">
        <v>30.28</v>
      </c>
      <c r="C11434" s="238">
        <v>65223</v>
      </c>
      <c r="D11434" s="111"/>
      <c r="E11434" s="112"/>
    </row>
    <row r="11435" spans="1:5">
      <c r="A11435" s="230">
        <v>44252</v>
      </c>
      <c r="B11435" s="234">
        <v>30.88</v>
      </c>
      <c r="C11435" s="238">
        <v>118776</v>
      </c>
      <c r="D11435" s="111"/>
      <c r="E11435" s="112"/>
    </row>
    <row r="11436" spans="1:5">
      <c r="A11436" s="231">
        <v>44253</v>
      </c>
      <c r="B11436" s="236">
        <v>30.5</v>
      </c>
      <c r="C11436" s="240">
        <v>79675</v>
      </c>
      <c r="D11436" s="111"/>
      <c r="E11436" s="112"/>
    </row>
    <row r="11437" spans="1:5">
      <c r="A11437" s="230">
        <v>44256</v>
      </c>
      <c r="B11437" s="234">
        <v>31.48</v>
      </c>
      <c r="C11437" s="238">
        <v>83898</v>
      </c>
      <c r="D11437" s="111"/>
      <c r="E11437" s="112"/>
    </row>
    <row r="11438" spans="1:5">
      <c r="A11438" s="230">
        <v>44257</v>
      </c>
      <c r="B11438" s="234">
        <v>31.2</v>
      </c>
      <c r="C11438" s="238">
        <v>94228</v>
      </c>
      <c r="D11438" s="111"/>
      <c r="E11438" s="112"/>
    </row>
    <row r="11439" spans="1:5">
      <c r="A11439" s="230">
        <v>44258</v>
      </c>
      <c r="B11439" s="234">
        <v>32.5</v>
      </c>
      <c r="C11439" s="238">
        <v>251043</v>
      </c>
      <c r="D11439" s="111"/>
      <c r="E11439" s="112"/>
    </row>
    <row r="11440" spans="1:5">
      <c r="A11440" s="230">
        <v>44259</v>
      </c>
      <c r="B11440" s="234">
        <v>32.08</v>
      </c>
      <c r="C11440" s="238">
        <v>93537</v>
      </c>
      <c r="D11440" s="111"/>
      <c r="E11440" s="112"/>
    </row>
    <row r="11441" spans="1:5">
      <c r="A11441" s="230">
        <v>44260</v>
      </c>
      <c r="B11441" s="234">
        <v>32.72</v>
      </c>
      <c r="C11441" s="238">
        <v>125816</v>
      </c>
      <c r="D11441" s="111"/>
      <c r="E11441" s="112"/>
    </row>
    <row r="11442" spans="1:5">
      <c r="A11442" s="230">
        <v>44263</v>
      </c>
      <c r="B11442" s="234">
        <v>33.200000000000003</v>
      </c>
      <c r="C11442" s="238">
        <v>103680</v>
      </c>
      <c r="D11442" s="111"/>
      <c r="E11442" s="112"/>
    </row>
    <row r="11443" spans="1:5">
      <c r="A11443" s="230">
        <v>44264</v>
      </c>
      <c r="B11443" s="234">
        <v>34.76</v>
      </c>
      <c r="C11443" s="238">
        <v>202728</v>
      </c>
      <c r="D11443" s="111"/>
      <c r="E11443" s="112"/>
    </row>
    <row r="11444" spans="1:5">
      <c r="A11444" s="230">
        <v>44265</v>
      </c>
      <c r="B11444" s="234">
        <v>34.04</v>
      </c>
      <c r="C11444" s="238">
        <v>156379</v>
      </c>
      <c r="D11444" s="111"/>
      <c r="E11444" s="112"/>
    </row>
    <row r="11445" spans="1:5">
      <c r="A11445" s="230">
        <v>44266</v>
      </c>
      <c r="B11445" s="234">
        <v>33.86</v>
      </c>
      <c r="C11445" s="238">
        <v>72311</v>
      </c>
      <c r="D11445" s="111"/>
      <c r="E11445" s="112"/>
    </row>
    <row r="11446" spans="1:5">
      <c r="A11446" s="230">
        <v>44267</v>
      </c>
      <c r="B11446" s="234">
        <v>33.94</v>
      </c>
      <c r="C11446" s="238">
        <v>62333</v>
      </c>
      <c r="D11446" s="111"/>
      <c r="E11446" s="112"/>
    </row>
    <row r="11447" spans="1:5">
      <c r="A11447" s="230">
        <v>44270</v>
      </c>
      <c r="B11447" s="234">
        <v>34.159999999999997</v>
      </c>
      <c r="C11447" s="238">
        <v>77039</v>
      </c>
      <c r="D11447" s="111"/>
      <c r="E11447" s="112"/>
    </row>
    <row r="11448" spans="1:5">
      <c r="A11448" s="230">
        <v>44271</v>
      </c>
      <c r="B11448" s="234">
        <v>34.14</v>
      </c>
      <c r="C11448" s="238">
        <v>51258</v>
      </c>
      <c r="D11448" s="111"/>
      <c r="E11448" s="112"/>
    </row>
    <row r="11449" spans="1:5">
      <c r="A11449" s="230">
        <v>44272</v>
      </c>
      <c r="B11449" s="234">
        <v>35</v>
      </c>
      <c r="C11449" s="238">
        <v>140013</v>
      </c>
      <c r="D11449" s="111"/>
      <c r="E11449" s="112"/>
    </row>
    <row r="11450" spans="1:5">
      <c r="A11450" s="230">
        <v>44273</v>
      </c>
      <c r="B11450" s="234">
        <v>35.78</v>
      </c>
      <c r="C11450" s="238">
        <v>125868</v>
      </c>
      <c r="D11450" s="111"/>
      <c r="E11450" s="112"/>
    </row>
    <row r="11451" spans="1:5">
      <c r="A11451" s="230">
        <v>44274</v>
      </c>
      <c r="B11451" s="234">
        <v>35.619999999999997</v>
      </c>
      <c r="C11451" s="238">
        <v>132939</v>
      </c>
      <c r="D11451" s="111"/>
      <c r="E11451" s="112"/>
    </row>
    <row r="11452" spans="1:5">
      <c r="A11452" s="230">
        <v>44277</v>
      </c>
      <c r="B11452" s="234">
        <v>35.26</v>
      </c>
      <c r="C11452" s="238">
        <v>69032</v>
      </c>
      <c r="D11452" s="111"/>
      <c r="E11452" s="112"/>
    </row>
    <row r="11453" spans="1:5">
      <c r="A11453" s="230">
        <v>44278</v>
      </c>
      <c r="B11453" s="234">
        <v>34.840000000000003</v>
      </c>
      <c r="C11453" s="238">
        <v>68639</v>
      </c>
      <c r="D11453" s="111"/>
      <c r="E11453" s="112"/>
    </row>
    <row r="11454" spans="1:5">
      <c r="A11454" s="230">
        <v>44279</v>
      </c>
      <c r="B11454" s="234">
        <v>35.36</v>
      </c>
      <c r="C11454" s="238">
        <v>104853</v>
      </c>
      <c r="D11454" s="111"/>
      <c r="E11454" s="112"/>
    </row>
    <row r="11455" spans="1:5">
      <c r="A11455" s="230">
        <v>44280</v>
      </c>
      <c r="B11455" s="234">
        <v>34.6</v>
      </c>
      <c r="C11455" s="238">
        <v>98813</v>
      </c>
      <c r="D11455" s="111"/>
      <c r="E11455" s="112"/>
    </row>
    <row r="11456" spans="1:5">
      <c r="A11456" s="230">
        <v>44281</v>
      </c>
      <c r="B11456" s="234">
        <v>35.36</v>
      </c>
      <c r="C11456" s="238">
        <v>96385</v>
      </c>
      <c r="D11456" s="111"/>
      <c r="E11456" s="112"/>
    </row>
    <row r="11457" spans="1:5">
      <c r="A11457" s="230">
        <v>44284</v>
      </c>
      <c r="B11457" s="234">
        <v>34.92</v>
      </c>
      <c r="C11457" s="238">
        <v>53309</v>
      </c>
      <c r="D11457" s="111"/>
      <c r="E11457" s="112"/>
    </row>
    <row r="11458" spans="1:5">
      <c r="A11458" s="230">
        <v>44285</v>
      </c>
      <c r="B11458" s="234">
        <v>35.78</v>
      </c>
      <c r="C11458" s="238">
        <v>58009</v>
      </c>
      <c r="D11458" s="111"/>
      <c r="E11458" s="112"/>
    </row>
    <row r="11459" spans="1:5">
      <c r="A11459" s="231">
        <v>44286</v>
      </c>
      <c r="B11459" s="236">
        <v>35.68</v>
      </c>
      <c r="C11459" s="240">
        <v>82382</v>
      </c>
      <c r="D11459" s="111"/>
      <c r="E11459" s="112"/>
    </row>
    <row r="11460" spans="1:5">
      <c r="A11460" s="230">
        <v>44287</v>
      </c>
      <c r="B11460" s="234">
        <v>35.82</v>
      </c>
      <c r="C11460" s="238">
        <v>50071</v>
      </c>
      <c r="D11460" s="111"/>
      <c r="E11460" s="112"/>
    </row>
    <row r="11461" spans="1:5">
      <c r="A11461" s="230">
        <v>44292</v>
      </c>
      <c r="B11461" s="234">
        <v>36.380000000000003</v>
      </c>
      <c r="C11461" s="238">
        <v>98092</v>
      </c>
      <c r="D11461" s="111"/>
      <c r="E11461" s="112"/>
    </row>
    <row r="11462" spans="1:5">
      <c r="A11462" s="230">
        <v>44293</v>
      </c>
      <c r="B11462" s="234">
        <v>35.979999999999997</v>
      </c>
      <c r="C11462" s="238">
        <v>76945</v>
      </c>
      <c r="D11462" s="111"/>
      <c r="E11462" s="112"/>
    </row>
    <row r="11463" spans="1:5">
      <c r="A11463" s="230">
        <v>44294</v>
      </c>
      <c r="B11463" s="234">
        <v>36.340000000000003</v>
      </c>
      <c r="C11463" s="238">
        <v>66667</v>
      </c>
      <c r="D11463" s="111"/>
      <c r="E11463" s="112"/>
    </row>
    <row r="11464" spans="1:5">
      <c r="A11464" s="230">
        <v>44295</v>
      </c>
      <c r="B11464" s="234">
        <v>36.28</v>
      </c>
      <c r="C11464" s="238">
        <v>43872</v>
      </c>
      <c r="D11464" s="111"/>
      <c r="E11464" s="112"/>
    </row>
    <row r="11465" spans="1:5">
      <c r="A11465" s="230">
        <v>44298</v>
      </c>
      <c r="B11465" s="234">
        <v>36.08</v>
      </c>
      <c r="C11465" s="238">
        <v>49083</v>
      </c>
      <c r="D11465" s="111"/>
      <c r="E11465" s="112"/>
    </row>
    <row r="11466" spans="1:5">
      <c r="A11466" s="230">
        <v>44299</v>
      </c>
      <c r="B11466" s="234">
        <v>36.22</v>
      </c>
      <c r="C11466" s="238">
        <v>59169</v>
      </c>
      <c r="D11466" s="111"/>
      <c r="E11466" s="112"/>
    </row>
    <row r="11467" spans="1:5">
      <c r="A11467" s="230">
        <v>44300</v>
      </c>
      <c r="B11467" s="234">
        <v>36.340000000000003</v>
      </c>
      <c r="C11467" s="238">
        <v>46271</v>
      </c>
      <c r="D11467" s="111"/>
      <c r="E11467" s="112"/>
    </row>
    <row r="11468" spans="1:5">
      <c r="A11468" s="230">
        <v>44301</v>
      </c>
      <c r="B11468" s="234">
        <v>36.340000000000003</v>
      </c>
      <c r="C11468" s="238">
        <v>74495</v>
      </c>
      <c r="D11468" s="111"/>
      <c r="E11468" s="112"/>
    </row>
    <row r="11469" spans="1:5">
      <c r="A11469" s="230">
        <v>44302</v>
      </c>
      <c r="B11469" s="234">
        <v>36.840000000000003</v>
      </c>
      <c r="C11469" s="238">
        <v>35927</v>
      </c>
      <c r="D11469" s="111"/>
      <c r="E11469" s="112"/>
    </row>
    <row r="11470" spans="1:5">
      <c r="A11470" s="230">
        <v>44305</v>
      </c>
      <c r="B11470" s="234">
        <v>36.5</v>
      </c>
      <c r="C11470" s="238">
        <v>54097</v>
      </c>
      <c r="D11470" s="111"/>
      <c r="E11470" s="112"/>
    </row>
    <row r="11471" spans="1:5">
      <c r="A11471" s="230">
        <v>44306</v>
      </c>
      <c r="B11471" s="234">
        <v>35.56</v>
      </c>
      <c r="C11471" s="238">
        <v>56492</v>
      </c>
      <c r="D11471" s="111"/>
      <c r="E11471" s="112"/>
    </row>
    <row r="11472" spans="1:5">
      <c r="A11472" s="230">
        <v>44307</v>
      </c>
      <c r="B11472" s="234">
        <v>35.880000000000003</v>
      </c>
      <c r="C11472" s="238">
        <v>76431</v>
      </c>
      <c r="D11472" s="111"/>
      <c r="E11472" s="112"/>
    </row>
    <row r="11473" spans="1:5">
      <c r="A11473" s="230">
        <v>44308</v>
      </c>
      <c r="B11473" s="234">
        <v>36.299999999999997</v>
      </c>
      <c r="C11473" s="238">
        <v>68904</v>
      </c>
      <c r="D11473" s="111"/>
      <c r="E11473" s="112"/>
    </row>
    <row r="11474" spans="1:5">
      <c r="A11474" s="230">
        <v>44309</v>
      </c>
      <c r="B11474" s="234">
        <v>36.4</v>
      </c>
      <c r="C11474" s="238">
        <v>72347</v>
      </c>
      <c r="D11474" s="111"/>
      <c r="E11474" s="112"/>
    </row>
    <row r="11475" spans="1:5">
      <c r="A11475" s="230">
        <v>44312</v>
      </c>
      <c r="B11475" s="234">
        <v>36.880000000000003</v>
      </c>
      <c r="C11475" s="238">
        <v>49543</v>
      </c>
      <c r="D11475" s="111"/>
      <c r="E11475" s="112"/>
    </row>
    <row r="11476" spans="1:5">
      <c r="A11476" s="230">
        <v>44313</v>
      </c>
      <c r="B11476" s="234">
        <v>37.14</v>
      </c>
      <c r="C11476" s="238">
        <v>115192</v>
      </c>
      <c r="D11476" s="111"/>
      <c r="E11476" s="112"/>
    </row>
    <row r="11477" spans="1:5">
      <c r="A11477" s="230">
        <v>44314</v>
      </c>
      <c r="B11477" s="234">
        <v>36.979999999999997</v>
      </c>
      <c r="C11477" s="238">
        <v>42175</v>
      </c>
      <c r="D11477" s="111"/>
      <c r="E11477" s="112"/>
    </row>
    <row r="11478" spans="1:5">
      <c r="A11478" s="230">
        <v>44315</v>
      </c>
      <c r="B11478" s="234">
        <v>36.96</v>
      </c>
      <c r="C11478" s="238">
        <v>48347</v>
      </c>
      <c r="D11478" s="111"/>
      <c r="E11478" s="112"/>
    </row>
    <row r="11479" spans="1:5">
      <c r="A11479" s="231">
        <v>44316</v>
      </c>
      <c r="B11479" s="236">
        <v>36.54</v>
      </c>
      <c r="C11479" s="240">
        <v>68419</v>
      </c>
      <c r="D11479" s="111"/>
      <c r="E11479" s="112"/>
    </row>
    <row r="11480" spans="1:5">
      <c r="A11480" s="230">
        <v>44319</v>
      </c>
      <c r="B11480" s="234">
        <v>37</v>
      </c>
      <c r="C11480" s="238">
        <v>49730</v>
      </c>
      <c r="D11480" s="111"/>
      <c r="E11480" s="112"/>
    </row>
    <row r="11481" spans="1:5">
      <c r="A11481" s="230">
        <v>44320</v>
      </c>
      <c r="B11481" s="234">
        <v>36.659999999999997</v>
      </c>
      <c r="C11481" s="238">
        <v>47952</v>
      </c>
      <c r="D11481" s="111"/>
      <c r="E11481" s="112"/>
    </row>
    <row r="11482" spans="1:5">
      <c r="A11482" s="230">
        <v>44321</v>
      </c>
      <c r="B11482" s="234">
        <v>37.9</v>
      </c>
      <c r="C11482" s="238">
        <v>88834</v>
      </c>
      <c r="D11482" s="111"/>
      <c r="E11482" s="112"/>
    </row>
    <row r="11483" spans="1:5">
      <c r="A11483" s="230">
        <v>44322</v>
      </c>
      <c r="B11483" s="234">
        <v>38.44</v>
      </c>
      <c r="C11483" s="238">
        <v>80112</v>
      </c>
      <c r="D11483" s="111"/>
      <c r="E11483" s="112"/>
    </row>
    <row r="11484" spans="1:5">
      <c r="A11484" s="230">
        <v>44323</v>
      </c>
      <c r="B11484" s="234">
        <v>38.799999999999997</v>
      </c>
      <c r="C11484" s="238">
        <v>70364</v>
      </c>
      <c r="D11484" s="111"/>
      <c r="E11484" s="112"/>
    </row>
    <row r="11485" spans="1:5">
      <c r="A11485" s="230">
        <v>44326</v>
      </c>
      <c r="B11485" s="234">
        <v>38.82</v>
      </c>
      <c r="C11485" s="238">
        <v>77785</v>
      </c>
      <c r="D11485" s="111"/>
      <c r="E11485" s="112"/>
    </row>
    <row r="11486" spans="1:5">
      <c r="A11486" s="230">
        <v>44327</v>
      </c>
      <c r="B11486" s="234">
        <v>38.46</v>
      </c>
      <c r="C11486" s="238">
        <v>82316</v>
      </c>
      <c r="D11486" s="111"/>
      <c r="E11486" s="112"/>
    </row>
    <row r="11487" spans="1:5">
      <c r="A11487" s="230">
        <v>44328</v>
      </c>
      <c r="B11487" s="234">
        <v>38.5</v>
      </c>
      <c r="C11487" s="238">
        <v>70115</v>
      </c>
      <c r="D11487" s="111"/>
      <c r="E11487" s="112"/>
    </row>
    <row r="11488" spans="1:5">
      <c r="A11488" s="230">
        <v>44329</v>
      </c>
      <c r="B11488" s="234">
        <v>38.200000000000003</v>
      </c>
      <c r="C11488" s="238">
        <v>85086</v>
      </c>
      <c r="D11488" s="111"/>
      <c r="E11488" s="112"/>
    </row>
    <row r="11489" spans="1:5">
      <c r="A11489" s="230">
        <v>44330</v>
      </c>
      <c r="B11489" s="234">
        <v>37.380000000000003</v>
      </c>
      <c r="C11489" s="238">
        <v>38837</v>
      </c>
      <c r="D11489" s="111"/>
      <c r="E11489" s="112"/>
    </row>
    <row r="11490" spans="1:5">
      <c r="A11490" s="230">
        <v>44333</v>
      </c>
      <c r="B11490" s="234">
        <v>37.54</v>
      </c>
      <c r="C11490" s="238">
        <v>34758</v>
      </c>
      <c r="D11490" s="111"/>
      <c r="E11490" s="112"/>
    </row>
    <row r="11491" spans="1:5">
      <c r="A11491" s="230">
        <v>44334</v>
      </c>
      <c r="B11491" s="234">
        <v>37.200000000000003</v>
      </c>
      <c r="C11491" s="238">
        <v>69939</v>
      </c>
      <c r="D11491" s="111"/>
      <c r="E11491" s="112"/>
    </row>
    <row r="11492" spans="1:5">
      <c r="A11492" s="230">
        <v>44335</v>
      </c>
      <c r="B11492" s="234">
        <v>36.74</v>
      </c>
      <c r="C11492" s="238">
        <v>83576</v>
      </c>
      <c r="D11492" s="111"/>
      <c r="E11492" s="112"/>
    </row>
    <row r="11493" spans="1:5">
      <c r="A11493" s="230">
        <v>44336</v>
      </c>
      <c r="B11493" s="234">
        <v>38.82</v>
      </c>
      <c r="C11493" s="238">
        <v>133148</v>
      </c>
      <c r="D11493" s="111"/>
      <c r="E11493" s="112"/>
    </row>
    <row r="11494" spans="1:5">
      <c r="A11494" s="230">
        <v>44337</v>
      </c>
      <c r="B11494" s="234">
        <v>38.78</v>
      </c>
      <c r="C11494" s="238">
        <v>89037</v>
      </c>
      <c r="D11494" s="111"/>
      <c r="E11494" s="112"/>
    </row>
    <row r="11495" spans="1:5">
      <c r="A11495" s="230">
        <v>44340</v>
      </c>
      <c r="B11495" s="234">
        <v>39.340000000000003</v>
      </c>
      <c r="C11495" s="238">
        <v>47583</v>
      </c>
      <c r="D11495" s="111"/>
      <c r="E11495" s="112"/>
    </row>
    <row r="11496" spans="1:5">
      <c r="A11496" s="230">
        <v>44341</v>
      </c>
      <c r="B11496" s="234">
        <v>39.1</v>
      </c>
      <c r="C11496" s="238">
        <v>69772</v>
      </c>
      <c r="D11496" s="111"/>
      <c r="E11496" s="112"/>
    </row>
    <row r="11497" spans="1:5">
      <c r="A11497" s="230">
        <v>44342</v>
      </c>
      <c r="B11497" s="234">
        <v>38.78</v>
      </c>
      <c r="C11497" s="238">
        <v>46333</v>
      </c>
      <c r="D11497" s="111"/>
      <c r="E11497" s="112"/>
    </row>
    <row r="11498" spans="1:5">
      <c r="A11498" s="230">
        <v>44343</v>
      </c>
      <c r="B11498" s="234">
        <v>40.14</v>
      </c>
      <c r="C11498" s="238">
        <v>185147</v>
      </c>
      <c r="D11498" s="111"/>
      <c r="E11498" s="112"/>
    </row>
    <row r="11499" spans="1:5">
      <c r="A11499" s="230">
        <v>44344</v>
      </c>
      <c r="B11499" s="234">
        <v>39.5</v>
      </c>
      <c r="C11499" s="238">
        <v>159000</v>
      </c>
      <c r="D11499" s="111"/>
      <c r="E11499" s="112"/>
    </row>
    <row r="11500" spans="1:5">
      <c r="A11500" s="231">
        <v>44347</v>
      </c>
      <c r="B11500" s="236">
        <v>39.06</v>
      </c>
      <c r="C11500" s="240">
        <v>69177</v>
      </c>
      <c r="D11500" s="111"/>
      <c r="E11500" s="112"/>
    </row>
    <row r="11501" spans="1:5">
      <c r="A11501" s="230">
        <v>44348</v>
      </c>
      <c r="B11501" s="234">
        <v>39.76</v>
      </c>
      <c r="C11501" s="238">
        <v>57360</v>
      </c>
      <c r="D11501" s="111"/>
      <c r="E11501" s="112"/>
    </row>
    <row r="11502" spans="1:5">
      <c r="A11502" s="230">
        <v>44349</v>
      </c>
      <c r="B11502" s="234">
        <v>39.86</v>
      </c>
      <c r="C11502" s="238">
        <v>191349</v>
      </c>
      <c r="D11502" s="111"/>
      <c r="E11502" s="112"/>
    </row>
    <row r="11503" spans="1:5">
      <c r="A11503" s="230">
        <v>44350</v>
      </c>
      <c r="B11503" s="234">
        <v>39.5</v>
      </c>
      <c r="C11503" s="238">
        <v>95153</v>
      </c>
      <c r="D11503" s="111"/>
      <c r="E11503" s="112"/>
    </row>
    <row r="11504" spans="1:5">
      <c r="A11504" s="230">
        <v>44351</v>
      </c>
      <c r="B11504" s="234">
        <v>39.979999999999997</v>
      </c>
      <c r="C11504" s="238">
        <v>96191</v>
      </c>
      <c r="D11504" s="111"/>
      <c r="E11504" s="112"/>
    </row>
    <row r="11505" spans="1:5">
      <c r="A11505" s="230">
        <v>44354</v>
      </c>
      <c r="B11505" s="234">
        <v>40.54</v>
      </c>
      <c r="C11505" s="238">
        <v>108971</v>
      </c>
      <c r="D11505" s="111"/>
      <c r="E11505" s="112"/>
    </row>
    <row r="11506" spans="1:5">
      <c r="A11506" s="230">
        <v>44355</v>
      </c>
      <c r="B11506" s="234">
        <v>39.799999999999997</v>
      </c>
      <c r="C11506" s="238">
        <v>78405</v>
      </c>
      <c r="D11506" s="111"/>
      <c r="E11506" s="112"/>
    </row>
    <row r="11507" spans="1:5">
      <c r="A11507" s="230">
        <v>44356</v>
      </c>
      <c r="B11507" s="234">
        <v>39.18</v>
      </c>
      <c r="C11507" s="238">
        <v>102560</v>
      </c>
      <c r="D11507" s="111"/>
      <c r="E11507" s="112"/>
    </row>
    <row r="11508" spans="1:5">
      <c r="A11508" s="230">
        <v>44357</v>
      </c>
      <c r="B11508" s="234">
        <v>39.24</v>
      </c>
      <c r="C11508" s="238">
        <v>69343</v>
      </c>
      <c r="D11508" s="111"/>
      <c r="E11508" s="112"/>
    </row>
    <row r="11509" spans="1:5">
      <c r="A11509" s="230">
        <v>44358</v>
      </c>
      <c r="B11509" s="234">
        <v>39.24</v>
      </c>
      <c r="C11509" s="238">
        <v>59157</v>
      </c>
      <c r="D11509" s="111"/>
      <c r="E11509" s="112"/>
    </row>
    <row r="11510" spans="1:5">
      <c r="A11510" s="230">
        <v>44361</v>
      </c>
      <c r="B11510" s="234">
        <v>39.24</v>
      </c>
      <c r="C11510" s="238">
        <v>51772</v>
      </c>
      <c r="D11510" s="111"/>
      <c r="E11510" s="112"/>
    </row>
    <row r="11511" spans="1:5">
      <c r="A11511" s="230">
        <v>44362</v>
      </c>
      <c r="B11511" s="234">
        <v>38.44</v>
      </c>
      <c r="C11511" s="238">
        <v>53085</v>
      </c>
      <c r="D11511" s="111"/>
      <c r="E11511" s="112"/>
    </row>
    <row r="11512" spans="1:5">
      <c r="A11512" s="230">
        <v>44363</v>
      </c>
      <c r="B11512" s="234">
        <v>37.74</v>
      </c>
      <c r="C11512" s="238">
        <v>60253</v>
      </c>
      <c r="D11512" s="111"/>
      <c r="E11512" s="112"/>
    </row>
    <row r="11513" spans="1:5">
      <c r="A11513" s="230">
        <v>44364</v>
      </c>
      <c r="B11513" s="234">
        <v>37.26</v>
      </c>
      <c r="C11513" s="238">
        <v>69153</v>
      </c>
      <c r="D11513" s="111"/>
      <c r="E11513" s="112"/>
    </row>
    <row r="11514" spans="1:5">
      <c r="A11514" s="230">
        <v>44365</v>
      </c>
      <c r="B11514" s="234">
        <v>35.94</v>
      </c>
      <c r="C11514" s="238">
        <v>159004</v>
      </c>
      <c r="D11514" s="111"/>
      <c r="E11514" s="112"/>
    </row>
    <row r="11515" spans="1:5">
      <c r="A11515" s="230">
        <v>44368</v>
      </c>
      <c r="B11515" s="234">
        <v>36.32</v>
      </c>
      <c r="C11515" s="238">
        <v>76268</v>
      </c>
      <c r="D11515" s="111"/>
      <c r="E11515" s="112"/>
    </row>
    <row r="11516" spans="1:5">
      <c r="A11516" s="230">
        <v>44369</v>
      </c>
      <c r="B11516" s="234">
        <v>36.479999999999997</v>
      </c>
      <c r="C11516" s="238">
        <v>48462</v>
      </c>
      <c r="D11516" s="111"/>
      <c r="E11516" s="112"/>
    </row>
    <row r="11517" spans="1:5">
      <c r="A11517" s="230">
        <v>44370</v>
      </c>
      <c r="B11517" s="234">
        <v>36.619999999999997</v>
      </c>
      <c r="C11517" s="238">
        <v>48267</v>
      </c>
      <c r="D11517" s="111"/>
      <c r="E11517" s="112"/>
    </row>
    <row r="11518" spans="1:5">
      <c r="A11518" s="230">
        <v>44371</v>
      </c>
      <c r="B11518" s="234">
        <v>36.979999999999997</v>
      </c>
      <c r="C11518" s="238">
        <v>49955</v>
      </c>
      <c r="D11518" s="111"/>
      <c r="E11518" s="112"/>
    </row>
    <row r="11519" spans="1:5">
      <c r="A11519" s="230">
        <v>44372</v>
      </c>
      <c r="B11519" s="234">
        <v>37.1</v>
      </c>
      <c r="C11519" s="238">
        <v>32815</v>
      </c>
      <c r="D11519" s="111"/>
      <c r="E11519" s="112"/>
    </row>
    <row r="11520" spans="1:5">
      <c r="A11520" s="230">
        <v>44375</v>
      </c>
      <c r="B11520" s="234">
        <v>37.119999999999997</v>
      </c>
      <c r="C11520" s="238">
        <v>56464</v>
      </c>
      <c r="D11520" s="111"/>
      <c r="E11520" s="112"/>
    </row>
    <row r="11521" spans="1:5">
      <c r="A11521" s="230">
        <v>44376</v>
      </c>
      <c r="B11521" s="234">
        <v>38.020000000000003</v>
      </c>
      <c r="C11521" s="238">
        <v>76326</v>
      </c>
      <c r="D11521" s="111"/>
      <c r="E11521" s="112"/>
    </row>
    <row r="11522" spans="1:5">
      <c r="A11522" s="231">
        <v>44377</v>
      </c>
      <c r="B11522" s="236">
        <v>37.58</v>
      </c>
      <c r="C11522" s="240">
        <v>68181</v>
      </c>
      <c r="D11522" s="111"/>
      <c r="E11522" s="112"/>
    </row>
    <row r="11523" spans="1:5">
      <c r="A11523" s="230">
        <v>44378</v>
      </c>
      <c r="B11523" s="234">
        <v>37.659999999999997</v>
      </c>
      <c r="C11523" s="238">
        <v>42275</v>
      </c>
      <c r="D11523" s="111"/>
      <c r="E11523" s="112"/>
    </row>
    <row r="11524" spans="1:5">
      <c r="A11524" s="230">
        <v>44379</v>
      </c>
      <c r="B11524" s="234">
        <v>38.04</v>
      </c>
      <c r="C11524" s="238">
        <v>39254</v>
      </c>
      <c r="D11524" s="111"/>
      <c r="E11524" s="112"/>
    </row>
    <row r="11525" spans="1:5">
      <c r="A11525" s="230">
        <v>44382</v>
      </c>
      <c r="B11525" s="234">
        <v>38.1</v>
      </c>
      <c r="C11525" s="238">
        <v>35654</v>
      </c>
      <c r="D11525" s="111"/>
      <c r="E11525" s="112"/>
    </row>
    <row r="11526" spans="1:5">
      <c r="A11526" s="230">
        <v>44383</v>
      </c>
      <c r="B11526" s="234">
        <v>37.700000000000003</v>
      </c>
      <c r="C11526" s="238">
        <v>76471</v>
      </c>
      <c r="D11526" s="111"/>
      <c r="E11526" s="112"/>
    </row>
    <row r="11527" spans="1:5">
      <c r="A11527" s="230">
        <v>44384</v>
      </c>
      <c r="B11527" s="234">
        <v>38.76</v>
      </c>
      <c r="C11527" s="238">
        <v>80098</v>
      </c>
      <c r="D11527" s="111"/>
      <c r="E11527" s="112"/>
    </row>
    <row r="11528" spans="1:5">
      <c r="A11528" s="230">
        <v>44385</v>
      </c>
      <c r="B11528" s="234">
        <v>37.880000000000003</v>
      </c>
      <c r="C11528" s="238">
        <v>72249</v>
      </c>
      <c r="D11528" s="111"/>
      <c r="E11528" s="112"/>
    </row>
    <row r="11529" spans="1:5">
      <c r="A11529" s="230">
        <v>44386</v>
      </c>
      <c r="B11529" s="234">
        <v>38.520000000000003</v>
      </c>
      <c r="C11529" s="238">
        <v>41180</v>
      </c>
      <c r="D11529" s="111"/>
      <c r="E11529" s="112"/>
    </row>
    <row r="11530" spans="1:5">
      <c r="A11530" s="230">
        <v>44389</v>
      </c>
      <c r="B11530" s="234">
        <v>38.520000000000003</v>
      </c>
      <c r="C11530" s="238">
        <v>32327</v>
      </c>
      <c r="D11530" s="111"/>
      <c r="E11530" s="112"/>
    </row>
    <row r="11531" spans="1:5">
      <c r="A11531" s="230">
        <v>44390</v>
      </c>
      <c r="B11531" s="234">
        <v>39.14</v>
      </c>
      <c r="C11531" s="238">
        <v>70791</v>
      </c>
      <c r="D11531" s="111"/>
      <c r="E11531" s="112"/>
    </row>
    <row r="11532" spans="1:5">
      <c r="A11532" s="230">
        <v>44391</v>
      </c>
      <c r="B11532" s="234">
        <v>39.32</v>
      </c>
      <c r="C11532" s="238">
        <v>70164</v>
      </c>
      <c r="D11532" s="111"/>
      <c r="E11532" s="112"/>
    </row>
    <row r="11533" spans="1:5">
      <c r="A11533" s="230">
        <v>44392</v>
      </c>
      <c r="B11533" s="234">
        <v>39.340000000000003</v>
      </c>
      <c r="C11533" s="238">
        <v>49644</v>
      </c>
      <c r="D11533" s="111"/>
      <c r="E11533" s="112"/>
    </row>
    <row r="11534" spans="1:5">
      <c r="A11534" s="230">
        <v>44393</v>
      </c>
      <c r="B11534" s="234">
        <v>38.840000000000003</v>
      </c>
      <c r="C11534" s="238">
        <v>74441</v>
      </c>
      <c r="D11534" s="111"/>
      <c r="E11534" s="112"/>
    </row>
    <row r="11535" spans="1:5">
      <c r="A11535" s="230">
        <v>44396</v>
      </c>
      <c r="B11535" s="234">
        <v>37.1</v>
      </c>
      <c r="C11535" s="238">
        <v>292376</v>
      </c>
      <c r="D11535" s="111"/>
      <c r="E11535" s="112"/>
    </row>
    <row r="11536" spans="1:5">
      <c r="A11536" s="230">
        <v>44397</v>
      </c>
      <c r="B11536" s="234">
        <v>36.94</v>
      </c>
      <c r="C11536" s="238">
        <v>127764</v>
      </c>
      <c r="D11536" s="111"/>
      <c r="E11536" s="112"/>
    </row>
    <row r="11537" spans="1:5">
      <c r="A11537" s="230">
        <v>44398</v>
      </c>
      <c r="B11537" s="234">
        <v>37.619999999999997</v>
      </c>
      <c r="C11537" s="238">
        <v>56738</v>
      </c>
      <c r="D11537" s="111"/>
      <c r="E11537" s="112"/>
    </row>
    <row r="11538" spans="1:5">
      <c r="A11538" s="230">
        <v>44399</v>
      </c>
      <c r="B11538" s="234">
        <v>37.74</v>
      </c>
      <c r="C11538" s="238">
        <v>43788</v>
      </c>
      <c r="D11538" s="111"/>
      <c r="E11538" s="112"/>
    </row>
    <row r="11539" spans="1:5">
      <c r="A11539" s="230">
        <v>44400</v>
      </c>
      <c r="B11539" s="234">
        <v>37.9</v>
      </c>
      <c r="C11539" s="238">
        <v>37173</v>
      </c>
      <c r="D11539" s="111"/>
      <c r="E11539" s="112"/>
    </row>
    <row r="11540" spans="1:5">
      <c r="A11540" s="230">
        <v>44403</v>
      </c>
      <c r="B11540" s="234">
        <v>39.200000000000003</v>
      </c>
      <c r="C11540" s="238">
        <v>59879</v>
      </c>
      <c r="D11540" s="111"/>
      <c r="E11540" s="112"/>
    </row>
    <row r="11541" spans="1:5">
      <c r="A11541" s="230">
        <v>44404</v>
      </c>
      <c r="B11541" s="234">
        <v>39.6</v>
      </c>
      <c r="C11541" s="238">
        <v>66035</v>
      </c>
      <c r="D11541" s="111"/>
      <c r="E11541" s="112"/>
    </row>
    <row r="11542" spans="1:5">
      <c r="A11542" s="230">
        <v>44405</v>
      </c>
      <c r="B11542" s="234">
        <v>39.380000000000003</v>
      </c>
      <c r="C11542" s="238">
        <v>37860</v>
      </c>
      <c r="D11542" s="111"/>
      <c r="E11542" s="112"/>
    </row>
    <row r="11543" spans="1:5">
      <c r="A11543" s="230">
        <v>44406</v>
      </c>
      <c r="B11543" s="234">
        <v>39.520000000000003</v>
      </c>
      <c r="C11543" s="238">
        <v>73638</v>
      </c>
      <c r="D11543" s="111"/>
      <c r="E11543" s="112"/>
    </row>
    <row r="11544" spans="1:5">
      <c r="A11544" s="231">
        <v>44407</v>
      </c>
      <c r="B11544" s="236">
        <v>40.020000000000003</v>
      </c>
      <c r="C11544" s="240">
        <v>143492</v>
      </c>
      <c r="D11544" s="111"/>
      <c r="E11544" s="112"/>
    </row>
    <row r="11545" spans="1:5">
      <c r="A11545" s="230">
        <v>44410</v>
      </c>
      <c r="B11545" s="234">
        <v>39.64</v>
      </c>
      <c r="C11545" s="238">
        <v>91850</v>
      </c>
      <c r="D11545" s="111"/>
      <c r="E11545" s="112"/>
    </row>
    <row r="11546" spans="1:5">
      <c r="A11546" s="230">
        <v>44411</v>
      </c>
      <c r="B11546" s="234">
        <v>40.46</v>
      </c>
      <c r="C11546" s="238">
        <v>81025</v>
      </c>
      <c r="D11546" s="111"/>
      <c r="E11546" s="112"/>
    </row>
    <row r="11547" spans="1:5">
      <c r="A11547" s="230">
        <v>44412</v>
      </c>
      <c r="B11547" s="234">
        <v>42.28</v>
      </c>
      <c r="C11547" s="238">
        <v>213223</v>
      </c>
      <c r="D11547" s="111"/>
      <c r="E11547" s="112"/>
    </row>
    <row r="11548" spans="1:5">
      <c r="A11548" s="230">
        <v>44413</v>
      </c>
      <c r="B11548" s="234">
        <v>41.44</v>
      </c>
      <c r="C11548" s="238">
        <v>73865</v>
      </c>
      <c r="D11548" s="111"/>
      <c r="E11548" s="112"/>
    </row>
    <row r="11549" spans="1:5">
      <c r="A11549" s="230">
        <v>44414</v>
      </c>
      <c r="B11549" s="234">
        <v>40.56</v>
      </c>
      <c r="C11549" s="238">
        <v>44312</v>
      </c>
      <c r="D11549" s="111"/>
      <c r="E11549" s="112"/>
    </row>
    <row r="11550" spans="1:5">
      <c r="A11550" s="230">
        <v>44417</v>
      </c>
      <c r="B11550" s="234">
        <v>40.58</v>
      </c>
      <c r="C11550" s="238">
        <v>41304</v>
      </c>
      <c r="D11550" s="111"/>
      <c r="E11550" s="112"/>
    </row>
    <row r="11551" spans="1:5">
      <c r="A11551" s="230">
        <v>44418</v>
      </c>
      <c r="B11551" s="234">
        <v>40.92</v>
      </c>
      <c r="C11551" s="238">
        <v>45242</v>
      </c>
      <c r="D11551" s="111"/>
      <c r="E11551" s="112"/>
    </row>
    <row r="11552" spans="1:5">
      <c r="A11552" s="230">
        <v>44419</v>
      </c>
      <c r="B11552" s="234">
        <v>41.36</v>
      </c>
      <c r="C11552" s="238">
        <v>40639</v>
      </c>
      <c r="D11552" s="111"/>
      <c r="E11552" s="112"/>
    </row>
    <row r="11553" spans="1:5">
      <c r="A11553" s="230">
        <v>44420</v>
      </c>
      <c r="B11553" s="234">
        <v>41.82</v>
      </c>
      <c r="C11553" s="238">
        <v>34706</v>
      </c>
      <c r="D11553" s="111"/>
      <c r="E11553" s="112"/>
    </row>
    <row r="11554" spans="1:5">
      <c r="A11554" s="230">
        <v>44421</v>
      </c>
      <c r="B11554" s="234">
        <v>41.38</v>
      </c>
      <c r="C11554" s="238">
        <v>44012</v>
      </c>
      <c r="D11554" s="111"/>
      <c r="E11554" s="112"/>
    </row>
    <row r="11555" spans="1:5">
      <c r="A11555" s="230">
        <v>44424</v>
      </c>
      <c r="B11555" s="234">
        <v>41.16</v>
      </c>
      <c r="C11555" s="238">
        <v>46299</v>
      </c>
      <c r="D11555" s="111"/>
      <c r="E11555" s="112"/>
    </row>
    <row r="11556" spans="1:5">
      <c r="A11556" s="230">
        <v>44425</v>
      </c>
      <c r="B11556" s="234">
        <v>40.54</v>
      </c>
      <c r="C11556" s="238">
        <v>41050</v>
      </c>
      <c r="D11556" s="111"/>
      <c r="E11556" s="112"/>
    </row>
    <row r="11557" spans="1:5">
      <c r="A11557" s="230">
        <v>44426</v>
      </c>
      <c r="B11557" s="234">
        <v>40.6</v>
      </c>
      <c r="C11557" s="238">
        <v>36682</v>
      </c>
      <c r="D11557" s="111"/>
      <c r="E11557" s="112"/>
    </row>
    <row r="11558" spans="1:5">
      <c r="A11558" s="230">
        <v>44427</v>
      </c>
      <c r="B11558" s="234">
        <v>39.74</v>
      </c>
      <c r="C11558" s="238">
        <v>76774</v>
      </c>
      <c r="D11558" s="111"/>
      <c r="E11558" s="112"/>
    </row>
    <row r="11559" spans="1:5">
      <c r="A11559" s="230">
        <v>44428</v>
      </c>
      <c r="B11559" s="234">
        <v>38.76</v>
      </c>
      <c r="C11559" s="238">
        <v>82468</v>
      </c>
      <c r="D11559" s="111"/>
      <c r="E11559" s="112"/>
    </row>
    <row r="11560" spans="1:5">
      <c r="A11560" s="230">
        <v>44431</v>
      </c>
      <c r="B11560" s="234">
        <v>38.94</v>
      </c>
      <c r="C11560" s="238">
        <v>44665</v>
      </c>
      <c r="D11560" s="111"/>
      <c r="E11560" s="112"/>
    </row>
    <row r="11561" spans="1:5">
      <c r="A11561" s="230">
        <v>44432</v>
      </c>
      <c r="B11561" s="234">
        <v>39.42</v>
      </c>
      <c r="C11561" s="238">
        <v>36660</v>
      </c>
      <c r="D11561" s="111"/>
      <c r="E11561" s="112"/>
    </row>
    <row r="11562" spans="1:5">
      <c r="A11562" s="230">
        <v>44433</v>
      </c>
      <c r="B11562" s="234">
        <v>39.659999999999997</v>
      </c>
      <c r="C11562" s="238">
        <v>27002</v>
      </c>
      <c r="D11562" s="111"/>
      <c r="E11562" s="112"/>
    </row>
    <row r="11563" spans="1:5">
      <c r="A11563" s="230">
        <v>44434</v>
      </c>
      <c r="B11563" s="234">
        <v>39.380000000000003</v>
      </c>
      <c r="C11563" s="238">
        <v>26081</v>
      </c>
      <c r="D11563" s="111"/>
      <c r="E11563" s="112"/>
    </row>
    <row r="11564" spans="1:5">
      <c r="A11564" s="230">
        <v>44435</v>
      </c>
      <c r="B11564" s="234">
        <v>40.200000000000003</v>
      </c>
      <c r="C11564" s="238">
        <v>62157</v>
      </c>
      <c r="D11564" s="111"/>
      <c r="E11564" s="112"/>
    </row>
    <row r="11565" spans="1:5">
      <c r="A11565" s="230">
        <v>44438</v>
      </c>
      <c r="B11565" s="234">
        <v>40.92</v>
      </c>
      <c r="C11565" s="238">
        <v>39730</v>
      </c>
      <c r="D11565" s="111"/>
      <c r="E11565" s="112"/>
    </row>
    <row r="11566" spans="1:5">
      <c r="A11566" s="231">
        <v>44439</v>
      </c>
      <c r="B11566" s="236">
        <v>40.32</v>
      </c>
      <c r="C11566" s="240">
        <v>65530</v>
      </c>
      <c r="D11566" s="111"/>
      <c r="E11566" s="112"/>
    </row>
    <row r="11567" spans="1:5">
      <c r="A11567" s="230">
        <v>44440</v>
      </c>
      <c r="B11567" s="234">
        <v>39.9</v>
      </c>
      <c r="C11567" s="238">
        <v>34874</v>
      </c>
      <c r="D11567" s="111"/>
      <c r="E11567" s="112"/>
    </row>
    <row r="11568" spans="1:5">
      <c r="A11568" s="230">
        <v>44441</v>
      </c>
      <c r="B11568" s="234">
        <v>39.82</v>
      </c>
      <c r="C11568" s="238">
        <v>63484</v>
      </c>
      <c r="D11568" s="111"/>
      <c r="E11568" s="112"/>
    </row>
    <row r="11569" spans="1:5">
      <c r="A11569" s="230">
        <v>44442</v>
      </c>
      <c r="B11569" s="234">
        <v>39.6</v>
      </c>
      <c r="C11569" s="238">
        <v>43120</v>
      </c>
      <c r="D11569" s="111"/>
      <c r="E11569" s="112"/>
    </row>
    <row r="11570" spans="1:5">
      <c r="A11570" s="230">
        <v>44445</v>
      </c>
      <c r="B11570" s="234">
        <v>39.5</v>
      </c>
      <c r="C11570" s="238">
        <v>22177</v>
      </c>
      <c r="D11570" s="111"/>
      <c r="E11570" s="112"/>
    </row>
    <row r="11571" spans="1:5">
      <c r="A11571" s="230">
        <v>44446</v>
      </c>
      <c r="B11571" s="234">
        <v>39.74</v>
      </c>
      <c r="C11571" s="245">
        <v>19422</v>
      </c>
      <c r="D11571" s="111"/>
      <c r="E11571" s="112"/>
    </row>
    <row r="11572" spans="1:5">
      <c r="A11572" s="230">
        <v>44447</v>
      </c>
      <c r="B11572" s="234">
        <v>38.86</v>
      </c>
      <c r="C11572" s="245">
        <v>37716</v>
      </c>
      <c r="D11572" s="111"/>
      <c r="E11572" s="112"/>
    </row>
    <row r="11573" spans="1:5">
      <c r="A11573" s="230">
        <v>44448</v>
      </c>
      <c r="B11573" s="234">
        <v>38.44</v>
      </c>
      <c r="C11573" s="245">
        <v>27145</v>
      </c>
      <c r="D11573" s="111"/>
      <c r="E11573" s="112"/>
    </row>
    <row r="11574" spans="1:5">
      <c r="A11574" s="230">
        <v>44449</v>
      </c>
      <c r="B11574" s="234">
        <v>38.159999999999997</v>
      </c>
      <c r="C11574" s="245">
        <v>36826</v>
      </c>
      <c r="D11574" s="111"/>
      <c r="E11574" s="112"/>
    </row>
    <row r="11575" spans="1:5">
      <c r="A11575" s="230">
        <v>44452</v>
      </c>
      <c r="B11575" s="234">
        <v>38.22</v>
      </c>
      <c r="C11575" s="245">
        <v>31843</v>
      </c>
      <c r="D11575" s="111"/>
      <c r="E11575" s="112"/>
    </row>
    <row r="11576" spans="1:5">
      <c r="A11576" s="230">
        <v>44453</v>
      </c>
      <c r="B11576" s="234">
        <v>38.340000000000003</v>
      </c>
      <c r="C11576" s="245">
        <v>57909</v>
      </c>
      <c r="D11576" s="111"/>
      <c r="E11576" s="112"/>
    </row>
    <row r="11577" spans="1:5">
      <c r="A11577" s="230">
        <v>44454</v>
      </c>
      <c r="B11577" s="234">
        <v>39.08</v>
      </c>
      <c r="C11577" s="245">
        <v>82394</v>
      </c>
      <c r="D11577" s="111"/>
      <c r="E11577" s="112"/>
    </row>
    <row r="11578" spans="1:5">
      <c r="A11578" s="230">
        <v>44455</v>
      </c>
      <c r="B11578" s="234">
        <v>38.659999999999997</v>
      </c>
      <c r="C11578" s="245">
        <v>54097</v>
      </c>
      <c r="D11578" s="111"/>
      <c r="E11578" s="112"/>
    </row>
    <row r="11579" spans="1:5">
      <c r="A11579" s="230">
        <v>44456</v>
      </c>
      <c r="B11579" s="234">
        <v>37.68</v>
      </c>
      <c r="C11579" s="245">
        <v>127026</v>
      </c>
      <c r="D11579" s="111"/>
      <c r="E11579" s="112"/>
    </row>
    <row r="11580" spans="1:5">
      <c r="A11580" s="230">
        <v>44459</v>
      </c>
      <c r="B11580" s="234">
        <v>36.28</v>
      </c>
      <c r="C11580" s="245">
        <v>110118</v>
      </c>
      <c r="D11580" s="111"/>
      <c r="E11580" s="112"/>
    </row>
    <row r="11581" spans="1:5">
      <c r="A11581" s="230">
        <v>44460</v>
      </c>
      <c r="B11581" s="234">
        <v>35.479999999999997</v>
      </c>
      <c r="C11581" s="238">
        <v>78625</v>
      </c>
      <c r="D11581" s="111"/>
      <c r="E11581" s="112"/>
    </row>
    <row r="11582" spans="1:5">
      <c r="A11582" s="230">
        <v>44461</v>
      </c>
      <c r="B11582" s="234">
        <v>36.46</v>
      </c>
      <c r="C11582" s="238">
        <v>50916</v>
      </c>
      <c r="D11582" s="111"/>
      <c r="E11582" s="112"/>
    </row>
    <row r="11583" spans="1:5">
      <c r="A11583" s="230">
        <v>44462</v>
      </c>
      <c r="B11583" s="234">
        <v>36.880000000000003</v>
      </c>
      <c r="C11583" s="238">
        <v>39785</v>
      </c>
      <c r="D11583" s="111"/>
      <c r="E11583" s="112"/>
    </row>
    <row r="11584" spans="1:5">
      <c r="A11584" s="230">
        <v>44463</v>
      </c>
      <c r="B11584" s="234">
        <v>36.700000000000003</v>
      </c>
      <c r="C11584" s="238">
        <v>31298</v>
      </c>
      <c r="D11584" s="111"/>
      <c r="E11584" s="112"/>
    </row>
    <row r="11585" spans="1:5">
      <c r="A11585" s="230">
        <v>44466</v>
      </c>
      <c r="B11585" s="234">
        <v>36.54</v>
      </c>
      <c r="C11585" s="238">
        <v>46625</v>
      </c>
      <c r="D11585" s="111"/>
      <c r="E11585" s="112"/>
    </row>
    <row r="11586" spans="1:5">
      <c r="A11586" s="230">
        <v>44467</v>
      </c>
      <c r="B11586" s="234">
        <v>36.4</v>
      </c>
      <c r="C11586" s="238">
        <v>74095</v>
      </c>
      <c r="D11586" s="111"/>
      <c r="E11586" s="112"/>
    </row>
    <row r="11587" spans="1:5">
      <c r="A11587" s="230">
        <v>44468</v>
      </c>
      <c r="B11587" s="234">
        <v>35.92</v>
      </c>
      <c r="C11587" s="238">
        <v>64151</v>
      </c>
      <c r="D11587" s="111"/>
      <c r="E11587" s="112"/>
    </row>
    <row r="11588" spans="1:5">
      <c r="A11588" s="231">
        <v>44469</v>
      </c>
      <c r="B11588" s="236">
        <v>35.979999999999997</v>
      </c>
      <c r="C11588" s="240">
        <v>90627</v>
      </c>
      <c r="D11588" s="111"/>
      <c r="E11588" s="112"/>
    </row>
    <row r="11589" spans="1:5">
      <c r="A11589" s="230">
        <v>44470</v>
      </c>
      <c r="B11589" s="234">
        <v>35.4</v>
      </c>
      <c r="C11589" s="238">
        <v>50454</v>
      </c>
      <c r="D11589" s="111"/>
      <c r="E11589" s="112"/>
    </row>
    <row r="11590" spans="1:5">
      <c r="A11590" s="230">
        <v>44473</v>
      </c>
      <c r="B11590" s="234">
        <v>35.22</v>
      </c>
      <c r="C11590" s="238">
        <v>48750</v>
      </c>
      <c r="D11590" s="111"/>
      <c r="E11590" s="112"/>
    </row>
    <row r="11591" spans="1:5">
      <c r="A11591" s="230">
        <v>44474</v>
      </c>
      <c r="B11591" s="234">
        <v>35.14</v>
      </c>
      <c r="C11591" s="238">
        <v>48501</v>
      </c>
      <c r="D11591" s="111"/>
      <c r="E11591" s="112"/>
    </row>
    <row r="11592" spans="1:5">
      <c r="A11592" s="230">
        <v>44475</v>
      </c>
      <c r="B11592" s="234">
        <v>34.14</v>
      </c>
      <c r="C11592" s="238">
        <v>44002</v>
      </c>
      <c r="D11592" s="111"/>
      <c r="E11592" s="112"/>
    </row>
    <row r="11593" spans="1:5">
      <c r="A11593" s="230">
        <v>44476</v>
      </c>
      <c r="B11593" s="234">
        <v>34.96</v>
      </c>
      <c r="C11593" s="238">
        <v>36393</v>
      </c>
      <c r="D11593" s="111"/>
      <c r="E11593" s="112"/>
    </row>
    <row r="11594" spans="1:5">
      <c r="A11594" s="230">
        <v>44477</v>
      </c>
      <c r="B11594" s="234">
        <v>34.799999999999997</v>
      </c>
      <c r="C11594" s="238">
        <v>46767</v>
      </c>
      <c r="D11594" s="111"/>
      <c r="E11594" s="112"/>
    </row>
    <row r="11595" spans="1:5">
      <c r="A11595" s="230">
        <v>44480</v>
      </c>
      <c r="B11595" s="234">
        <v>36.159999999999997</v>
      </c>
      <c r="C11595" s="238">
        <v>92730</v>
      </c>
      <c r="D11595" s="111"/>
      <c r="E11595" s="112"/>
    </row>
    <row r="11596" spans="1:5">
      <c r="A11596" s="230">
        <v>44481</v>
      </c>
      <c r="B11596" s="234">
        <v>36.659999999999997</v>
      </c>
      <c r="C11596" s="238">
        <v>62554</v>
      </c>
      <c r="D11596" s="111"/>
      <c r="E11596" s="112"/>
    </row>
    <row r="11597" spans="1:5">
      <c r="A11597" s="230">
        <v>44482</v>
      </c>
      <c r="B11597" s="234">
        <v>36.799999999999997</v>
      </c>
      <c r="C11597" s="238">
        <v>40234</v>
      </c>
      <c r="D11597" s="111"/>
      <c r="E11597" s="112"/>
    </row>
    <row r="11598" spans="1:5">
      <c r="A11598" s="230">
        <v>44483</v>
      </c>
      <c r="B11598" s="234">
        <v>37.22</v>
      </c>
      <c r="C11598" s="238">
        <v>32880</v>
      </c>
      <c r="D11598" s="111"/>
      <c r="E11598" s="112"/>
    </row>
    <row r="11599" spans="1:5">
      <c r="A11599" s="230">
        <v>44484</v>
      </c>
      <c r="B11599" s="234">
        <v>37.979999999999997</v>
      </c>
      <c r="C11599" s="238">
        <v>83106</v>
      </c>
      <c r="D11599" s="111"/>
      <c r="E11599" s="112"/>
    </row>
    <row r="11600" spans="1:5">
      <c r="A11600" s="230">
        <v>44487</v>
      </c>
      <c r="B11600" s="234">
        <v>38.08</v>
      </c>
      <c r="C11600" s="238">
        <v>63233</v>
      </c>
      <c r="D11600" s="111"/>
      <c r="E11600" s="112"/>
    </row>
    <row r="11601" spans="1:5">
      <c r="A11601" s="230">
        <v>44488</v>
      </c>
      <c r="B11601" s="234">
        <v>36.700000000000003</v>
      </c>
      <c r="C11601" s="238">
        <v>51545</v>
      </c>
      <c r="D11601" s="111"/>
      <c r="E11601" s="112"/>
    </row>
    <row r="11602" spans="1:5">
      <c r="A11602" s="230">
        <v>44489</v>
      </c>
      <c r="B11602" s="234">
        <v>36.76</v>
      </c>
      <c r="C11602" s="238">
        <v>33093</v>
      </c>
      <c r="D11602" s="111"/>
      <c r="E11602" s="112"/>
    </row>
    <row r="11603" spans="1:5">
      <c r="A11603" s="230">
        <v>44490</v>
      </c>
      <c r="B11603" s="234">
        <v>36.26</v>
      </c>
      <c r="C11603" s="238">
        <v>33955</v>
      </c>
      <c r="D11603" s="111"/>
      <c r="E11603" s="112"/>
    </row>
    <row r="11604" spans="1:5">
      <c r="A11604" s="230">
        <v>44491</v>
      </c>
      <c r="B11604" s="234">
        <v>36.54</v>
      </c>
      <c r="C11604" s="238">
        <v>18994</v>
      </c>
      <c r="D11604" s="111"/>
      <c r="E11604" s="112"/>
    </row>
    <row r="11605" spans="1:5">
      <c r="A11605" s="230">
        <v>44494</v>
      </c>
      <c r="B11605" s="234">
        <v>37.659999999999997</v>
      </c>
      <c r="C11605" s="238">
        <v>45231</v>
      </c>
      <c r="D11605" s="111"/>
      <c r="E11605" s="112"/>
    </row>
    <row r="11606" spans="1:5">
      <c r="A11606" s="230">
        <v>44495</v>
      </c>
      <c r="B11606" s="234">
        <v>38.520000000000003</v>
      </c>
      <c r="C11606" s="238">
        <v>58396</v>
      </c>
      <c r="D11606" s="111"/>
      <c r="E11606" s="112"/>
    </row>
    <row r="11607" spans="1:5">
      <c r="A11607" s="230">
        <v>44496</v>
      </c>
      <c r="B11607" s="234">
        <v>37.86</v>
      </c>
      <c r="C11607" s="238">
        <v>33076</v>
      </c>
      <c r="D11607" s="111"/>
      <c r="E11607" s="112"/>
    </row>
    <row r="11608" spans="1:5">
      <c r="A11608" s="230">
        <v>44497</v>
      </c>
      <c r="B11608" s="234">
        <v>37.72</v>
      </c>
      <c r="C11608" s="238">
        <v>30949</v>
      </c>
      <c r="D11608" s="111"/>
      <c r="E11608" s="112"/>
    </row>
    <row r="11609" spans="1:5">
      <c r="A11609" s="231">
        <v>44498</v>
      </c>
      <c r="B11609" s="236">
        <v>37.880000000000003</v>
      </c>
      <c r="C11609" s="240">
        <v>45630</v>
      </c>
      <c r="D11609" s="111"/>
      <c r="E11609" s="112"/>
    </row>
    <row r="11610" spans="1:5">
      <c r="A11610" s="230">
        <v>44501</v>
      </c>
      <c r="B11610" s="246">
        <v>38.36</v>
      </c>
      <c r="C11610" s="247">
        <v>32185</v>
      </c>
      <c r="D11610" s="111"/>
      <c r="E11610" s="112"/>
    </row>
    <row r="11611" spans="1:5">
      <c r="A11611" s="230">
        <v>44502</v>
      </c>
      <c r="B11611" s="248">
        <v>37.9</v>
      </c>
      <c r="C11611" s="249">
        <v>51849</v>
      </c>
      <c r="D11611" s="111"/>
      <c r="E11611" s="112"/>
    </row>
    <row r="11612" spans="1:5">
      <c r="A11612" s="230">
        <v>44503</v>
      </c>
      <c r="B11612" s="248">
        <v>38.22</v>
      </c>
      <c r="C11612" s="249">
        <v>58493</v>
      </c>
      <c r="D11612" s="111"/>
      <c r="E11612" s="112"/>
    </row>
    <row r="11613" spans="1:5">
      <c r="A11613" s="230">
        <v>44504</v>
      </c>
      <c r="B11613" s="248">
        <v>38.28</v>
      </c>
      <c r="C11613" s="249">
        <v>155293</v>
      </c>
      <c r="D11613" s="111"/>
      <c r="E11613" s="112"/>
    </row>
    <row r="11614" spans="1:5">
      <c r="A11614" s="230">
        <v>44505</v>
      </c>
      <c r="B11614" s="248">
        <v>38.82</v>
      </c>
      <c r="C11614" s="249">
        <v>44102</v>
      </c>
      <c r="D11614" s="111"/>
      <c r="E11614" s="112"/>
    </row>
    <row r="11615" spans="1:5">
      <c r="A11615" s="230">
        <v>44508</v>
      </c>
      <c r="B11615" s="248">
        <v>39.700000000000003</v>
      </c>
      <c r="C11615" s="249">
        <v>102375</v>
      </c>
      <c r="D11615" s="111"/>
      <c r="E11615" s="112"/>
    </row>
    <row r="11616" spans="1:5">
      <c r="A11616" s="230">
        <v>44509</v>
      </c>
      <c r="B11616" s="248">
        <v>39.32</v>
      </c>
      <c r="C11616" s="249">
        <v>39889</v>
      </c>
      <c r="D11616" s="111"/>
      <c r="E11616" s="112"/>
    </row>
    <row r="11617" spans="1:5">
      <c r="A11617" s="230">
        <v>44510</v>
      </c>
      <c r="B11617" s="248">
        <v>38.36</v>
      </c>
      <c r="C11617" s="249">
        <v>59047</v>
      </c>
      <c r="D11617" s="111"/>
      <c r="E11617" s="112"/>
    </row>
    <row r="11618" spans="1:5">
      <c r="A11618" s="230">
        <v>44511</v>
      </c>
      <c r="B11618" s="248">
        <v>38.76</v>
      </c>
      <c r="C11618" s="249">
        <v>25290</v>
      </c>
      <c r="D11618" s="111"/>
      <c r="E11618" s="112"/>
    </row>
    <row r="11619" spans="1:5">
      <c r="A11619" s="230">
        <v>44512</v>
      </c>
      <c r="B11619" s="248">
        <v>38.6</v>
      </c>
      <c r="C11619" s="249">
        <v>36243</v>
      </c>
      <c r="D11619" s="111"/>
      <c r="E11619" s="112"/>
    </row>
    <row r="11620" spans="1:5">
      <c r="A11620" s="230">
        <v>44515</v>
      </c>
      <c r="B11620" s="248">
        <v>38.24</v>
      </c>
      <c r="C11620" s="249">
        <v>35352</v>
      </c>
      <c r="D11620" s="111"/>
      <c r="E11620" s="112"/>
    </row>
    <row r="11621" spans="1:5">
      <c r="A11621" s="230">
        <v>44516</v>
      </c>
      <c r="B11621" s="248">
        <v>38.200000000000003</v>
      </c>
      <c r="C11621" s="249">
        <v>39211</v>
      </c>
      <c r="D11621" s="111"/>
      <c r="E11621" s="112"/>
    </row>
    <row r="11622" spans="1:5">
      <c r="A11622" s="230">
        <v>44517</v>
      </c>
      <c r="B11622" s="248">
        <v>38.4</v>
      </c>
      <c r="C11622" s="249">
        <v>36793</v>
      </c>
      <c r="D11622" s="111"/>
      <c r="E11622" s="112"/>
    </row>
    <row r="11623" spans="1:5">
      <c r="A11623" s="230">
        <v>44518</v>
      </c>
      <c r="B11623" s="248">
        <v>38.4</v>
      </c>
      <c r="C11623" s="249">
        <v>45234</v>
      </c>
      <c r="D11623" s="111"/>
      <c r="E11623" s="112"/>
    </row>
    <row r="11624" spans="1:5">
      <c r="A11624" s="230">
        <v>44519</v>
      </c>
      <c r="B11624" s="248">
        <v>35.4</v>
      </c>
      <c r="C11624" s="249">
        <v>364635</v>
      </c>
      <c r="D11624" s="111"/>
      <c r="E11624" s="112"/>
    </row>
    <row r="11625" spans="1:5">
      <c r="A11625" s="230">
        <v>44522</v>
      </c>
      <c r="B11625" s="248">
        <v>36.42</v>
      </c>
      <c r="C11625" s="249">
        <v>105649</v>
      </c>
      <c r="D11625" s="111"/>
      <c r="E11625" s="112"/>
    </row>
    <row r="11626" spans="1:5">
      <c r="A11626" s="230">
        <v>44523</v>
      </c>
      <c r="B11626" s="248">
        <v>36.6</v>
      </c>
      <c r="C11626" s="249">
        <v>76879</v>
      </c>
      <c r="D11626" s="111"/>
      <c r="E11626" s="112"/>
    </row>
    <row r="11627" spans="1:5">
      <c r="A11627" s="230">
        <v>44524</v>
      </c>
      <c r="B11627" s="248">
        <v>36.799999999999997</v>
      </c>
      <c r="C11627" s="249">
        <v>57611</v>
      </c>
      <c r="D11627" s="111"/>
      <c r="E11627" s="112"/>
    </row>
    <row r="11628" spans="1:5">
      <c r="A11628" s="230">
        <v>44525</v>
      </c>
      <c r="B11628" s="248">
        <v>36.24</v>
      </c>
      <c r="C11628" s="249">
        <v>45446</v>
      </c>
      <c r="D11628" s="111"/>
      <c r="E11628" s="112"/>
    </row>
    <row r="11629" spans="1:5">
      <c r="A11629" s="230">
        <v>44526</v>
      </c>
      <c r="B11629" s="248">
        <v>35.4</v>
      </c>
      <c r="C11629" s="249">
        <v>113217</v>
      </c>
      <c r="D11629" s="111"/>
      <c r="E11629" s="112"/>
    </row>
    <row r="11630" spans="1:5">
      <c r="A11630" s="230">
        <v>44529</v>
      </c>
      <c r="B11630" s="248">
        <v>35.78</v>
      </c>
      <c r="C11630" s="249">
        <v>47365</v>
      </c>
      <c r="D11630" s="111"/>
      <c r="E11630" s="112"/>
    </row>
    <row r="11631" spans="1:5">
      <c r="A11631" s="231">
        <v>44530</v>
      </c>
      <c r="B11631" s="250">
        <v>35.659999999999997</v>
      </c>
      <c r="C11631" s="251">
        <v>112650</v>
      </c>
      <c r="D11631" s="111"/>
      <c r="E11631" s="112"/>
    </row>
    <row r="11632" spans="1:5">
      <c r="A11632" s="230">
        <v>44531</v>
      </c>
      <c r="B11632" s="234">
        <v>36.44</v>
      </c>
      <c r="C11632" s="238">
        <v>55686</v>
      </c>
      <c r="D11632" s="111"/>
      <c r="E11632" s="112"/>
    </row>
    <row r="11633" spans="1:5">
      <c r="A11633" s="230">
        <v>44532</v>
      </c>
      <c r="B11633" s="234">
        <v>36.28</v>
      </c>
      <c r="C11633" s="238">
        <v>48855</v>
      </c>
      <c r="D11633" s="111"/>
      <c r="E11633" s="112"/>
    </row>
    <row r="11634" spans="1:5">
      <c r="A11634" s="230">
        <v>44533</v>
      </c>
      <c r="B11634" s="234">
        <v>36.44</v>
      </c>
      <c r="C11634" s="238">
        <v>102828</v>
      </c>
      <c r="D11634" s="111"/>
      <c r="E11634" s="112"/>
    </row>
    <row r="11635" spans="1:5">
      <c r="A11635" s="230">
        <v>44536</v>
      </c>
      <c r="B11635" s="234">
        <v>36.74</v>
      </c>
      <c r="C11635" s="238">
        <v>39232</v>
      </c>
      <c r="D11635" s="111"/>
      <c r="E11635" s="112"/>
    </row>
    <row r="11636" spans="1:5">
      <c r="A11636" s="230">
        <v>44537</v>
      </c>
      <c r="B11636" s="234">
        <v>37.76</v>
      </c>
      <c r="C11636" s="238">
        <v>51106</v>
      </c>
      <c r="D11636" s="111"/>
      <c r="E11636" s="112"/>
    </row>
    <row r="11637" spans="1:5">
      <c r="A11637" s="230">
        <v>44538</v>
      </c>
      <c r="B11637" s="234">
        <v>37.200000000000003</v>
      </c>
      <c r="C11637" s="238">
        <v>55095</v>
      </c>
      <c r="D11637" s="111"/>
      <c r="E11637" s="112"/>
    </row>
    <row r="11638" spans="1:5">
      <c r="A11638" s="230">
        <v>44539</v>
      </c>
      <c r="B11638" s="234">
        <v>36.76</v>
      </c>
      <c r="C11638" s="238">
        <v>45136</v>
      </c>
      <c r="D11638" s="111"/>
      <c r="E11638" s="112"/>
    </row>
    <row r="11639" spans="1:5">
      <c r="A11639" s="230">
        <v>44540</v>
      </c>
      <c r="B11639" s="234">
        <v>36.9</v>
      </c>
      <c r="C11639" s="238">
        <v>37501</v>
      </c>
      <c r="D11639" s="111"/>
      <c r="E11639" s="112"/>
    </row>
    <row r="11640" spans="1:5">
      <c r="A11640" s="230">
        <v>44543</v>
      </c>
      <c r="B11640" s="234">
        <v>37.479999999999997</v>
      </c>
      <c r="C11640" s="238">
        <v>77883</v>
      </c>
      <c r="D11640" s="111"/>
      <c r="E11640" s="112"/>
    </row>
    <row r="11641" spans="1:5">
      <c r="A11641" s="230">
        <v>44544</v>
      </c>
      <c r="B11641" s="234">
        <v>38.299999999999997</v>
      </c>
      <c r="C11641" s="238">
        <v>83430</v>
      </c>
      <c r="D11641" s="111"/>
      <c r="E11641" s="112"/>
    </row>
    <row r="11642" spans="1:5">
      <c r="A11642" s="230">
        <v>44545</v>
      </c>
      <c r="B11642" s="234">
        <v>38.5</v>
      </c>
      <c r="C11642" s="238">
        <v>76581</v>
      </c>
      <c r="D11642" s="111"/>
      <c r="E11642" s="112"/>
    </row>
    <row r="11643" spans="1:5">
      <c r="A11643" s="230">
        <v>44546</v>
      </c>
      <c r="B11643" s="234">
        <v>38.72</v>
      </c>
      <c r="C11643" s="238">
        <v>68883</v>
      </c>
      <c r="D11643" s="111"/>
      <c r="E11643" s="112"/>
    </row>
    <row r="11644" spans="1:5">
      <c r="A11644" s="230">
        <v>44547</v>
      </c>
      <c r="B11644" s="234">
        <v>37.9</v>
      </c>
      <c r="C11644" s="238">
        <v>62279</v>
      </c>
      <c r="D11644" s="111"/>
      <c r="E11644" s="112"/>
    </row>
    <row r="11645" spans="1:5">
      <c r="A11645" s="230">
        <v>44550</v>
      </c>
      <c r="B11645" s="234">
        <v>37.44</v>
      </c>
      <c r="C11645" s="238">
        <v>54310</v>
      </c>
      <c r="D11645" s="111"/>
      <c r="E11645" s="112"/>
    </row>
    <row r="11646" spans="1:5">
      <c r="A11646" s="230">
        <v>44551</v>
      </c>
      <c r="B11646" s="234">
        <v>38.1</v>
      </c>
      <c r="C11646" s="238">
        <v>46895</v>
      </c>
      <c r="D11646" s="111"/>
      <c r="E11646" s="112"/>
    </row>
    <row r="11647" spans="1:5">
      <c r="A11647" s="230">
        <v>44552</v>
      </c>
      <c r="B11647" s="234">
        <v>38.94</v>
      </c>
      <c r="C11647" s="238">
        <v>34987</v>
      </c>
      <c r="D11647" s="111"/>
      <c r="E11647" s="112"/>
    </row>
    <row r="11648" spans="1:5">
      <c r="A11648" s="230">
        <v>44553</v>
      </c>
      <c r="B11648" s="234">
        <v>39.5</v>
      </c>
      <c r="C11648" s="238">
        <v>58381</v>
      </c>
      <c r="D11648" s="111"/>
      <c r="E11648" s="112"/>
    </row>
    <row r="11649" spans="1:5">
      <c r="A11649" s="230">
        <v>44554</v>
      </c>
      <c r="B11649" s="234">
        <v>38.46</v>
      </c>
      <c r="C11649" s="238">
        <v>20043</v>
      </c>
      <c r="D11649" s="111"/>
      <c r="E11649" s="112"/>
    </row>
    <row r="11650" spans="1:5">
      <c r="A11650" s="230">
        <v>44557</v>
      </c>
      <c r="B11650" s="234">
        <v>38.28</v>
      </c>
      <c r="C11650" s="238">
        <v>27795</v>
      </c>
      <c r="D11650" s="111"/>
      <c r="E11650" s="112"/>
    </row>
    <row r="11651" spans="1:5">
      <c r="A11651" s="230">
        <v>44558</v>
      </c>
      <c r="B11651" s="234">
        <v>38.479999999999997</v>
      </c>
      <c r="C11651" s="238">
        <v>24196</v>
      </c>
      <c r="D11651" s="111"/>
      <c r="E11651" s="112"/>
    </row>
    <row r="11652" spans="1:5">
      <c r="A11652" s="230">
        <v>44559</v>
      </c>
      <c r="B11652" s="234">
        <v>39.18</v>
      </c>
      <c r="C11652" s="238">
        <v>40048</v>
      </c>
      <c r="D11652" s="111"/>
      <c r="E11652" s="112"/>
    </row>
    <row r="11653" spans="1:5">
      <c r="A11653" s="230">
        <v>44560</v>
      </c>
      <c r="B11653" s="234">
        <v>38.700000000000003</v>
      </c>
      <c r="C11653" s="238">
        <v>33804</v>
      </c>
      <c r="D11653" s="111"/>
      <c r="E11653" s="112"/>
    </row>
    <row r="11654" spans="1:5" ht="13.5" thickBot="1">
      <c r="A11654" s="232">
        <v>44561</v>
      </c>
      <c r="B11654" s="244">
        <v>39.14</v>
      </c>
      <c r="C11654" s="252">
        <v>15140</v>
      </c>
      <c r="D11654" s="111"/>
      <c r="E11654" s="112"/>
    </row>
    <row r="11655" spans="1:5">
      <c r="A11655" s="233">
        <v>44564</v>
      </c>
      <c r="B11655" s="253">
        <v>41.14</v>
      </c>
      <c r="C11655" s="254">
        <v>206975</v>
      </c>
      <c r="D11655" s="111"/>
      <c r="E11655" s="112"/>
    </row>
    <row r="11656" spans="1:5">
      <c r="A11656" s="230">
        <v>44565</v>
      </c>
      <c r="B11656" s="234">
        <v>41.66</v>
      </c>
      <c r="C11656" s="238">
        <v>118153</v>
      </c>
      <c r="D11656" s="111"/>
      <c r="E11656" s="112"/>
    </row>
    <row r="11657" spans="1:5">
      <c r="A11657" s="230">
        <v>44566</v>
      </c>
      <c r="B11657" s="234">
        <v>42.1</v>
      </c>
      <c r="C11657" s="238">
        <v>79592</v>
      </c>
      <c r="D11657" s="111"/>
      <c r="E11657" s="112"/>
    </row>
    <row r="11658" spans="1:5">
      <c r="A11658" s="230">
        <v>44567</v>
      </c>
      <c r="B11658" s="234">
        <v>42.06</v>
      </c>
      <c r="C11658" s="238">
        <v>59917</v>
      </c>
      <c r="D11658" s="111"/>
      <c r="E11658" s="112"/>
    </row>
    <row r="11659" spans="1:5">
      <c r="A11659" s="230">
        <v>44568</v>
      </c>
      <c r="B11659" s="234">
        <v>42.12</v>
      </c>
      <c r="C11659" s="238">
        <v>77763</v>
      </c>
      <c r="D11659" s="111"/>
      <c r="E11659" s="112"/>
    </row>
    <row r="11660" spans="1:5">
      <c r="A11660" s="230">
        <v>44571</v>
      </c>
      <c r="B11660" s="234">
        <v>42.48</v>
      </c>
      <c r="C11660" s="238">
        <v>135638</v>
      </c>
      <c r="D11660" s="111"/>
      <c r="E11660" s="112"/>
    </row>
    <row r="11661" spans="1:5">
      <c r="A11661" s="230">
        <v>44572</v>
      </c>
      <c r="B11661" s="234">
        <v>43.32</v>
      </c>
      <c r="C11661" s="238">
        <v>79767</v>
      </c>
      <c r="D11661" s="111"/>
      <c r="E11661" s="112"/>
    </row>
    <row r="11662" spans="1:5">
      <c r="A11662" s="230">
        <v>44573</v>
      </c>
      <c r="B11662" s="234">
        <v>44.94</v>
      </c>
      <c r="C11662" s="238">
        <v>159905</v>
      </c>
      <c r="D11662" s="111"/>
      <c r="E11662" s="112"/>
    </row>
    <row r="11663" spans="1:5">
      <c r="A11663" s="230">
        <v>44574</v>
      </c>
      <c r="B11663" s="234">
        <v>45.28</v>
      </c>
      <c r="C11663" s="238">
        <v>124281</v>
      </c>
      <c r="D11663" s="111"/>
      <c r="E11663" s="112"/>
    </row>
    <row r="11664" spans="1:5">
      <c r="A11664" s="230">
        <v>44575</v>
      </c>
      <c r="B11664" s="234">
        <v>44.42</v>
      </c>
      <c r="C11664" s="238">
        <v>54972</v>
      </c>
      <c r="D11664" s="111"/>
      <c r="E11664" s="112"/>
    </row>
    <row r="11665" spans="1:5">
      <c r="A11665" s="230">
        <v>44578</v>
      </c>
      <c r="B11665" s="234">
        <v>44.34</v>
      </c>
      <c r="C11665" s="238">
        <v>45441</v>
      </c>
      <c r="D11665" s="111"/>
      <c r="E11665" s="112"/>
    </row>
    <row r="11666" spans="1:5">
      <c r="A11666" s="230">
        <v>44579</v>
      </c>
      <c r="B11666" s="234">
        <v>43.02</v>
      </c>
      <c r="C11666" s="238">
        <v>52248</v>
      </c>
      <c r="D11666" s="111"/>
      <c r="E11666" s="112"/>
    </row>
    <row r="11667" spans="1:5">
      <c r="A11667" s="230">
        <v>44580</v>
      </c>
      <c r="B11667" s="234">
        <v>43.46</v>
      </c>
      <c r="C11667" s="238">
        <v>99694</v>
      </c>
      <c r="D11667" s="111"/>
      <c r="E11667" s="112"/>
    </row>
    <row r="11668" spans="1:5">
      <c r="A11668" s="230">
        <v>44581</v>
      </c>
      <c r="B11668" s="234">
        <v>43.12</v>
      </c>
      <c r="C11668" s="238">
        <v>49842</v>
      </c>
      <c r="D11668" s="111"/>
      <c r="E11668" s="112"/>
    </row>
    <row r="11669" spans="1:5">
      <c r="A11669" s="230">
        <v>44582</v>
      </c>
      <c r="B11669" s="234">
        <v>42.48</v>
      </c>
      <c r="C11669" s="238">
        <v>58262</v>
      </c>
      <c r="D11669" s="111"/>
      <c r="E11669" s="112"/>
    </row>
    <row r="11670" spans="1:5">
      <c r="A11670" s="230">
        <v>44585</v>
      </c>
      <c r="B11670" s="234">
        <v>40.24</v>
      </c>
      <c r="C11670" s="238">
        <v>85347</v>
      </c>
      <c r="D11670" s="111"/>
      <c r="E11670" s="112"/>
    </row>
    <row r="11671" spans="1:5">
      <c r="A11671" s="230">
        <v>44586</v>
      </c>
      <c r="B11671" s="234">
        <v>41.32</v>
      </c>
      <c r="C11671" s="238">
        <v>84481</v>
      </c>
      <c r="D11671" s="111"/>
      <c r="E11671" s="112"/>
    </row>
    <row r="11672" spans="1:5">
      <c r="A11672" s="230">
        <v>44587</v>
      </c>
      <c r="B11672" s="234">
        <v>42.18</v>
      </c>
      <c r="C11672" s="238">
        <v>77185</v>
      </c>
      <c r="D11672" s="111"/>
      <c r="E11672" s="112"/>
    </row>
    <row r="11673" spans="1:5">
      <c r="A11673" s="230">
        <v>44588</v>
      </c>
      <c r="B11673" s="234">
        <v>42.42</v>
      </c>
      <c r="C11673" s="238">
        <v>89561</v>
      </c>
      <c r="D11673" s="111"/>
      <c r="E11673" s="112"/>
    </row>
    <row r="11674" spans="1:5">
      <c r="A11674" s="230">
        <v>44589</v>
      </c>
      <c r="B11674" s="234">
        <v>41.3</v>
      </c>
      <c r="C11674" s="238">
        <v>63525</v>
      </c>
      <c r="D11674" s="111"/>
      <c r="E11674" s="112"/>
    </row>
    <row r="11675" spans="1:5">
      <c r="A11675" s="231">
        <v>44592</v>
      </c>
      <c r="B11675" s="236">
        <v>41.3</v>
      </c>
      <c r="C11675" s="240">
        <v>71506</v>
      </c>
      <c r="D11675" s="111"/>
      <c r="E11675" s="112"/>
    </row>
    <row r="11676" spans="1:5">
      <c r="A11676" s="229">
        <v>44593</v>
      </c>
      <c r="B11676" s="235">
        <v>42.18</v>
      </c>
      <c r="C11676" s="242">
        <v>68992</v>
      </c>
      <c r="D11676" s="111"/>
      <c r="E11676" s="112"/>
    </row>
    <row r="11677" spans="1:5">
      <c r="A11677" s="230">
        <v>44594</v>
      </c>
      <c r="B11677" s="234">
        <v>42.5</v>
      </c>
      <c r="C11677" s="238">
        <v>52999</v>
      </c>
      <c r="D11677" s="111"/>
      <c r="E11677" s="112"/>
    </row>
    <row r="11678" spans="1:5">
      <c r="A11678" s="230">
        <v>44595</v>
      </c>
      <c r="B11678" s="234">
        <v>42.28</v>
      </c>
      <c r="C11678" s="238">
        <v>54160</v>
      </c>
      <c r="D11678" s="111"/>
      <c r="E11678" s="112"/>
    </row>
    <row r="11679" spans="1:5">
      <c r="A11679" s="230">
        <v>44596</v>
      </c>
      <c r="B11679" s="234">
        <v>41</v>
      </c>
      <c r="C11679" s="238">
        <v>66795</v>
      </c>
      <c r="D11679" s="111"/>
      <c r="E11679" s="112"/>
    </row>
    <row r="11680" spans="1:5">
      <c r="A11680" s="230">
        <v>44599</v>
      </c>
      <c r="B11680" s="234">
        <v>41.3</v>
      </c>
      <c r="C11680" s="238">
        <v>34223</v>
      </c>
      <c r="D11680" s="111"/>
      <c r="E11680" s="112"/>
    </row>
    <row r="11681" spans="1:5">
      <c r="A11681" s="230">
        <v>44600</v>
      </c>
      <c r="B11681" s="234">
        <v>41.34</v>
      </c>
      <c r="C11681" s="238">
        <v>44685</v>
      </c>
      <c r="D11681" s="111"/>
      <c r="E11681" s="112"/>
    </row>
    <row r="11682" spans="1:5">
      <c r="A11682" s="230">
        <v>44601</v>
      </c>
      <c r="B11682" s="234">
        <v>41.9</v>
      </c>
      <c r="C11682" s="238">
        <v>28341</v>
      </c>
      <c r="D11682" s="111"/>
      <c r="E11682" s="112"/>
    </row>
    <row r="11683" spans="1:5">
      <c r="A11683" s="230">
        <v>44602</v>
      </c>
      <c r="B11683" s="234">
        <v>42.12</v>
      </c>
      <c r="C11683" s="238">
        <v>66310</v>
      </c>
      <c r="D11683" s="111"/>
      <c r="E11683" s="112"/>
    </row>
    <row r="11684" spans="1:5">
      <c r="A11684" s="230">
        <v>44603</v>
      </c>
      <c r="B11684" s="234">
        <v>42.38</v>
      </c>
      <c r="C11684" s="238">
        <v>79112</v>
      </c>
      <c r="D11684" s="111"/>
      <c r="E11684" s="112"/>
    </row>
    <row r="11685" spans="1:5">
      <c r="A11685" s="230">
        <v>44606</v>
      </c>
      <c r="B11685" s="234">
        <v>40.72</v>
      </c>
      <c r="C11685" s="238">
        <v>87931</v>
      </c>
      <c r="D11685" s="111"/>
      <c r="E11685" s="112"/>
    </row>
    <row r="11686" spans="1:5">
      <c r="A11686" s="230">
        <v>44607</v>
      </c>
      <c r="B11686" s="234">
        <v>41.22</v>
      </c>
      <c r="C11686" s="238">
        <v>127866</v>
      </c>
      <c r="D11686" s="111"/>
      <c r="E11686" s="112"/>
    </row>
    <row r="11687" spans="1:5">
      <c r="A11687" s="230">
        <v>44608</v>
      </c>
      <c r="B11687" s="234">
        <v>42.36</v>
      </c>
      <c r="C11687" s="238">
        <v>67308</v>
      </c>
      <c r="D11687" s="111"/>
      <c r="E11687" s="112"/>
    </row>
    <row r="11688" spans="1:5">
      <c r="A11688" s="230">
        <v>44609</v>
      </c>
      <c r="B11688" s="234">
        <v>41.5</v>
      </c>
      <c r="C11688" s="238">
        <v>55589</v>
      </c>
      <c r="D11688" s="111"/>
      <c r="E11688" s="112"/>
    </row>
    <row r="11689" spans="1:5">
      <c r="A11689" s="230">
        <v>44610</v>
      </c>
      <c r="B11689" s="234">
        <v>41.46</v>
      </c>
      <c r="C11689" s="238">
        <v>47826</v>
      </c>
      <c r="D11689" s="111"/>
      <c r="E11689" s="112"/>
    </row>
    <row r="11690" spans="1:5">
      <c r="A11690" s="230">
        <v>44613</v>
      </c>
      <c r="B11690" s="234">
        <v>40.380000000000003</v>
      </c>
      <c r="C11690" s="238">
        <v>62669</v>
      </c>
      <c r="D11690" s="111"/>
      <c r="E11690" s="112"/>
    </row>
    <row r="11691" spans="1:5">
      <c r="A11691" s="230">
        <v>44614</v>
      </c>
      <c r="B11691" s="234">
        <v>40.04</v>
      </c>
      <c r="C11691" s="238">
        <v>98903</v>
      </c>
      <c r="D11691" s="111"/>
      <c r="E11691" s="112"/>
    </row>
    <row r="11692" spans="1:5">
      <c r="A11692" s="230">
        <v>44615</v>
      </c>
      <c r="B11692" s="234">
        <v>39.72</v>
      </c>
      <c r="C11692" s="238">
        <v>78646</v>
      </c>
      <c r="D11692" s="111"/>
      <c r="E11692" s="112"/>
    </row>
    <row r="11693" spans="1:5">
      <c r="A11693" s="230">
        <v>44616</v>
      </c>
      <c r="B11693" s="234">
        <v>38.5</v>
      </c>
      <c r="C11693" s="238">
        <v>173421</v>
      </c>
      <c r="D11693" s="111"/>
      <c r="E11693" s="112"/>
    </row>
    <row r="11694" spans="1:5">
      <c r="A11694" s="230">
        <v>44617</v>
      </c>
      <c r="B11694" s="234">
        <v>40.26</v>
      </c>
      <c r="C11694" s="238">
        <v>117916</v>
      </c>
      <c r="D11694" s="111"/>
      <c r="E11694" s="112"/>
    </row>
    <row r="11695" spans="1:5">
      <c r="A11695" s="231">
        <v>44620</v>
      </c>
      <c r="B11695" s="236">
        <v>38.880000000000003</v>
      </c>
      <c r="C11695" s="240">
        <v>143628</v>
      </c>
      <c r="D11695" s="111"/>
      <c r="E11695" s="112"/>
    </row>
    <row r="11696" spans="1:5">
      <c r="A11696" s="230">
        <v>44621</v>
      </c>
      <c r="B11696" s="234">
        <v>37</v>
      </c>
      <c r="C11696" s="238">
        <v>108275</v>
      </c>
      <c r="D11696" s="111"/>
      <c r="E11696" s="112"/>
    </row>
    <row r="11697" spans="1:5">
      <c r="A11697" s="230">
        <v>44622</v>
      </c>
      <c r="B11697" s="234">
        <v>36.479999999999997</v>
      </c>
      <c r="C11697" s="238">
        <v>94349</v>
      </c>
      <c r="D11697" s="111"/>
      <c r="E11697" s="112"/>
    </row>
    <row r="11698" spans="1:5">
      <c r="A11698" s="230">
        <v>44623</v>
      </c>
      <c r="B11698" s="234">
        <v>36.159999999999997</v>
      </c>
      <c r="C11698" s="238">
        <v>92215</v>
      </c>
      <c r="D11698" s="111"/>
      <c r="E11698" s="112"/>
    </row>
    <row r="11699" spans="1:5">
      <c r="A11699" s="230">
        <v>44624</v>
      </c>
      <c r="B11699" s="234">
        <v>33.799999999999997</v>
      </c>
      <c r="C11699" s="238">
        <v>132081</v>
      </c>
      <c r="D11699" s="111"/>
      <c r="E11699" s="112"/>
    </row>
    <row r="11700" spans="1:5">
      <c r="A11700" s="230">
        <v>44627</v>
      </c>
      <c r="B11700" s="234">
        <v>31.3</v>
      </c>
      <c r="C11700" s="238">
        <v>147790</v>
      </c>
      <c r="D11700" s="111"/>
      <c r="E11700" s="112"/>
    </row>
    <row r="11701" spans="1:5">
      <c r="A11701" s="230">
        <v>44628</v>
      </c>
      <c r="B11701" s="234">
        <v>30</v>
      </c>
      <c r="C11701" s="238">
        <v>196279</v>
      </c>
      <c r="D11701" s="111"/>
      <c r="E11701" s="112"/>
    </row>
    <row r="11702" spans="1:5">
      <c r="A11702" s="230">
        <v>44629</v>
      </c>
      <c r="B11702" s="234">
        <v>32.1</v>
      </c>
      <c r="C11702" s="238">
        <v>106156</v>
      </c>
      <c r="D11702" s="111"/>
      <c r="E11702" s="112"/>
    </row>
    <row r="11703" spans="1:5">
      <c r="A11703" s="230">
        <v>44630</v>
      </c>
      <c r="B11703" s="234">
        <v>31.78</v>
      </c>
      <c r="C11703" s="238">
        <v>68727</v>
      </c>
      <c r="D11703" s="111"/>
      <c r="E11703" s="112"/>
    </row>
    <row r="11704" spans="1:5">
      <c r="A11704" s="230">
        <v>44631</v>
      </c>
      <c r="B11704" s="234">
        <v>32.94</v>
      </c>
      <c r="C11704" s="238">
        <v>143862</v>
      </c>
      <c r="D11704" s="111"/>
      <c r="E11704" s="112"/>
    </row>
    <row r="11705" spans="1:5">
      <c r="A11705" s="230">
        <v>44634</v>
      </c>
      <c r="B11705" s="234">
        <v>33.24</v>
      </c>
      <c r="C11705" s="238">
        <v>84306</v>
      </c>
      <c r="D11705" s="111"/>
      <c r="E11705" s="112"/>
    </row>
    <row r="11706" spans="1:5">
      <c r="A11706" s="230">
        <v>44635</v>
      </c>
      <c r="B11706" s="234">
        <v>33.6</v>
      </c>
      <c r="C11706" s="238">
        <v>108404</v>
      </c>
      <c r="D11706" s="111"/>
      <c r="E11706" s="112"/>
    </row>
    <row r="11707" spans="1:5">
      <c r="A11707" s="230">
        <v>44636</v>
      </c>
      <c r="B11707" s="234">
        <v>35.020000000000003</v>
      </c>
      <c r="C11707" s="238">
        <v>82372</v>
      </c>
      <c r="D11707" s="111"/>
      <c r="E11707" s="112"/>
    </row>
    <row r="11708" spans="1:5">
      <c r="A11708" s="230">
        <v>44637</v>
      </c>
      <c r="B11708" s="234">
        <v>34.9</v>
      </c>
      <c r="C11708" s="238">
        <v>71274</v>
      </c>
      <c r="D11708" s="111"/>
      <c r="E11708" s="112"/>
    </row>
    <row r="11709" spans="1:5">
      <c r="A11709" s="230">
        <v>44638</v>
      </c>
      <c r="B11709" s="234">
        <v>35.58</v>
      </c>
      <c r="C11709" s="238">
        <v>185616</v>
      </c>
      <c r="D11709" s="111"/>
      <c r="E11709" s="112"/>
    </row>
    <row r="11710" spans="1:5">
      <c r="A11710" s="230">
        <v>44641</v>
      </c>
      <c r="B11710" s="234">
        <v>36.46</v>
      </c>
      <c r="C11710" s="238">
        <v>81447</v>
      </c>
      <c r="D11710" s="111"/>
      <c r="E11710" s="112"/>
    </row>
    <row r="11711" spans="1:5">
      <c r="A11711" s="230">
        <v>44642</v>
      </c>
      <c r="B11711" s="234">
        <v>36.92</v>
      </c>
      <c r="C11711" s="238">
        <v>73438</v>
      </c>
      <c r="D11711" s="111"/>
      <c r="E11711" s="112"/>
    </row>
    <row r="11712" spans="1:5">
      <c r="A11712" s="230">
        <v>44643</v>
      </c>
      <c r="B11712" s="234">
        <v>36.380000000000003</v>
      </c>
      <c r="C11712" s="238">
        <v>69357</v>
      </c>
      <c r="D11712" s="111"/>
      <c r="E11712" s="112"/>
    </row>
    <row r="11713" spans="1:5">
      <c r="A11713" s="230">
        <v>44644</v>
      </c>
      <c r="B11713" s="234">
        <v>35.58</v>
      </c>
      <c r="C11713" s="238">
        <v>74824</v>
      </c>
      <c r="D11713" s="111"/>
      <c r="E11713" s="112"/>
    </row>
    <row r="11714" spans="1:5">
      <c r="A11714" s="230">
        <v>44645</v>
      </c>
      <c r="B11714" s="234">
        <v>35.76</v>
      </c>
      <c r="C11714" s="238">
        <v>51820</v>
      </c>
      <c r="D11714" s="111"/>
      <c r="E11714" s="112"/>
    </row>
    <row r="11715" spans="1:5">
      <c r="A11715" s="230">
        <v>44648</v>
      </c>
      <c r="B11715" s="234">
        <v>35.5</v>
      </c>
      <c r="C11715" s="238">
        <v>59585</v>
      </c>
      <c r="D11715" s="111"/>
      <c r="E11715" s="112"/>
    </row>
    <row r="11716" spans="1:5">
      <c r="A11716" s="230">
        <v>44649</v>
      </c>
      <c r="B11716" s="234">
        <v>36.26</v>
      </c>
      <c r="C11716" s="238">
        <v>81628</v>
      </c>
      <c r="D11716" s="111"/>
      <c r="E11716" s="112"/>
    </row>
    <row r="11717" spans="1:5">
      <c r="A11717" s="230">
        <v>44650</v>
      </c>
      <c r="B11717" s="234">
        <v>35.44</v>
      </c>
      <c r="C11717" s="238">
        <v>66150</v>
      </c>
      <c r="D11717" s="111"/>
      <c r="E11717" s="112"/>
    </row>
    <row r="11718" spans="1:5">
      <c r="A11718" s="231">
        <v>44651</v>
      </c>
      <c r="B11718" s="236">
        <v>35.479999999999997</v>
      </c>
      <c r="C11718" s="240">
        <v>105658</v>
      </c>
      <c r="D11718" s="111"/>
      <c r="E11718" s="112"/>
    </row>
    <row r="11719" spans="1:5">
      <c r="A11719" s="229">
        <v>44652</v>
      </c>
      <c r="B11719" s="235">
        <v>36.26</v>
      </c>
      <c r="C11719" s="242">
        <v>66266</v>
      </c>
      <c r="D11719" s="111"/>
      <c r="E11719" s="112"/>
    </row>
    <row r="11720" spans="1:5">
      <c r="A11720" s="230">
        <v>44655</v>
      </c>
      <c r="B11720" s="234">
        <v>36.32</v>
      </c>
      <c r="C11720" s="238">
        <v>63655</v>
      </c>
      <c r="D11720" s="111"/>
      <c r="E11720" s="112"/>
    </row>
    <row r="11721" spans="1:5">
      <c r="A11721" s="230">
        <v>44656</v>
      </c>
      <c r="B11721" s="234">
        <v>35.24</v>
      </c>
      <c r="C11721" s="238">
        <v>90291</v>
      </c>
      <c r="D11721" s="111"/>
      <c r="E11721" s="112"/>
    </row>
    <row r="11722" spans="1:5">
      <c r="A11722" s="230">
        <v>44657</v>
      </c>
      <c r="B11722" s="234">
        <v>34.54</v>
      </c>
      <c r="C11722" s="238">
        <v>82092</v>
      </c>
      <c r="D11722" s="111"/>
      <c r="E11722" s="112"/>
    </row>
    <row r="11723" spans="1:5">
      <c r="A11723" s="230">
        <v>44658</v>
      </c>
      <c r="B11723" s="234">
        <v>34.4</v>
      </c>
      <c r="C11723" s="238">
        <v>67240</v>
      </c>
      <c r="D11723" s="111"/>
      <c r="E11723" s="112"/>
    </row>
    <row r="11724" spans="1:5">
      <c r="A11724" s="230">
        <v>44659</v>
      </c>
      <c r="B11724" s="234">
        <v>34.619999999999997</v>
      </c>
      <c r="C11724" s="238">
        <v>62923</v>
      </c>
      <c r="D11724" s="111"/>
      <c r="E11724" s="112"/>
    </row>
    <row r="11725" spans="1:5">
      <c r="A11725" s="230">
        <v>44662</v>
      </c>
      <c r="B11725" s="234">
        <v>34.74</v>
      </c>
      <c r="C11725" s="238">
        <v>55542</v>
      </c>
      <c r="D11725" s="111"/>
      <c r="E11725" s="112"/>
    </row>
    <row r="11726" spans="1:5">
      <c r="A11726" s="230">
        <v>44663</v>
      </c>
      <c r="B11726" s="234">
        <v>34.64</v>
      </c>
      <c r="C11726" s="238">
        <v>81940</v>
      </c>
      <c r="D11726" s="111"/>
      <c r="E11726" s="112"/>
    </row>
    <row r="11727" spans="1:5">
      <c r="A11727" s="230">
        <v>44664</v>
      </c>
      <c r="B11727" s="234">
        <v>34.700000000000003</v>
      </c>
      <c r="C11727" s="238">
        <v>61984</v>
      </c>
      <c r="D11727" s="111"/>
      <c r="E11727" s="112"/>
    </row>
    <row r="11728" spans="1:5">
      <c r="A11728" s="230">
        <v>44665</v>
      </c>
      <c r="B11728" s="234">
        <v>35.32</v>
      </c>
      <c r="C11728" s="238">
        <v>91564</v>
      </c>
      <c r="D11728" s="111"/>
      <c r="E11728" s="112"/>
    </row>
    <row r="11729" spans="1:5">
      <c r="A11729" s="230">
        <v>44670</v>
      </c>
      <c r="B11729" s="234">
        <v>35.200000000000003</v>
      </c>
      <c r="C11729" s="238">
        <v>44796</v>
      </c>
      <c r="D11729" s="111"/>
      <c r="E11729" s="112"/>
    </row>
    <row r="11730" spans="1:5">
      <c r="A11730" s="230">
        <v>44671</v>
      </c>
      <c r="B11730" s="234">
        <v>35.700000000000003</v>
      </c>
      <c r="C11730" s="238">
        <v>44133</v>
      </c>
      <c r="D11730" s="111"/>
      <c r="E11730" s="112"/>
    </row>
    <row r="11731" spans="1:5">
      <c r="A11731" s="230">
        <v>44672</v>
      </c>
      <c r="B11731" s="234">
        <v>36.76</v>
      </c>
      <c r="C11731" s="238">
        <v>60618</v>
      </c>
      <c r="D11731" s="111"/>
      <c r="E11731" s="112"/>
    </row>
    <row r="11732" spans="1:5">
      <c r="A11732" s="230">
        <v>44673</v>
      </c>
      <c r="B11732" s="234">
        <v>35.54</v>
      </c>
      <c r="C11732" s="238">
        <v>74559</v>
      </c>
      <c r="D11732" s="111"/>
      <c r="E11732" s="112"/>
    </row>
    <row r="11733" spans="1:5">
      <c r="A11733" s="230">
        <v>44676</v>
      </c>
      <c r="B11733" s="234">
        <v>34.54</v>
      </c>
      <c r="C11733" s="238">
        <v>72285</v>
      </c>
      <c r="D11733" s="111"/>
      <c r="E11733" s="112"/>
    </row>
    <row r="11734" spans="1:5">
      <c r="A11734" s="230">
        <v>44677</v>
      </c>
      <c r="B11734" s="234">
        <v>34</v>
      </c>
      <c r="C11734" s="238">
        <v>72063</v>
      </c>
      <c r="D11734" s="111"/>
      <c r="E11734" s="112"/>
    </row>
    <row r="11735" spans="1:5">
      <c r="A11735" s="230">
        <v>44678</v>
      </c>
      <c r="B11735" s="234">
        <v>34.86</v>
      </c>
      <c r="C11735" s="238">
        <v>71377</v>
      </c>
      <c r="D11735" s="111"/>
      <c r="E11735" s="112"/>
    </row>
    <row r="11736" spans="1:5">
      <c r="A11736" s="230">
        <v>44679</v>
      </c>
      <c r="B11736" s="234">
        <v>35.08</v>
      </c>
      <c r="C11736" s="238">
        <v>49920</v>
      </c>
      <c r="D11736" s="111"/>
      <c r="E11736" s="112"/>
    </row>
    <row r="11737" spans="1:5">
      <c r="A11737" s="231">
        <v>44680</v>
      </c>
      <c r="B11737" s="236">
        <v>35.56</v>
      </c>
      <c r="C11737" s="240">
        <v>67325</v>
      </c>
      <c r="D11737" s="111"/>
      <c r="E11737" s="112"/>
    </row>
    <row r="11738" spans="1:5">
      <c r="A11738" s="229">
        <v>44683</v>
      </c>
      <c r="B11738" s="235">
        <v>35.44</v>
      </c>
      <c r="C11738" s="242">
        <v>61308</v>
      </c>
      <c r="D11738" s="111"/>
      <c r="E11738" s="112"/>
    </row>
    <row r="11739" spans="1:5">
      <c r="A11739" s="230">
        <v>44684</v>
      </c>
      <c r="B11739" s="234">
        <v>35.840000000000003</v>
      </c>
      <c r="C11739" s="238">
        <v>44098</v>
      </c>
      <c r="D11739" s="111"/>
      <c r="E11739" s="112"/>
    </row>
    <row r="11740" spans="1:5">
      <c r="A11740" s="230">
        <v>44685</v>
      </c>
      <c r="B11740" s="234">
        <v>35.46</v>
      </c>
      <c r="C11740" s="238">
        <v>49141</v>
      </c>
      <c r="D11740" s="111"/>
      <c r="E11740" s="112"/>
    </row>
    <row r="11741" spans="1:5">
      <c r="A11741" s="230">
        <v>44686</v>
      </c>
      <c r="B11741" s="234">
        <v>35.1</v>
      </c>
      <c r="C11741" s="238">
        <v>52401</v>
      </c>
      <c r="D11741" s="111"/>
      <c r="E11741" s="112"/>
    </row>
    <row r="11742" spans="1:5">
      <c r="A11742" s="230">
        <v>44687</v>
      </c>
      <c r="B11742" s="234">
        <v>35.06</v>
      </c>
      <c r="C11742" s="238">
        <v>53299</v>
      </c>
      <c r="D11742" s="111"/>
      <c r="E11742" s="112"/>
    </row>
    <row r="11743" spans="1:5">
      <c r="A11743" s="230">
        <v>44690</v>
      </c>
      <c r="B11743" s="234">
        <v>33.340000000000003</v>
      </c>
      <c r="C11743" s="238">
        <v>57035</v>
      </c>
      <c r="D11743" s="111"/>
      <c r="E11743" s="112"/>
    </row>
    <row r="11744" spans="1:5">
      <c r="A11744" s="230">
        <v>44691</v>
      </c>
      <c r="B11744" s="234">
        <v>33.04</v>
      </c>
      <c r="C11744" s="238">
        <v>64744</v>
      </c>
      <c r="D11744" s="111"/>
      <c r="E11744" s="112"/>
    </row>
    <row r="11745" spans="1:5">
      <c r="A11745" s="230">
        <v>44692</v>
      </c>
      <c r="B11745" s="234">
        <v>34.54</v>
      </c>
      <c r="C11745" s="238">
        <v>83486</v>
      </c>
      <c r="D11745" s="111"/>
      <c r="E11745" s="112"/>
    </row>
    <row r="11746" spans="1:5">
      <c r="A11746" s="230">
        <v>44693</v>
      </c>
      <c r="B11746" s="234">
        <v>33.14</v>
      </c>
      <c r="C11746" s="238">
        <v>79198</v>
      </c>
      <c r="D11746" s="111"/>
      <c r="E11746" s="112"/>
    </row>
    <row r="11747" spans="1:5">
      <c r="A11747" s="230">
        <v>44694</v>
      </c>
      <c r="B11747" s="234">
        <v>34.299999999999997</v>
      </c>
      <c r="C11747" s="238">
        <v>53220</v>
      </c>
      <c r="D11747" s="111"/>
      <c r="E11747" s="112"/>
    </row>
    <row r="11748" spans="1:5">
      <c r="A11748" s="230">
        <v>44697</v>
      </c>
      <c r="B11748" s="234">
        <v>34.520000000000003</v>
      </c>
      <c r="C11748" s="238">
        <v>49476</v>
      </c>
      <c r="D11748" s="111"/>
      <c r="E11748" s="112"/>
    </row>
    <row r="11749" spans="1:5">
      <c r="A11749" s="230">
        <v>44698</v>
      </c>
      <c r="B11749" s="234">
        <v>35.979999999999997</v>
      </c>
      <c r="C11749" s="238">
        <v>56789</v>
      </c>
      <c r="D11749" s="111"/>
      <c r="E11749" s="112"/>
    </row>
    <row r="11750" spans="1:5">
      <c r="A11750" s="230">
        <v>44699</v>
      </c>
      <c r="B11750" s="234">
        <v>35.799999999999997</v>
      </c>
      <c r="C11750" s="238">
        <v>57340</v>
      </c>
      <c r="D11750" s="111"/>
      <c r="E11750" s="112"/>
    </row>
    <row r="11751" spans="1:5">
      <c r="A11751" s="230">
        <v>44700</v>
      </c>
      <c r="B11751" s="234">
        <v>35.700000000000003</v>
      </c>
      <c r="C11751" s="238">
        <v>47524</v>
      </c>
      <c r="D11751" s="111"/>
      <c r="E11751" s="112"/>
    </row>
    <row r="11752" spans="1:5">
      <c r="A11752" s="230">
        <v>44701</v>
      </c>
      <c r="B11752" s="234">
        <v>35.58</v>
      </c>
      <c r="C11752" s="238">
        <v>59977</v>
      </c>
      <c r="D11752" s="111"/>
      <c r="E11752" s="112"/>
    </row>
    <row r="11753" spans="1:5">
      <c r="A11753" s="230">
        <v>44704</v>
      </c>
      <c r="B11753" s="234">
        <v>36.159999999999997</v>
      </c>
      <c r="C11753" s="238">
        <v>55149</v>
      </c>
      <c r="D11753" s="111"/>
      <c r="E11753" s="112"/>
    </row>
    <row r="11754" spans="1:5">
      <c r="A11754" s="230">
        <v>44705</v>
      </c>
      <c r="B11754" s="234">
        <v>35.24</v>
      </c>
      <c r="C11754" s="238">
        <v>76716</v>
      </c>
      <c r="D11754" s="111"/>
      <c r="E11754" s="112"/>
    </row>
    <row r="11755" spans="1:5">
      <c r="A11755" s="230">
        <v>44706</v>
      </c>
      <c r="B11755" s="234">
        <v>36.36</v>
      </c>
      <c r="C11755" s="238">
        <v>39763</v>
      </c>
      <c r="D11755" s="111"/>
      <c r="E11755" s="112"/>
    </row>
    <row r="11756" spans="1:5">
      <c r="A11756" s="230">
        <v>44707</v>
      </c>
      <c r="B11756" s="234">
        <v>37.56</v>
      </c>
      <c r="C11756" s="238">
        <v>52187</v>
      </c>
      <c r="D11756" s="111"/>
      <c r="E11756" s="112"/>
    </row>
    <row r="11757" spans="1:5">
      <c r="A11757" s="230">
        <v>44708</v>
      </c>
      <c r="B11757" s="234">
        <v>37.9</v>
      </c>
      <c r="C11757" s="238">
        <v>55602</v>
      </c>
      <c r="D11757" s="111"/>
      <c r="E11757" s="112"/>
    </row>
    <row r="11758" spans="1:5">
      <c r="A11758" s="230">
        <v>44711</v>
      </c>
      <c r="B11758" s="234">
        <v>38.5</v>
      </c>
      <c r="C11758" s="238">
        <v>55985</v>
      </c>
      <c r="D11758" s="111"/>
      <c r="E11758" s="112"/>
    </row>
    <row r="11759" spans="1:5">
      <c r="A11759" s="231">
        <v>44712</v>
      </c>
      <c r="B11759" s="236">
        <v>37.58</v>
      </c>
      <c r="C11759" s="240">
        <v>81682</v>
      </c>
      <c r="D11759" s="111"/>
      <c r="E11759" s="112"/>
    </row>
    <row r="11760" spans="1:5">
      <c r="A11760" s="229">
        <v>44713</v>
      </c>
      <c r="B11760" s="235">
        <v>38</v>
      </c>
      <c r="C11760" s="242">
        <v>63362</v>
      </c>
      <c r="D11760" s="111"/>
      <c r="E11760" s="112"/>
    </row>
    <row r="11761" spans="1:5">
      <c r="A11761" s="230">
        <v>44714</v>
      </c>
      <c r="B11761" s="234">
        <v>38.32</v>
      </c>
      <c r="C11761" s="238">
        <v>46019</v>
      </c>
      <c r="D11761" s="111"/>
      <c r="E11761" s="112"/>
    </row>
    <row r="11762" spans="1:5">
      <c r="A11762" s="230">
        <v>44715</v>
      </c>
      <c r="B11762" s="234">
        <v>38.18</v>
      </c>
      <c r="C11762" s="238">
        <v>31666</v>
      </c>
      <c r="D11762" s="111"/>
      <c r="E11762" s="112"/>
    </row>
    <row r="11763" spans="1:5">
      <c r="A11763" s="230">
        <v>44718</v>
      </c>
      <c r="B11763" s="234">
        <v>38.78</v>
      </c>
      <c r="C11763" s="238">
        <v>29169</v>
      </c>
      <c r="D11763" s="111"/>
      <c r="E11763" s="112"/>
    </row>
    <row r="11764" spans="1:5">
      <c r="A11764" s="230">
        <v>44719</v>
      </c>
      <c r="B11764" s="234">
        <v>39.36</v>
      </c>
      <c r="C11764" s="238">
        <v>51863</v>
      </c>
      <c r="D11764" s="111"/>
      <c r="E11764" s="112"/>
    </row>
    <row r="11765" spans="1:5">
      <c r="A11765" s="230">
        <v>44720</v>
      </c>
      <c r="B11765" s="234">
        <v>38.36</v>
      </c>
      <c r="C11765" s="238">
        <v>66420</v>
      </c>
      <c r="D11765" s="111"/>
      <c r="E11765" s="112"/>
    </row>
    <row r="11766" spans="1:5">
      <c r="A11766" s="230">
        <v>44721</v>
      </c>
      <c r="B11766" s="234">
        <v>37.96</v>
      </c>
      <c r="C11766" s="238">
        <v>56891</v>
      </c>
      <c r="D11766" s="111"/>
      <c r="E11766" s="112"/>
    </row>
    <row r="11767" spans="1:5">
      <c r="A11767" s="230">
        <v>44722</v>
      </c>
      <c r="B11767" s="234">
        <v>36.9</v>
      </c>
      <c r="C11767" s="238">
        <v>45117</v>
      </c>
      <c r="D11767" s="111"/>
      <c r="E11767" s="112"/>
    </row>
    <row r="11768" spans="1:5">
      <c r="A11768" s="230">
        <v>44725</v>
      </c>
      <c r="B11768" s="234">
        <v>35.799999999999997</v>
      </c>
      <c r="C11768" s="238">
        <v>52997</v>
      </c>
      <c r="D11768" s="111"/>
      <c r="E11768" s="112"/>
    </row>
    <row r="11769" spans="1:5">
      <c r="A11769" s="230">
        <v>44726</v>
      </c>
      <c r="B11769" s="234">
        <v>33.68</v>
      </c>
      <c r="C11769" s="238">
        <f>132993</f>
        <v>132993</v>
      </c>
      <c r="D11769" s="111"/>
      <c r="E11769" s="112"/>
    </row>
    <row r="11770" spans="1:5">
      <c r="A11770" s="230">
        <v>44727</v>
      </c>
      <c r="B11770" s="234">
        <v>34.42</v>
      </c>
      <c r="C11770" s="238">
        <v>75342</v>
      </c>
      <c r="D11770" s="111"/>
      <c r="E11770" s="112"/>
    </row>
    <row r="11771" spans="1:5">
      <c r="A11771" s="230">
        <v>44728</v>
      </c>
      <c r="B11771" s="234">
        <v>32.619999999999997</v>
      </c>
      <c r="C11771" s="238">
        <v>88849</v>
      </c>
      <c r="D11771" s="111"/>
      <c r="E11771" s="112"/>
    </row>
    <row r="11772" spans="1:5">
      <c r="A11772" s="230">
        <v>44729</v>
      </c>
      <c r="B11772" s="234">
        <v>33.18</v>
      </c>
      <c r="C11772" s="238">
        <f>126690</f>
        <v>126690</v>
      </c>
      <c r="D11772" s="111"/>
      <c r="E11772" s="112"/>
    </row>
    <row r="11773" spans="1:5">
      <c r="A11773" s="230">
        <v>44732</v>
      </c>
      <c r="B11773" s="234">
        <v>33.619999999999997</v>
      </c>
      <c r="C11773" s="238">
        <v>64725</v>
      </c>
      <c r="D11773" s="111"/>
      <c r="E11773" s="112"/>
    </row>
    <row r="11774" spans="1:5">
      <c r="A11774" s="230">
        <v>44733</v>
      </c>
      <c r="B11774" s="234">
        <v>33.840000000000003</v>
      </c>
      <c r="C11774" s="238">
        <v>62654</v>
      </c>
      <c r="D11774" s="111"/>
      <c r="E11774" s="112"/>
    </row>
    <row r="11775" spans="1:5">
      <c r="A11775" s="230">
        <v>44734</v>
      </c>
      <c r="B11775" s="234">
        <v>32.979999999999997</v>
      </c>
      <c r="C11775" s="238">
        <v>80672</v>
      </c>
      <c r="D11775" s="111"/>
      <c r="E11775" s="112"/>
    </row>
    <row r="11776" spans="1:5">
      <c r="A11776" s="230">
        <v>44735</v>
      </c>
      <c r="B11776" s="234">
        <v>32.020000000000003</v>
      </c>
      <c r="C11776" s="238">
        <v>65761</v>
      </c>
      <c r="D11776" s="111"/>
      <c r="E11776" s="112"/>
    </row>
    <row r="11777" spans="1:5">
      <c r="A11777" s="230">
        <v>44736</v>
      </c>
      <c r="B11777" s="234">
        <v>32.64</v>
      </c>
      <c r="C11777" s="238">
        <v>50899</v>
      </c>
      <c r="D11777" s="111"/>
      <c r="E11777" s="112"/>
    </row>
    <row r="11778" spans="1:5">
      <c r="A11778" s="230">
        <v>44739</v>
      </c>
      <c r="B11778" s="234">
        <v>33.04</v>
      </c>
      <c r="C11778" s="238">
        <v>56604</v>
      </c>
      <c r="D11778" s="111"/>
      <c r="E11778" s="112"/>
    </row>
    <row r="11779" spans="1:5">
      <c r="A11779" s="230">
        <v>44740</v>
      </c>
      <c r="B11779" s="234">
        <v>32.479999999999997</v>
      </c>
      <c r="C11779" s="238">
        <v>101668</v>
      </c>
      <c r="D11779" s="111"/>
      <c r="E11779" s="112"/>
    </row>
    <row r="11780" spans="1:5">
      <c r="A11780" s="230">
        <v>44741</v>
      </c>
      <c r="B11780" s="234">
        <v>32.26</v>
      </c>
      <c r="C11780" s="238">
        <v>53959</v>
      </c>
      <c r="D11780" s="111"/>
      <c r="E11780" s="112"/>
    </row>
    <row r="11781" spans="1:5">
      <c r="A11781" s="231">
        <v>44742</v>
      </c>
      <c r="B11781" s="236">
        <v>31.06</v>
      </c>
      <c r="C11781" s="240">
        <v>124209</v>
      </c>
      <c r="D11781" s="111"/>
      <c r="E11781" s="112"/>
    </row>
    <row r="11782" spans="1:5">
      <c r="A11782" s="230">
        <v>44743</v>
      </c>
      <c r="B11782" s="234">
        <v>31.2</v>
      </c>
      <c r="C11782" s="238">
        <v>77299</v>
      </c>
      <c r="D11782" s="111"/>
      <c r="E11782" s="112"/>
    </row>
    <row r="11783" spans="1:5">
      <c r="A11783" s="230">
        <v>44746</v>
      </c>
      <c r="B11783" s="234">
        <v>31.4</v>
      </c>
      <c r="C11783" s="238">
        <v>50484</v>
      </c>
      <c r="D11783" s="111"/>
      <c r="E11783" s="112"/>
    </row>
    <row r="11784" spans="1:5">
      <c r="A11784" s="230">
        <v>44747</v>
      </c>
      <c r="B11784" s="234">
        <v>30.52</v>
      </c>
      <c r="C11784" s="238">
        <v>49867</v>
      </c>
      <c r="D11784" s="111"/>
      <c r="E11784" s="112"/>
    </row>
    <row r="11785" spans="1:5">
      <c r="A11785" s="230">
        <v>44748</v>
      </c>
      <c r="B11785" s="234">
        <v>30.68</v>
      </c>
      <c r="C11785" s="238">
        <v>43841</v>
      </c>
      <c r="D11785" s="111"/>
      <c r="E11785" s="112"/>
    </row>
    <row r="11786" spans="1:5">
      <c r="A11786" s="230">
        <v>44749</v>
      </c>
      <c r="B11786" s="234">
        <v>31.46</v>
      </c>
      <c r="C11786" s="238">
        <v>55983</v>
      </c>
      <c r="D11786" s="111"/>
      <c r="E11786" s="112"/>
    </row>
    <row r="11787" spans="1:5">
      <c r="A11787" s="230">
        <v>44750</v>
      </c>
      <c r="B11787" s="234">
        <v>31.84</v>
      </c>
      <c r="C11787" s="238">
        <v>64330</v>
      </c>
      <c r="D11787" s="111"/>
      <c r="E11787" s="112"/>
    </row>
    <row r="11788" spans="1:5">
      <c r="A11788" s="230">
        <v>44753</v>
      </c>
      <c r="B11788" s="234">
        <v>31.34</v>
      </c>
      <c r="C11788" s="238">
        <v>41476</v>
      </c>
      <c r="D11788" s="111"/>
      <c r="E11788" s="112"/>
    </row>
    <row r="11789" spans="1:5">
      <c r="A11789" s="230">
        <v>44754</v>
      </c>
      <c r="B11789" s="234">
        <v>31.72</v>
      </c>
      <c r="C11789" s="238">
        <v>46588</v>
      </c>
      <c r="D11789" s="111"/>
      <c r="E11789" s="112"/>
    </row>
    <row r="11790" spans="1:5">
      <c r="A11790" s="230">
        <v>44755</v>
      </c>
      <c r="B11790" s="234">
        <v>31.24</v>
      </c>
      <c r="C11790" s="238">
        <v>43660</v>
      </c>
      <c r="D11790" s="111"/>
      <c r="E11790" s="112"/>
    </row>
    <row r="11791" spans="1:5">
      <c r="A11791" s="230">
        <v>44756</v>
      </c>
      <c r="B11791" s="234">
        <v>31.06</v>
      </c>
      <c r="C11791" s="238">
        <v>40785</v>
      </c>
      <c r="D11791" s="111"/>
      <c r="E11791" s="112"/>
    </row>
    <row r="11792" spans="1:5">
      <c r="A11792" s="230">
        <v>44757</v>
      </c>
      <c r="B11792" s="234">
        <v>31.54</v>
      </c>
      <c r="C11792" s="238">
        <v>37860</v>
      </c>
      <c r="D11792" s="111"/>
      <c r="E11792" s="112"/>
    </row>
    <row r="11793" spans="1:5">
      <c r="A11793" s="230">
        <v>44760</v>
      </c>
      <c r="B11793" s="234">
        <v>30</v>
      </c>
      <c r="C11793" s="238">
        <v>132252</v>
      </c>
      <c r="D11793" s="111"/>
      <c r="E11793" s="112"/>
    </row>
    <row r="11794" spans="1:5">
      <c r="A11794" s="230">
        <v>44761</v>
      </c>
      <c r="B11794" s="234">
        <v>30.66</v>
      </c>
      <c r="C11794" s="238">
        <v>72693</v>
      </c>
      <c r="D11794" s="111"/>
      <c r="E11794" s="112"/>
    </row>
    <row r="11795" spans="1:5">
      <c r="A11795" s="230">
        <v>44762</v>
      </c>
      <c r="B11795" s="234">
        <v>31.52</v>
      </c>
      <c r="C11795" s="238">
        <v>62389</v>
      </c>
      <c r="D11795" s="111"/>
      <c r="E11795" s="112"/>
    </row>
    <row r="11796" spans="1:5">
      <c r="A11796" s="230">
        <v>44763</v>
      </c>
      <c r="B11796" s="234">
        <v>31.6</v>
      </c>
      <c r="C11796" s="238">
        <v>53416</v>
      </c>
      <c r="D11796" s="111"/>
      <c r="E11796" s="112"/>
    </row>
    <row r="11797" spans="1:5">
      <c r="A11797" s="230">
        <v>44764</v>
      </c>
      <c r="B11797" s="234">
        <v>31.26</v>
      </c>
      <c r="C11797" s="238">
        <v>41085</v>
      </c>
      <c r="D11797" s="111"/>
      <c r="E11797" s="112"/>
    </row>
    <row r="11798" spans="1:5">
      <c r="A11798" s="230">
        <v>44767</v>
      </c>
      <c r="B11798" s="234">
        <v>31.44</v>
      </c>
      <c r="C11798" s="238">
        <v>26985</v>
      </c>
      <c r="D11798" s="111"/>
      <c r="E11798" s="112"/>
    </row>
    <row r="11799" spans="1:5">
      <c r="A11799" s="230">
        <v>44768</v>
      </c>
      <c r="B11799" s="234">
        <v>30.5</v>
      </c>
      <c r="C11799" s="238">
        <v>63142</v>
      </c>
      <c r="D11799" s="111"/>
      <c r="E11799" s="112"/>
    </row>
    <row r="11800" spans="1:5">
      <c r="A11800" s="230">
        <v>44769</v>
      </c>
      <c r="B11800" s="234">
        <v>31.46</v>
      </c>
      <c r="C11800" s="238">
        <v>37371</v>
      </c>
      <c r="D11800" s="111"/>
      <c r="E11800" s="112"/>
    </row>
    <row r="11801" spans="1:5">
      <c r="A11801" s="230">
        <v>44770</v>
      </c>
      <c r="B11801" s="234">
        <v>31.72</v>
      </c>
      <c r="C11801" s="238">
        <v>54347</v>
      </c>
      <c r="D11801" s="111"/>
      <c r="E11801" s="112"/>
    </row>
    <row r="11802" spans="1:5">
      <c r="A11802" s="231">
        <v>44771</v>
      </c>
      <c r="B11802" s="236">
        <v>34.54</v>
      </c>
      <c r="C11802" s="240">
        <v>155523</v>
      </c>
      <c r="D11802" s="111"/>
      <c r="E11802" s="112"/>
    </row>
    <row r="11803" spans="1:5">
      <c r="A11803" s="230">
        <v>44774</v>
      </c>
      <c r="B11803" s="234">
        <v>32.94</v>
      </c>
      <c r="C11803" s="238">
        <v>73413</v>
      </c>
      <c r="D11803" s="111"/>
      <c r="E11803" s="112"/>
    </row>
    <row r="11804" spans="1:5">
      <c r="A11804" s="230">
        <v>44775</v>
      </c>
      <c r="B11804" s="234">
        <v>31.64</v>
      </c>
      <c r="C11804" s="238">
        <v>63579</v>
      </c>
      <c r="D11804" s="111"/>
      <c r="E11804" s="112"/>
    </row>
    <row r="11805" spans="1:5">
      <c r="A11805" s="230">
        <v>44776</v>
      </c>
      <c r="B11805" s="234">
        <v>33</v>
      </c>
      <c r="C11805" s="238">
        <v>59455</v>
      </c>
      <c r="D11805" s="111"/>
      <c r="E11805" s="112"/>
    </row>
    <row r="11806" spans="1:5">
      <c r="A11806" s="230">
        <v>44777</v>
      </c>
      <c r="B11806" s="234">
        <v>33.36</v>
      </c>
      <c r="C11806" s="238">
        <v>43070</v>
      </c>
      <c r="D11806" s="111"/>
      <c r="E11806" s="112"/>
    </row>
    <row r="11807" spans="1:5">
      <c r="A11807" s="230">
        <v>44778</v>
      </c>
      <c r="B11807" s="234">
        <v>33.4</v>
      </c>
      <c r="C11807" s="238">
        <v>39963</v>
      </c>
      <c r="D11807" s="111"/>
      <c r="E11807" s="112"/>
    </row>
    <row r="11808" spans="1:5">
      <c r="A11808" s="230">
        <v>44781</v>
      </c>
      <c r="B11808" s="234">
        <v>33.659999999999997</v>
      </c>
      <c r="C11808" s="238">
        <v>32169</v>
      </c>
      <c r="D11808" s="111"/>
      <c r="E11808" s="112"/>
    </row>
    <row r="11809" spans="1:5">
      <c r="A11809" s="230">
        <v>44782</v>
      </c>
      <c r="B11809" s="234">
        <v>32.74</v>
      </c>
      <c r="C11809" s="238">
        <v>49437</v>
      </c>
      <c r="D11809" s="111"/>
      <c r="E11809" s="112"/>
    </row>
    <row r="11810" spans="1:5">
      <c r="A11810" s="230">
        <v>44783</v>
      </c>
      <c r="B11810" s="234">
        <v>33.46</v>
      </c>
      <c r="C11810" s="238">
        <v>37594</v>
      </c>
      <c r="D11810" s="111"/>
      <c r="E11810" s="112"/>
    </row>
    <row r="11811" spans="1:5">
      <c r="A11811" s="230">
        <v>44784</v>
      </c>
      <c r="B11811" s="234">
        <v>33.36</v>
      </c>
      <c r="C11811" s="238">
        <v>29962</v>
      </c>
      <c r="D11811" s="111"/>
      <c r="E11811" s="112"/>
    </row>
    <row r="11812" spans="1:5">
      <c r="A11812" s="230">
        <v>44785</v>
      </c>
      <c r="B11812" s="234">
        <v>34.1</v>
      </c>
      <c r="C11812" s="238">
        <v>38640</v>
      </c>
      <c r="D11812" s="111"/>
      <c r="E11812" s="112"/>
    </row>
    <row r="11813" spans="1:5">
      <c r="A11813" s="230">
        <v>44788</v>
      </c>
      <c r="B11813" s="234">
        <v>34.08</v>
      </c>
      <c r="C11813" s="238">
        <v>43237</v>
      </c>
      <c r="D11813" s="111"/>
      <c r="E11813" s="112"/>
    </row>
    <row r="11814" spans="1:5">
      <c r="A11814" s="230">
        <v>44789</v>
      </c>
      <c r="B11814" s="234">
        <v>34.44</v>
      </c>
      <c r="C11814" s="238">
        <v>45223</v>
      </c>
      <c r="D11814" s="111"/>
      <c r="E11814" s="112"/>
    </row>
    <row r="11815" spans="1:5">
      <c r="A11815" s="230">
        <v>44790</v>
      </c>
      <c r="B11815" s="234">
        <v>33.119999999999997</v>
      </c>
      <c r="C11815" s="238">
        <v>59747</v>
      </c>
      <c r="D11815" s="111"/>
      <c r="E11815" s="112"/>
    </row>
    <row r="11816" spans="1:5">
      <c r="A11816" s="230">
        <v>44791</v>
      </c>
      <c r="B11816" s="234">
        <v>33.22</v>
      </c>
      <c r="C11816" s="238">
        <v>38615</v>
      </c>
      <c r="D11816" s="111"/>
      <c r="E11816" s="112"/>
    </row>
    <row r="11817" spans="1:5">
      <c r="A11817" s="230">
        <v>44792</v>
      </c>
      <c r="B11817" s="234">
        <v>32.22</v>
      </c>
      <c r="C11817" s="238">
        <v>95140</v>
      </c>
      <c r="D11817" s="111"/>
      <c r="E11817" s="112"/>
    </row>
    <row r="11818" spans="1:5">
      <c r="A11818" s="230">
        <v>44795</v>
      </c>
      <c r="B11818" s="234">
        <v>31.38</v>
      </c>
      <c r="C11818" s="238">
        <v>40928</v>
      </c>
      <c r="D11818" s="111"/>
      <c r="E11818" s="112"/>
    </row>
    <row r="11819" spans="1:5">
      <c r="A11819" s="230">
        <v>44796</v>
      </c>
      <c r="B11819" s="234">
        <v>31.52</v>
      </c>
      <c r="C11819" s="238">
        <v>43962</v>
      </c>
      <c r="D11819" s="111"/>
      <c r="E11819" s="112"/>
    </row>
    <row r="11820" spans="1:5">
      <c r="A11820" s="230">
        <v>44797</v>
      </c>
      <c r="B11820" s="234">
        <v>31.16</v>
      </c>
      <c r="C11820" s="238">
        <v>28487</v>
      </c>
      <c r="D11820" s="111"/>
      <c r="E11820" s="112"/>
    </row>
    <row r="11821" spans="1:5">
      <c r="A11821" s="230">
        <v>44798</v>
      </c>
      <c r="B11821" s="234">
        <v>31.02</v>
      </c>
      <c r="C11821" s="238">
        <v>61233</v>
      </c>
      <c r="D11821" s="111"/>
      <c r="E11821" s="112"/>
    </row>
    <row r="11822" spans="1:5">
      <c r="A11822" s="230">
        <v>44799</v>
      </c>
      <c r="B11822" s="234">
        <v>31.1</v>
      </c>
      <c r="C11822" s="238">
        <v>38100</v>
      </c>
      <c r="D11822" s="111"/>
      <c r="E11822" s="112"/>
    </row>
    <row r="11823" spans="1:5">
      <c r="A11823" s="230">
        <v>44802</v>
      </c>
      <c r="B11823" s="234">
        <v>31.08</v>
      </c>
      <c r="C11823" s="238">
        <v>59798</v>
      </c>
      <c r="D11823" s="111"/>
      <c r="E11823" s="112"/>
    </row>
    <row r="11824" spans="1:5">
      <c r="A11824" s="230">
        <v>44803</v>
      </c>
      <c r="B11824" s="234">
        <v>30.98</v>
      </c>
      <c r="C11824" s="238">
        <v>38475</v>
      </c>
      <c r="D11824" s="111"/>
      <c r="E11824" s="112"/>
    </row>
    <row r="11825" spans="1:5">
      <c r="A11825" s="231">
        <v>44804</v>
      </c>
      <c r="B11825" s="236">
        <v>30.66</v>
      </c>
      <c r="C11825" s="240">
        <v>58831</v>
      </c>
      <c r="D11825" s="111"/>
      <c r="E11825" s="112"/>
    </row>
    <row r="11826" spans="1:5">
      <c r="A11826" s="229">
        <v>44805</v>
      </c>
      <c r="B11826" s="235">
        <v>29.58</v>
      </c>
      <c r="C11826" s="242">
        <v>79482</v>
      </c>
      <c r="D11826" s="111"/>
      <c r="E11826" s="112"/>
    </row>
    <row r="11827" spans="1:5">
      <c r="A11827" s="230">
        <v>44806</v>
      </c>
      <c r="B11827" s="234">
        <v>30.2</v>
      </c>
      <c r="C11827" s="238">
        <v>51751</v>
      </c>
      <c r="D11827" s="111"/>
      <c r="E11827" s="112"/>
    </row>
    <row r="11828" spans="1:5">
      <c r="A11828" s="230">
        <v>44809</v>
      </c>
      <c r="B11828" s="234">
        <v>29.22</v>
      </c>
      <c r="C11828" s="238">
        <v>59263</v>
      </c>
      <c r="D11828" s="111"/>
      <c r="E11828" s="112"/>
    </row>
    <row r="11829" spans="1:5">
      <c r="A11829" s="230">
        <v>44810</v>
      </c>
      <c r="B11829" s="234">
        <v>29.46</v>
      </c>
      <c r="C11829" s="238">
        <v>43552</v>
      </c>
      <c r="D11829" s="111"/>
      <c r="E11829" s="112"/>
    </row>
    <row r="11830" spans="1:5">
      <c r="A11830" s="230">
        <v>44811</v>
      </c>
      <c r="B11830" s="234">
        <v>28.8</v>
      </c>
      <c r="C11830" s="238">
        <v>68414</v>
      </c>
      <c r="D11830" s="111"/>
      <c r="E11830" s="112"/>
    </row>
    <row r="11831" spans="1:5">
      <c r="A11831" s="230">
        <v>44812</v>
      </c>
      <c r="B11831" s="234">
        <v>28.7</v>
      </c>
      <c r="C11831" s="238">
        <v>54672</v>
      </c>
      <c r="D11831" s="111"/>
      <c r="E11831" s="112"/>
    </row>
    <row r="11832" spans="1:5">
      <c r="A11832" s="230">
        <v>44813</v>
      </c>
      <c r="B11832" s="234">
        <v>28.92</v>
      </c>
      <c r="C11832" s="238">
        <v>49499</v>
      </c>
      <c r="D11832" s="111"/>
      <c r="E11832" s="112"/>
    </row>
    <row r="11833" spans="1:5">
      <c r="A11833" s="230">
        <v>44816</v>
      </c>
      <c r="B11833" s="234">
        <v>29.26</v>
      </c>
      <c r="C11833" s="238">
        <v>128042</v>
      </c>
      <c r="D11833" s="111"/>
      <c r="E11833" s="112"/>
    </row>
    <row r="11834" spans="1:5">
      <c r="A11834" s="230">
        <v>44817</v>
      </c>
      <c r="B11834" s="234">
        <v>28.16</v>
      </c>
      <c r="C11834" s="238">
        <v>98398</v>
      </c>
      <c r="D11834" s="111"/>
      <c r="E11834" s="112"/>
    </row>
    <row r="11835" spans="1:5">
      <c r="A11835" s="230">
        <v>44818</v>
      </c>
      <c r="B11835" s="234">
        <v>27.7</v>
      </c>
      <c r="C11835" s="238">
        <v>89338</v>
      </c>
      <c r="D11835" s="111"/>
      <c r="E11835" s="112"/>
    </row>
    <row r="11836" spans="1:5">
      <c r="A11836" s="230">
        <v>44819</v>
      </c>
      <c r="B11836" s="234">
        <v>27.76</v>
      </c>
      <c r="C11836" s="238">
        <v>65673</v>
      </c>
      <c r="D11836" s="111"/>
      <c r="E11836" s="112"/>
    </row>
    <row r="11837" spans="1:5">
      <c r="A11837" s="230">
        <v>44820</v>
      </c>
      <c r="B11837" s="234">
        <v>27.26</v>
      </c>
      <c r="C11837" s="238">
        <v>120689</v>
      </c>
      <c r="D11837" s="111"/>
      <c r="E11837" s="112"/>
    </row>
    <row r="11838" spans="1:5">
      <c r="A11838" s="230">
        <v>44823</v>
      </c>
      <c r="B11838" s="234">
        <v>27.86</v>
      </c>
      <c r="C11838" s="238">
        <v>42581</v>
      </c>
      <c r="D11838" s="111"/>
      <c r="E11838" s="112"/>
    </row>
    <row r="11839" spans="1:5">
      <c r="A11839" s="230">
        <v>44824</v>
      </c>
      <c r="B11839" s="234">
        <v>26.88</v>
      </c>
      <c r="C11839" s="238">
        <v>117575</v>
      </c>
      <c r="D11839" s="111"/>
      <c r="E11839" s="112"/>
    </row>
    <row r="11840" spans="1:5">
      <c r="A11840" s="230">
        <v>44825</v>
      </c>
      <c r="B11840" s="234">
        <v>27.3</v>
      </c>
      <c r="C11840" s="238">
        <v>112043</v>
      </c>
      <c r="D11840" s="111"/>
      <c r="E11840" s="112"/>
    </row>
    <row r="11841" spans="1:5">
      <c r="A11841" s="230">
        <v>44826</v>
      </c>
      <c r="B11841" s="234">
        <v>26.56</v>
      </c>
      <c r="C11841" s="238">
        <v>49289</v>
      </c>
      <c r="D11841" s="111"/>
      <c r="E11841" s="112"/>
    </row>
    <row r="11842" spans="1:5">
      <c r="A11842" s="230">
        <v>44827</v>
      </c>
      <c r="B11842" s="234">
        <v>25.9</v>
      </c>
      <c r="C11842" s="238">
        <v>96877</v>
      </c>
      <c r="D11842" s="111"/>
      <c r="E11842" s="112"/>
    </row>
    <row r="11843" spans="1:5">
      <c r="A11843" s="230">
        <v>44830</v>
      </c>
      <c r="B11843" s="234">
        <v>25.98</v>
      </c>
      <c r="C11843" s="238">
        <v>72869</v>
      </c>
      <c r="D11843" s="111"/>
      <c r="E11843" s="112"/>
    </row>
    <row r="11844" spans="1:5">
      <c r="A11844" s="230">
        <v>44831</v>
      </c>
      <c r="B11844" s="234">
        <v>25.94</v>
      </c>
      <c r="C11844" s="238">
        <v>68132</v>
      </c>
      <c r="D11844" s="111"/>
      <c r="E11844" s="112"/>
    </row>
    <row r="11845" spans="1:5">
      <c r="A11845" s="230">
        <v>44832</v>
      </c>
      <c r="B11845" s="234">
        <v>25.68</v>
      </c>
      <c r="C11845" s="238">
        <v>77250</v>
      </c>
      <c r="D11845" s="111"/>
      <c r="E11845" s="112"/>
    </row>
    <row r="11846" spans="1:5">
      <c r="A11846" s="230">
        <v>44833</v>
      </c>
      <c r="B11846" s="234">
        <v>25.24</v>
      </c>
      <c r="C11846" s="238">
        <v>76864</v>
      </c>
      <c r="D11846" s="111"/>
      <c r="E11846" s="112"/>
    </row>
    <row r="11847" spans="1:5">
      <c r="A11847" s="231">
        <v>44834</v>
      </c>
      <c r="B11847" s="236">
        <v>25.88</v>
      </c>
      <c r="C11847" s="240">
        <v>54477</v>
      </c>
      <c r="D11847" s="111"/>
      <c r="E11847" s="112"/>
    </row>
    <row r="11848" spans="1:5">
      <c r="A11848" s="229">
        <v>44837</v>
      </c>
      <c r="B11848" s="235">
        <v>26.3</v>
      </c>
      <c r="C11848" s="242">
        <v>55115</v>
      </c>
      <c r="D11848" s="111"/>
      <c r="E11848" s="112"/>
    </row>
    <row r="11849" spans="1:5">
      <c r="A11849" s="230">
        <v>44838</v>
      </c>
      <c r="B11849" s="234">
        <v>27.22</v>
      </c>
      <c r="C11849" s="238">
        <v>51449</v>
      </c>
      <c r="D11849" s="111"/>
      <c r="E11849" s="112"/>
    </row>
    <row r="11850" spans="1:5">
      <c r="A11850" s="230">
        <v>44839</v>
      </c>
      <c r="B11850" s="234">
        <v>26.52</v>
      </c>
      <c r="C11850" s="238">
        <v>43166</v>
      </c>
      <c r="D11850" s="111"/>
      <c r="E11850" s="112"/>
    </row>
    <row r="11851" spans="1:5">
      <c r="A11851" s="230">
        <v>44840</v>
      </c>
      <c r="B11851" s="234">
        <v>26.5</v>
      </c>
      <c r="C11851" s="238">
        <v>46730</v>
      </c>
      <c r="D11851" s="111"/>
      <c r="E11851" s="112"/>
    </row>
    <row r="11852" spans="1:5">
      <c r="A11852" s="230">
        <v>44841</v>
      </c>
      <c r="B11852" s="234">
        <v>26.34</v>
      </c>
      <c r="C11852" s="238">
        <v>54168</v>
      </c>
      <c r="D11852" s="111"/>
      <c r="E11852" s="112"/>
    </row>
    <row r="11853" spans="1:5">
      <c r="A11853" s="230">
        <v>44844</v>
      </c>
      <c r="B11853" s="234">
        <v>26.7</v>
      </c>
      <c r="C11853" s="238">
        <v>89047</v>
      </c>
      <c r="D11853" s="111"/>
      <c r="E11853" s="112"/>
    </row>
    <row r="11854" spans="1:5">
      <c r="A11854" s="230">
        <v>44845</v>
      </c>
      <c r="B11854" s="234">
        <v>27.8</v>
      </c>
      <c r="C11854" s="238">
        <v>127889</v>
      </c>
      <c r="D11854" s="111"/>
      <c r="E11854" s="112"/>
    </row>
    <row r="11855" spans="1:5">
      <c r="A11855" s="230">
        <v>44846</v>
      </c>
      <c r="B11855" s="234">
        <v>27.9</v>
      </c>
      <c r="C11855" s="238">
        <v>68608</v>
      </c>
      <c r="D11855" s="111"/>
      <c r="E11855" s="112"/>
    </row>
    <row r="11856" spans="1:5">
      <c r="A11856" s="230">
        <v>44847</v>
      </c>
      <c r="B11856" s="234">
        <v>28.38</v>
      </c>
      <c r="C11856" s="238">
        <v>74041</v>
      </c>
      <c r="D11856" s="111"/>
      <c r="E11856" s="112"/>
    </row>
    <row r="11857" spans="1:5">
      <c r="A11857" s="230">
        <v>44848</v>
      </c>
      <c r="B11857" s="234">
        <v>27.64</v>
      </c>
      <c r="C11857" s="238">
        <v>96635</v>
      </c>
      <c r="D11857" s="111"/>
      <c r="E11857" s="112"/>
    </row>
    <row r="11858" spans="1:5">
      <c r="A11858" s="230">
        <v>44851</v>
      </c>
      <c r="B11858" s="234">
        <v>27.88</v>
      </c>
      <c r="C11858" s="238">
        <v>44869</v>
      </c>
      <c r="D11858" s="111"/>
      <c r="E11858" s="112"/>
    </row>
    <row r="11859" spans="1:5">
      <c r="A11859" s="230">
        <v>44852</v>
      </c>
      <c r="B11859" s="234">
        <v>27.78</v>
      </c>
      <c r="C11859" s="238">
        <v>64283</v>
      </c>
      <c r="D11859" s="111"/>
      <c r="E11859" s="112"/>
    </row>
    <row r="11860" spans="1:5">
      <c r="A11860" s="230">
        <v>44853</v>
      </c>
      <c r="B11860" s="234">
        <v>27.62</v>
      </c>
      <c r="C11860" s="238">
        <v>42014</v>
      </c>
      <c r="D11860" s="111"/>
      <c r="E11860" s="112"/>
    </row>
    <row r="11861" spans="1:5">
      <c r="A11861" s="230">
        <v>44854</v>
      </c>
      <c r="B11861" s="234">
        <v>28.08</v>
      </c>
      <c r="C11861" s="238">
        <v>39744</v>
      </c>
      <c r="D11861" s="111"/>
      <c r="E11861" s="112"/>
    </row>
    <row r="11862" spans="1:5">
      <c r="A11862" s="230">
        <v>44855</v>
      </c>
      <c r="B11862" s="234">
        <v>27.84</v>
      </c>
      <c r="C11862" s="238">
        <v>57452</v>
      </c>
      <c r="D11862" s="111"/>
      <c r="E11862" s="112"/>
    </row>
    <row r="11863" spans="1:5">
      <c r="A11863" s="230">
        <v>44858</v>
      </c>
      <c r="B11863" s="234">
        <v>28.3</v>
      </c>
      <c r="C11863" s="238">
        <v>88498</v>
      </c>
      <c r="D11863" s="111"/>
      <c r="E11863" s="112"/>
    </row>
    <row r="11864" spans="1:5">
      <c r="A11864" s="230">
        <v>44859</v>
      </c>
      <c r="B11864" s="234">
        <v>28.3</v>
      </c>
      <c r="C11864" s="238">
        <v>72043</v>
      </c>
      <c r="D11864" s="111"/>
      <c r="E11864" s="112"/>
    </row>
    <row r="11865" spans="1:5">
      <c r="A11865" s="230">
        <v>44860</v>
      </c>
      <c r="B11865" s="234">
        <v>28.24</v>
      </c>
      <c r="C11865" s="238">
        <v>55423</v>
      </c>
      <c r="D11865" s="111"/>
      <c r="E11865" s="112"/>
    </row>
    <row r="11866" spans="1:5">
      <c r="A11866" s="230">
        <v>44861</v>
      </c>
      <c r="B11866" s="234">
        <v>28.22</v>
      </c>
      <c r="C11866" s="238">
        <v>60033</v>
      </c>
      <c r="D11866" s="111"/>
      <c r="E11866" s="112"/>
    </row>
    <row r="11867" spans="1:5">
      <c r="A11867" s="230">
        <v>44862</v>
      </c>
      <c r="B11867" s="234">
        <v>27.82</v>
      </c>
      <c r="C11867" s="238">
        <v>37908</v>
      </c>
      <c r="D11867" s="111"/>
      <c r="E11867" s="112"/>
    </row>
    <row r="11868" spans="1:5">
      <c r="A11868" s="231">
        <v>44865</v>
      </c>
      <c r="B11868" s="236">
        <v>28.2</v>
      </c>
      <c r="C11868" s="240">
        <v>51958</v>
      </c>
      <c r="D11868" s="111"/>
      <c r="E11868" s="112"/>
    </row>
    <row r="11869" spans="1:5">
      <c r="A11869" s="230">
        <v>44866</v>
      </c>
      <c r="B11869" s="234">
        <v>28.06</v>
      </c>
      <c r="C11869" s="238">
        <v>52463</v>
      </c>
      <c r="D11869" s="111"/>
      <c r="E11869" s="112"/>
    </row>
    <row r="11870" spans="1:5">
      <c r="A11870" s="230">
        <v>44867</v>
      </c>
      <c r="B11870" s="234">
        <v>27.56</v>
      </c>
      <c r="C11870" s="238">
        <v>80118</v>
      </c>
      <c r="D11870" s="111"/>
      <c r="E11870" s="112"/>
    </row>
    <row r="11871" spans="1:5">
      <c r="A11871" s="230">
        <v>44868</v>
      </c>
      <c r="B11871" s="234">
        <v>27.84</v>
      </c>
      <c r="C11871" s="238">
        <v>108735</v>
      </c>
      <c r="D11871" s="111"/>
      <c r="E11871" s="112"/>
    </row>
    <row r="11872" spans="1:5">
      <c r="A11872" s="230">
        <v>44869</v>
      </c>
      <c r="B11872" s="234">
        <v>29.16</v>
      </c>
      <c r="C11872" s="238">
        <v>144240</v>
      </c>
      <c r="D11872" s="111"/>
      <c r="E11872" s="112"/>
    </row>
    <row r="11873" spans="1:5">
      <c r="A11873" s="230">
        <v>44872</v>
      </c>
      <c r="B11873" s="234">
        <v>29.56</v>
      </c>
      <c r="C11873" s="238">
        <v>71576</v>
      </c>
      <c r="D11873" s="111"/>
      <c r="E11873" s="112"/>
    </row>
    <row r="11874" spans="1:5">
      <c r="A11874" s="230">
        <v>44873</v>
      </c>
      <c r="B11874" s="234">
        <v>29.9</v>
      </c>
      <c r="C11874" s="238">
        <v>52598</v>
      </c>
      <c r="D11874" s="111"/>
      <c r="E11874" s="112"/>
    </row>
    <row r="11875" spans="1:5">
      <c r="A11875" s="230">
        <v>44874</v>
      </c>
      <c r="B11875" s="234">
        <v>29.76</v>
      </c>
      <c r="C11875" s="238">
        <v>37821</v>
      </c>
      <c r="D11875" s="111"/>
      <c r="E11875" s="112"/>
    </row>
    <row r="11876" spans="1:5">
      <c r="A11876" s="230">
        <v>44875</v>
      </c>
      <c r="B11876" s="234">
        <v>30.68</v>
      </c>
      <c r="C11876" s="238">
        <v>46666</v>
      </c>
      <c r="D11876" s="111"/>
      <c r="E11876" s="112"/>
    </row>
    <row r="11877" spans="1:5">
      <c r="A11877" s="230">
        <v>44876</v>
      </c>
      <c r="B11877" s="234">
        <v>31.38</v>
      </c>
      <c r="C11877" s="238">
        <v>43683</v>
      </c>
      <c r="D11877" s="111"/>
      <c r="E11877" s="112"/>
    </row>
    <row r="11878" spans="1:5">
      <c r="A11878" s="230">
        <v>44879</v>
      </c>
      <c r="B11878" s="234">
        <v>31.4</v>
      </c>
      <c r="C11878" s="238">
        <v>34060</v>
      </c>
      <c r="D11878" s="111"/>
      <c r="E11878" s="112"/>
    </row>
    <row r="11879" spans="1:5">
      <c r="A11879" s="230">
        <v>44880</v>
      </c>
      <c r="B11879" s="234">
        <v>31.72</v>
      </c>
      <c r="C11879" s="238">
        <v>46057</v>
      </c>
      <c r="D11879" s="111"/>
      <c r="E11879" s="112"/>
    </row>
    <row r="11880" spans="1:5">
      <c r="A11880" s="230">
        <v>44881</v>
      </c>
      <c r="B11880" s="234">
        <v>31.12</v>
      </c>
      <c r="C11880" s="238">
        <v>40315</v>
      </c>
      <c r="D11880" s="111"/>
      <c r="E11880" s="112"/>
    </row>
    <row r="11881" spans="1:5">
      <c r="A11881" s="230">
        <v>44882</v>
      </c>
      <c r="B11881" s="234">
        <v>30.82</v>
      </c>
      <c r="C11881" s="238">
        <v>43648</v>
      </c>
      <c r="D11881" s="111"/>
      <c r="E11881" s="112"/>
    </row>
    <row r="11882" spans="1:5">
      <c r="A11882" s="230">
        <v>44883</v>
      </c>
      <c r="B11882" s="234">
        <v>31.2</v>
      </c>
      <c r="C11882" s="238">
        <v>83527</v>
      </c>
      <c r="D11882" s="111"/>
      <c r="E11882" s="112"/>
    </row>
    <row r="11883" spans="1:5">
      <c r="A11883" s="230">
        <v>44886</v>
      </c>
      <c r="B11883" s="234">
        <v>30.86</v>
      </c>
      <c r="C11883" s="238">
        <v>53628</v>
      </c>
      <c r="D11883" s="111"/>
      <c r="E11883" s="112"/>
    </row>
    <row r="11884" spans="1:5">
      <c r="A11884" s="230">
        <v>44887</v>
      </c>
      <c r="B11884" s="234">
        <v>31.54</v>
      </c>
      <c r="C11884" s="238">
        <v>47394</v>
      </c>
      <c r="D11884" s="111"/>
      <c r="E11884" s="112"/>
    </row>
    <row r="11885" spans="1:5">
      <c r="A11885" s="230">
        <v>44888</v>
      </c>
      <c r="B11885" s="234">
        <v>31.5</v>
      </c>
      <c r="C11885" s="238">
        <v>45244</v>
      </c>
      <c r="D11885" s="111"/>
      <c r="E11885" s="112"/>
    </row>
    <row r="11886" spans="1:5">
      <c r="A11886" s="230">
        <v>44889</v>
      </c>
      <c r="B11886" s="234">
        <v>31.94</v>
      </c>
      <c r="C11886" s="238">
        <v>40085</v>
      </c>
      <c r="D11886" s="111"/>
      <c r="E11886" s="112"/>
    </row>
    <row r="11887" spans="1:5">
      <c r="A11887" s="230">
        <v>44890</v>
      </c>
      <c r="B11887" s="234">
        <v>32.4</v>
      </c>
      <c r="C11887" s="238">
        <v>42070</v>
      </c>
      <c r="D11887" s="111"/>
      <c r="E11887" s="112"/>
    </row>
    <row r="11888" spans="1:5">
      <c r="A11888" s="230">
        <v>44893</v>
      </c>
      <c r="B11888" s="234">
        <v>32.159999999999997</v>
      </c>
      <c r="C11888" s="238">
        <v>38010</v>
      </c>
      <c r="D11888" s="111"/>
      <c r="E11888" s="112"/>
    </row>
    <row r="11889" spans="1:5">
      <c r="A11889" s="230">
        <v>44894</v>
      </c>
      <c r="B11889" s="234">
        <v>33.18</v>
      </c>
      <c r="C11889" s="238">
        <v>99415</v>
      </c>
      <c r="D11889" s="111"/>
      <c r="E11889" s="112"/>
    </row>
    <row r="11890" spans="1:5">
      <c r="A11890" s="231">
        <v>44895</v>
      </c>
      <c r="B11890" s="236">
        <v>33.78</v>
      </c>
      <c r="C11890" s="240">
        <v>97911</v>
      </c>
      <c r="D11890" s="111"/>
      <c r="E11890" s="112"/>
    </row>
    <row r="11891" spans="1:5">
      <c r="A11891" s="230">
        <v>44896</v>
      </c>
      <c r="B11891" s="234">
        <v>33.340000000000003</v>
      </c>
      <c r="C11891" s="238">
        <v>89271</v>
      </c>
      <c r="D11891" s="111"/>
      <c r="E11891" s="112"/>
    </row>
    <row r="11892" spans="1:5">
      <c r="A11892" s="230">
        <v>44897</v>
      </c>
      <c r="B11892" s="234">
        <v>33.700000000000003</v>
      </c>
      <c r="C11892" s="238">
        <v>59197</v>
      </c>
      <c r="D11892" s="111"/>
      <c r="E11892" s="112"/>
    </row>
    <row r="11893" spans="1:5">
      <c r="A11893" s="230">
        <v>44900</v>
      </c>
      <c r="B11893" s="234">
        <v>33.64</v>
      </c>
      <c r="C11893" s="238">
        <v>41298</v>
      </c>
      <c r="D11893" s="111"/>
      <c r="E11893" s="112"/>
    </row>
    <row r="11894" spans="1:5">
      <c r="A11894" s="230">
        <v>44901</v>
      </c>
      <c r="B11894" s="234">
        <v>33.799999999999997</v>
      </c>
      <c r="C11894" s="238">
        <v>35333</v>
      </c>
      <c r="D11894" s="111"/>
      <c r="E11894" s="112"/>
    </row>
    <row r="11895" spans="1:5">
      <c r="A11895" s="230">
        <v>44902</v>
      </c>
      <c r="B11895" s="234">
        <v>33.92</v>
      </c>
      <c r="C11895" s="238">
        <v>89569</v>
      </c>
      <c r="D11895" s="111"/>
      <c r="E11895" s="112"/>
    </row>
    <row r="11896" spans="1:5">
      <c r="A11896" s="230">
        <v>44903</v>
      </c>
      <c r="B11896" s="234">
        <v>34.299999999999997</v>
      </c>
      <c r="C11896" s="238">
        <v>59687</v>
      </c>
      <c r="D11896" s="111"/>
      <c r="E11896" s="112"/>
    </row>
    <row r="11897" spans="1:5">
      <c r="A11897" s="230">
        <v>44904</v>
      </c>
      <c r="B11897" s="234">
        <v>35.14</v>
      </c>
      <c r="C11897" s="238">
        <v>85089</v>
      </c>
      <c r="D11897" s="111"/>
      <c r="E11897" s="112"/>
    </row>
    <row r="11898" spans="1:5">
      <c r="A11898" s="230">
        <v>44907</v>
      </c>
      <c r="B11898" s="234">
        <v>34.96</v>
      </c>
      <c r="C11898" s="238">
        <v>59563</v>
      </c>
      <c r="D11898" s="111"/>
      <c r="E11898" s="112"/>
    </row>
    <row r="11899" spans="1:5">
      <c r="A11899" s="230">
        <v>44908</v>
      </c>
      <c r="B11899" s="234">
        <v>35.64</v>
      </c>
      <c r="C11899" s="238">
        <v>94826</v>
      </c>
      <c r="D11899" s="111"/>
      <c r="E11899" s="112"/>
    </row>
    <row r="11900" spans="1:5">
      <c r="A11900" s="230">
        <v>44909</v>
      </c>
      <c r="B11900" s="234">
        <v>35.299999999999997</v>
      </c>
      <c r="C11900" s="238">
        <v>58925</v>
      </c>
      <c r="D11900" s="111"/>
      <c r="E11900" s="112"/>
    </row>
    <row r="11901" spans="1:5">
      <c r="A11901" s="230">
        <v>44910</v>
      </c>
      <c r="B11901" s="234">
        <v>34.979999999999997</v>
      </c>
      <c r="C11901" s="238">
        <v>52343</v>
      </c>
      <c r="D11901" s="111"/>
      <c r="E11901" s="112"/>
    </row>
    <row r="11902" spans="1:5">
      <c r="A11902" s="230">
        <v>44911</v>
      </c>
      <c r="B11902" s="234">
        <v>35.08</v>
      </c>
      <c r="C11902" s="238">
        <v>89562</v>
      </c>
      <c r="D11902" s="111"/>
      <c r="E11902" s="112"/>
    </row>
    <row r="11903" spans="1:5">
      <c r="A11903" s="230">
        <v>44914</v>
      </c>
      <c r="B11903" s="234">
        <v>35.32</v>
      </c>
      <c r="C11903" s="238">
        <v>57488</v>
      </c>
      <c r="D11903" s="111"/>
      <c r="E11903" s="112"/>
    </row>
    <row r="11904" spans="1:5">
      <c r="A11904" s="230">
        <v>44915</v>
      </c>
      <c r="B11904" s="234">
        <v>35.22</v>
      </c>
      <c r="C11904" s="238">
        <v>64547</v>
      </c>
      <c r="D11904" s="111"/>
      <c r="E11904" s="112"/>
    </row>
    <row r="11905" spans="1:5">
      <c r="A11905" s="230">
        <v>44916</v>
      </c>
      <c r="B11905" s="234">
        <v>35.840000000000003</v>
      </c>
      <c r="C11905" s="238">
        <v>38461</v>
      </c>
      <c r="D11905" s="111"/>
      <c r="E11905" s="112"/>
    </row>
    <row r="11906" spans="1:5">
      <c r="A11906" s="230">
        <v>44917</v>
      </c>
      <c r="B11906" s="234">
        <v>35.799999999999997</v>
      </c>
      <c r="C11906" s="238">
        <v>42384</v>
      </c>
      <c r="D11906" s="111"/>
      <c r="E11906" s="112"/>
    </row>
    <row r="11907" spans="1:5">
      <c r="A11907" s="230">
        <v>44918</v>
      </c>
      <c r="B11907" s="234">
        <v>36.08</v>
      </c>
      <c r="C11907" s="238">
        <v>43057</v>
      </c>
      <c r="D11907" s="111"/>
      <c r="E11907" s="112"/>
    </row>
    <row r="11908" spans="1:5">
      <c r="A11908" s="230">
        <v>44922</v>
      </c>
      <c r="B11908" s="234">
        <v>36</v>
      </c>
      <c r="C11908" s="238">
        <v>21952</v>
      </c>
      <c r="D11908" s="111"/>
      <c r="E11908" s="112"/>
    </row>
    <row r="11909" spans="1:5">
      <c r="A11909" s="230">
        <v>44923</v>
      </c>
      <c r="B11909" s="234">
        <v>36.1</v>
      </c>
      <c r="C11909" s="238">
        <v>39555</v>
      </c>
      <c r="D11909" s="111"/>
      <c r="E11909" s="112"/>
    </row>
    <row r="11910" spans="1:5">
      <c r="A11910" s="230">
        <v>44924</v>
      </c>
      <c r="B11910" s="234">
        <v>36.299999999999997</v>
      </c>
      <c r="C11910" s="238">
        <v>46414</v>
      </c>
      <c r="D11910" s="111"/>
      <c r="E11910" s="112"/>
    </row>
    <row r="11911" spans="1:5" ht="13.5" thickBot="1">
      <c r="A11911" s="232">
        <v>44925</v>
      </c>
      <c r="B11911" s="244">
        <v>36.28</v>
      </c>
      <c r="C11911" s="252">
        <v>53097</v>
      </c>
      <c r="D11911" s="111"/>
      <c r="E11911" s="112"/>
    </row>
    <row r="11912" spans="1:5">
      <c r="A11912" s="230">
        <v>44928</v>
      </c>
      <c r="B11912" s="234">
        <v>37.28</v>
      </c>
      <c r="C11912" s="255">
        <v>37294</v>
      </c>
      <c r="D11912" s="111"/>
      <c r="E11912" s="112"/>
    </row>
    <row r="11913" spans="1:5">
      <c r="A11913" s="230">
        <v>44929</v>
      </c>
      <c r="B11913" s="234">
        <v>37.96</v>
      </c>
      <c r="C11913" s="255">
        <v>81295</v>
      </c>
      <c r="D11913" s="111"/>
      <c r="E11913" s="112"/>
    </row>
    <row r="11914" spans="1:5">
      <c r="A11914" s="230">
        <v>44930</v>
      </c>
      <c r="B11914" s="234">
        <v>38.4</v>
      </c>
      <c r="C11914" s="255">
        <v>82922</v>
      </c>
      <c r="D11914" s="111"/>
      <c r="E11914" s="112"/>
    </row>
    <row r="11915" spans="1:5">
      <c r="A11915" s="230">
        <v>44931</v>
      </c>
      <c r="B11915" s="234">
        <v>39.06</v>
      </c>
      <c r="C11915" s="255">
        <v>74499</v>
      </c>
      <c r="D11915" s="111"/>
      <c r="E11915" s="112"/>
    </row>
    <row r="11916" spans="1:5">
      <c r="A11916" s="230">
        <v>44932</v>
      </c>
      <c r="B11916" s="234">
        <v>39.340000000000003</v>
      </c>
      <c r="C11916" s="255">
        <v>62092</v>
      </c>
      <c r="D11916" s="111"/>
      <c r="E11916" s="112"/>
    </row>
    <row r="11917" spans="1:5">
      <c r="A11917" s="230">
        <v>44935</v>
      </c>
      <c r="B11917" s="234">
        <v>39.56</v>
      </c>
      <c r="C11917" s="255">
        <v>73814</v>
      </c>
      <c r="D11917" s="111"/>
      <c r="E11917" s="112"/>
    </row>
    <row r="11918" spans="1:5">
      <c r="A11918" s="230">
        <v>44936</v>
      </c>
      <c r="B11918" s="234">
        <v>38.54</v>
      </c>
      <c r="C11918" s="255">
        <v>57620</v>
      </c>
      <c r="D11918" s="111"/>
      <c r="E11918" s="112"/>
    </row>
    <row r="11919" spans="1:5">
      <c r="A11919" s="230">
        <v>44937</v>
      </c>
      <c r="B11919" s="234">
        <v>39.24</v>
      </c>
      <c r="C11919" s="255">
        <v>67922</v>
      </c>
      <c r="D11919" s="111"/>
      <c r="E11919" s="112"/>
    </row>
    <row r="11920" spans="1:5">
      <c r="A11920" s="230">
        <v>44938</v>
      </c>
      <c r="B11920" s="234">
        <v>39</v>
      </c>
      <c r="C11920" s="255">
        <v>79684</v>
      </c>
      <c r="D11920" s="111"/>
      <c r="E11920" s="112"/>
    </row>
    <row r="11921" spans="1:5">
      <c r="A11921" s="230">
        <v>44939</v>
      </c>
      <c r="B11921" s="234">
        <v>38.94</v>
      </c>
      <c r="C11921" s="255">
        <v>48342</v>
      </c>
      <c r="D11921" s="111"/>
      <c r="E11921" s="112"/>
    </row>
    <row r="11922" spans="1:5">
      <c r="A11922" s="230">
        <v>44942</v>
      </c>
      <c r="B11922" s="234">
        <v>39.08</v>
      </c>
      <c r="C11922" s="255">
        <v>52921</v>
      </c>
      <c r="D11922" s="111"/>
      <c r="E11922" s="112"/>
    </row>
    <row r="11923" spans="1:5">
      <c r="A11923" s="230">
        <v>44943</v>
      </c>
      <c r="B11923" s="234">
        <v>39.200000000000003</v>
      </c>
      <c r="C11923" s="255">
        <v>32924</v>
      </c>
      <c r="D11923" s="111"/>
      <c r="E11923" s="112"/>
    </row>
    <row r="11924" spans="1:5">
      <c r="A11924" s="230">
        <v>44944</v>
      </c>
      <c r="B11924" s="234">
        <v>39.6</v>
      </c>
      <c r="C11924" s="255">
        <v>114747</v>
      </c>
      <c r="D11924" s="111"/>
      <c r="E11924" s="112"/>
    </row>
    <row r="11925" spans="1:5">
      <c r="A11925" s="230">
        <v>44945</v>
      </c>
      <c r="B11925" s="234">
        <v>38.659999999999997</v>
      </c>
      <c r="C11925" s="255">
        <v>53778</v>
      </c>
      <c r="D11925" s="111"/>
      <c r="E11925" s="112"/>
    </row>
    <row r="11926" spans="1:5">
      <c r="A11926" s="230">
        <v>44946</v>
      </c>
      <c r="B11926" s="234">
        <v>39.06</v>
      </c>
      <c r="C11926" s="255">
        <v>32016</v>
      </c>
      <c r="D11926" s="111"/>
      <c r="E11926" s="112"/>
    </row>
    <row r="11927" spans="1:5">
      <c r="A11927" s="230">
        <v>44949</v>
      </c>
      <c r="B11927" s="234">
        <v>39.299999999999997</v>
      </c>
      <c r="C11927" s="255">
        <v>43086</v>
      </c>
      <c r="D11927" s="111"/>
      <c r="E11927" s="112"/>
    </row>
    <row r="11928" spans="1:5">
      <c r="A11928" s="230">
        <v>44950</v>
      </c>
      <c r="B11928" s="234">
        <v>39.380000000000003</v>
      </c>
      <c r="C11928" s="255">
        <v>39195</v>
      </c>
      <c r="D11928" s="111"/>
      <c r="E11928" s="112"/>
    </row>
    <row r="11929" spans="1:5">
      <c r="A11929" s="230">
        <v>44951</v>
      </c>
      <c r="B11929" s="234">
        <v>38.58</v>
      </c>
      <c r="C11929" s="255">
        <v>51397</v>
      </c>
      <c r="D11929" s="111"/>
      <c r="E11929" s="112"/>
    </row>
    <row r="11930" spans="1:5">
      <c r="A11930" s="230">
        <v>44952</v>
      </c>
      <c r="B11930" s="234">
        <v>38.92</v>
      </c>
      <c r="C11930" s="255">
        <v>61055</v>
      </c>
      <c r="D11930" s="111"/>
      <c r="E11930" s="112"/>
    </row>
    <row r="11931" spans="1:5">
      <c r="A11931" s="230">
        <v>44953</v>
      </c>
      <c r="B11931" s="234">
        <v>39.42</v>
      </c>
      <c r="C11931" s="255">
        <v>56131</v>
      </c>
      <c r="D11931" s="111"/>
      <c r="E11931" s="112"/>
    </row>
    <row r="11932" spans="1:5">
      <c r="A11932" s="230">
        <v>44956</v>
      </c>
      <c r="B11932" s="234">
        <v>38.92</v>
      </c>
      <c r="C11932" s="255">
        <v>44753</v>
      </c>
      <c r="D11932" s="111"/>
      <c r="E11932" s="112"/>
    </row>
    <row r="11933" spans="1:5">
      <c r="A11933" s="231">
        <v>44957</v>
      </c>
      <c r="B11933" s="236">
        <v>38.659999999999997</v>
      </c>
      <c r="C11933" s="256">
        <v>54782</v>
      </c>
      <c r="D11933" s="111"/>
      <c r="E11933" s="112"/>
    </row>
    <row r="11934" spans="1:5">
      <c r="A11934" s="230">
        <v>44958</v>
      </c>
      <c r="B11934" s="234">
        <v>38.880000000000003</v>
      </c>
      <c r="C11934" s="255">
        <v>43332</v>
      </c>
      <c r="D11934" s="111"/>
      <c r="E11934" s="112"/>
    </row>
    <row r="11935" spans="1:5">
      <c r="A11935" s="230">
        <v>44959</v>
      </c>
      <c r="B11935" s="234">
        <v>39.520000000000003</v>
      </c>
      <c r="C11935" s="255">
        <v>65937</v>
      </c>
      <c r="D11935" s="111"/>
      <c r="E11935" s="112"/>
    </row>
    <row r="11936" spans="1:5">
      <c r="A11936" s="230">
        <v>44960</v>
      </c>
      <c r="B11936" s="234">
        <v>40.1</v>
      </c>
      <c r="C11936" s="255">
        <v>89747</v>
      </c>
      <c r="D11936" s="111"/>
      <c r="E11936" s="112"/>
    </row>
    <row r="11937" spans="1:5">
      <c r="A11937" s="230">
        <v>44963</v>
      </c>
      <c r="B11937" s="234">
        <v>39.82</v>
      </c>
      <c r="C11937" s="255">
        <v>47669</v>
      </c>
      <c r="D11937" s="111"/>
      <c r="E11937" s="112"/>
    </row>
    <row r="11938" spans="1:5">
      <c r="A11938" s="230">
        <v>44964</v>
      </c>
      <c r="B11938" s="234">
        <v>39.880000000000003</v>
      </c>
      <c r="C11938" s="255">
        <v>41987</v>
      </c>
      <c r="D11938" s="111"/>
      <c r="E11938" s="112"/>
    </row>
    <row r="11939" spans="1:5">
      <c r="A11939" s="230">
        <v>44965</v>
      </c>
      <c r="B11939" s="234">
        <v>39.479999999999997</v>
      </c>
      <c r="C11939" s="255">
        <v>34341</v>
      </c>
      <c r="D11939" s="111"/>
      <c r="E11939" s="112"/>
    </row>
    <row r="11940" spans="1:5">
      <c r="A11940" s="230">
        <v>44966</v>
      </c>
      <c r="B11940" s="234">
        <v>40.299999999999997</v>
      </c>
      <c r="C11940" s="255">
        <v>38495</v>
      </c>
      <c r="D11940" s="111"/>
      <c r="E11940" s="112"/>
    </row>
    <row r="11941" spans="1:5">
      <c r="A11941" s="230">
        <v>44967</v>
      </c>
      <c r="B11941" s="234">
        <v>39.86</v>
      </c>
      <c r="C11941" s="255">
        <v>35581</v>
      </c>
      <c r="D11941" s="111"/>
      <c r="E11941" s="112"/>
    </row>
    <row r="11942" spans="1:5">
      <c r="A11942" s="230">
        <v>44970</v>
      </c>
      <c r="B11942" s="234">
        <v>39.54</v>
      </c>
      <c r="C11942" s="255">
        <v>38197</v>
      </c>
      <c r="D11942" s="111"/>
      <c r="E11942" s="112"/>
    </row>
    <row r="11943" spans="1:5">
      <c r="A11943" s="230">
        <v>44971</v>
      </c>
      <c r="B11943" s="234">
        <v>39.78</v>
      </c>
      <c r="C11943" s="255">
        <v>32923</v>
      </c>
      <c r="D11943" s="111"/>
      <c r="E11943" s="112"/>
    </row>
    <row r="11944" spans="1:5">
      <c r="A11944" s="230">
        <v>44972</v>
      </c>
      <c r="B11944" s="234">
        <v>40.340000000000003</v>
      </c>
      <c r="C11944" s="255">
        <v>44276</v>
      </c>
      <c r="D11944" s="111"/>
      <c r="E11944" s="112"/>
    </row>
    <row r="11945" spans="1:5">
      <c r="A11945" s="230">
        <v>44973</v>
      </c>
      <c r="B11945" s="234">
        <v>40.340000000000003</v>
      </c>
      <c r="C11945" s="255">
        <v>37497</v>
      </c>
      <c r="D11945" s="111"/>
      <c r="E11945" s="112"/>
    </row>
    <row r="11946" spans="1:5">
      <c r="A11946" s="230">
        <v>44974</v>
      </c>
      <c r="B11946" s="234">
        <v>40.6</v>
      </c>
      <c r="C11946" s="255">
        <v>74763</v>
      </c>
      <c r="D11946" s="111"/>
      <c r="E11946" s="112"/>
    </row>
    <row r="11947" spans="1:5">
      <c r="A11947" s="230">
        <v>44977</v>
      </c>
      <c r="B11947" s="234">
        <v>40.700000000000003</v>
      </c>
      <c r="C11947" s="255">
        <v>19286</v>
      </c>
      <c r="D11947" s="111"/>
      <c r="E11947" s="112"/>
    </row>
    <row r="11948" spans="1:5">
      <c r="A11948" s="230">
        <v>44978</v>
      </c>
      <c r="B11948" s="234">
        <v>40.6</v>
      </c>
      <c r="C11948" s="255">
        <v>55829</v>
      </c>
      <c r="D11948" s="111"/>
      <c r="E11948" s="112"/>
    </row>
    <row r="11949" spans="1:5">
      <c r="A11949" s="230">
        <v>44979</v>
      </c>
      <c r="B11949" s="234">
        <v>40.26</v>
      </c>
      <c r="C11949" s="255">
        <v>41820</v>
      </c>
      <c r="D11949" s="111"/>
      <c r="E11949" s="112"/>
    </row>
    <row r="11950" spans="1:5">
      <c r="A11950" s="230">
        <v>44980</v>
      </c>
      <c r="B11950" s="234">
        <v>41.18</v>
      </c>
      <c r="C11950" s="255">
        <v>82109</v>
      </c>
      <c r="D11950" s="111"/>
      <c r="E11950" s="112"/>
    </row>
    <row r="11951" spans="1:5">
      <c r="A11951" s="230">
        <v>44981</v>
      </c>
      <c r="B11951" s="234">
        <v>41.62</v>
      </c>
      <c r="C11951" s="255">
        <v>64682</v>
      </c>
      <c r="D11951" s="111"/>
      <c r="E11951" s="112"/>
    </row>
    <row r="11952" spans="1:5">
      <c r="A11952" s="230">
        <v>44984</v>
      </c>
      <c r="B11952" s="234">
        <v>41.78</v>
      </c>
      <c r="C11952" s="255">
        <v>41396</v>
      </c>
      <c r="D11952" s="111"/>
      <c r="E11952" s="112"/>
    </row>
    <row r="11953" spans="1:5">
      <c r="A11953" s="231">
        <v>44985</v>
      </c>
      <c r="B11953" s="236">
        <v>41.82</v>
      </c>
      <c r="C11953" s="256">
        <v>137539</v>
      </c>
      <c r="D11953" s="111"/>
      <c r="E11953" s="112"/>
    </row>
    <row r="11954" spans="1:5">
      <c r="A11954" s="230">
        <v>44986</v>
      </c>
      <c r="B11954" s="234">
        <v>44</v>
      </c>
      <c r="C11954" s="255">
        <v>190201</v>
      </c>
      <c r="D11954" s="111"/>
      <c r="E11954" s="112"/>
    </row>
    <row r="11955" spans="1:5">
      <c r="A11955" s="230">
        <v>44987</v>
      </c>
      <c r="B11955" s="234">
        <v>43.5</v>
      </c>
      <c r="C11955" s="255">
        <v>102052</v>
      </c>
      <c r="D11955" s="111"/>
      <c r="E11955" s="112"/>
    </row>
    <row r="11956" spans="1:5">
      <c r="A11956" s="230">
        <v>44988</v>
      </c>
      <c r="B11956" s="234">
        <v>44.34</v>
      </c>
      <c r="C11956" s="255">
        <v>112807</v>
      </c>
      <c r="D11956" s="111"/>
      <c r="E11956" s="112"/>
    </row>
    <row r="11957" spans="1:5">
      <c r="A11957" s="230">
        <v>44991</v>
      </c>
      <c r="B11957" s="234">
        <v>44.56</v>
      </c>
      <c r="C11957" s="255">
        <v>102066</v>
      </c>
      <c r="D11957" s="111"/>
      <c r="E11957" s="112"/>
    </row>
    <row r="11958" spans="1:5">
      <c r="A11958" s="230">
        <v>44992</v>
      </c>
      <c r="B11958" s="234">
        <v>45.2</v>
      </c>
      <c r="C11958" s="255">
        <v>159788</v>
      </c>
      <c r="D11958" s="111"/>
      <c r="E11958" s="112"/>
    </row>
    <row r="11959" spans="1:5">
      <c r="A11959" s="230">
        <v>44993</v>
      </c>
      <c r="B11959" s="234">
        <v>45.12</v>
      </c>
      <c r="C11959" s="255">
        <v>70494</v>
      </c>
      <c r="D11959" s="111"/>
      <c r="E11959" s="112"/>
    </row>
    <row r="11960" spans="1:5">
      <c r="A11960" s="230">
        <v>44994</v>
      </c>
      <c r="B11960" s="234">
        <v>44.62</v>
      </c>
      <c r="C11960" s="255">
        <v>77316</v>
      </c>
      <c r="D11960" s="111"/>
      <c r="E11960" s="112"/>
    </row>
    <row r="11961" spans="1:5">
      <c r="A11961" s="230">
        <v>44995</v>
      </c>
      <c r="B11961" s="234">
        <v>42.56</v>
      </c>
      <c r="C11961" s="255">
        <v>99800</v>
      </c>
      <c r="D11961" s="111"/>
      <c r="E11961" s="112"/>
    </row>
    <row r="11962" spans="1:5">
      <c r="A11962" s="230">
        <v>44998</v>
      </c>
      <c r="B11962" s="234">
        <v>40.76</v>
      </c>
      <c r="C11962" s="255">
        <v>106394</v>
      </c>
      <c r="D11962" s="111"/>
      <c r="E11962" s="112"/>
    </row>
    <row r="11963" spans="1:5">
      <c r="A11963" s="230">
        <v>44999</v>
      </c>
      <c r="B11963" s="234">
        <v>41.46</v>
      </c>
      <c r="C11963" s="255">
        <v>83994</v>
      </c>
      <c r="D11963" s="111"/>
      <c r="E11963" s="112"/>
    </row>
    <row r="11964" spans="1:5">
      <c r="A11964" s="230">
        <v>45000</v>
      </c>
      <c r="B11964" s="234">
        <v>39.44</v>
      </c>
      <c r="C11964" s="255">
        <v>87713</v>
      </c>
      <c r="D11964" s="111"/>
      <c r="E11964" s="112"/>
    </row>
    <row r="11965" spans="1:5">
      <c r="A11965" s="230">
        <v>45001</v>
      </c>
      <c r="B11965" s="234">
        <v>37.96</v>
      </c>
      <c r="C11965" s="255">
        <v>114875</v>
      </c>
      <c r="D11965" s="111"/>
      <c r="E11965" s="112"/>
    </row>
    <row r="11966" spans="1:5">
      <c r="A11966" s="230">
        <v>45002</v>
      </c>
      <c r="B11966" s="234">
        <v>38.479999999999997</v>
      </c>
      <c r="C11966" s="255">
        <v>130824</v>
      </c>
      <c r="D11966" s="111"/>
      <c r="E11966" s="112"/>
    </row>
    <row r="11967" spans="1:5">
      <c r="A11967" s="230">
        <v>45005</v>
      </c>
      <c r="B11967" s="234">
        <v>39.340000000000003</v>
      </c>
      <c r="C11967" s="255">
        <v>70145</v>
      </c>
      <c r="D11967" s="111"/>
      <c r="E11967" s="112"/>
    </row>
    <row r="11968" spans="1:5">
      <c r="A11968" s="230">
        <v>45006</v>
      </c>
      <c r="B11968" s="234">
        <v>40.26</v>
      </c>
      <c r="C11968" s="255">
        <v>73009</v>
      </c>
      <c r="D11968" s="111"/>
      <c r="E11968" s="112"/>
    </row>
    <row r="11969" spans="1:5">
      <c r="A11969" s="230">
        <v>45007</v>
      </c>
      <c r="B11969" s="234">
        <v>40.14</v>
      </c>
      <c r="C11969" s="255">
        <v>47235</v>
      </c>
      <c r="D11969" s="111"/>
      <c r="E11969" s="112"/>
    </row>
    <row r="11970" spans="1:5">
      <c r="A11970" s="230">
        <v>45008</v>
      </c>
      <c r="B11970" s="234">
        <v>39.68</v>
      </c>
      <c r="C11970" s="255">
        <v>46628</v>
      </c>
      <c r="D11970" s="111"/>
      <c r="E11970" s="112"/>
    </row>
    <row r="11971" spans="1:5">
      <c r="A11971" s="230">
        <v>45009</v>
      </c>
      <c r="B11971" s="234">
        <v>38.9</v>
      </c>
      <c r="C11971" s="255">
        <v>51114</v>
      </c>
      <c r="D11971" s="111"/>
      <c r="E11971" s="112"/>
    </row>
    <row r="11972" spans="1:5">
      <c r="A11972" s="230">
        <v>45012</v>
      </c>
      <c r="B11972" s="234">
        <v>39.659999999999997</v>
      </c>
      <c r="C11972" s="255">
        <v>46402</v>
      </c>
      <c r="D11972" s="111"/>
      <c r="E11972" s="112"/>
    </row>
    <row r="11973" spans="1:5">
      <c r="A11973" s="230">
        <v>45013</v>
      </c>
      <c r="B11973" s="234">
        <v>40.020000000000003</v>
      </c>
      <c r="C11973" s="255">
        <v>56271</v>
      </c>
      <c r="D11973" s="111"/>
      <c r="E11973" s="112"/>
    </row>
    <row r="11974" spans="1:5">
      <c r="A11974" s="230">
        <v>45014</v>
      </c>
      <c r="B11974" s="234">
        <v>40.86</v>
      </c>
      <c r="C11974" s="255">
        <v>50550</v>
      </c>
      <c r="D11974" s="111"/>
      <c r="E11974" s="112"/>
    </row>
    <row r="11975" spans="1:5">
      <c r="A11975" s="230">
        <v>45015</v>
      </c>
      <c r="B11975" s="234">
        <v>41.68</v>
      </c>
      <c r="C11975" s="255">
        <v>56819</v>
      </c>
      <c r="D11975" s="111"/>
      <c r="E11975" s="112"/>
    </row>
    <row r="11976" spans="1:5">
      <c r="A11976" s="231">
        <v>45016</v>
      </c>
      <c r="B11976" s="236">
        <v>41.6</v>
      </c>
      <c r="C11976" s="256">
        <v>49770</v>
      </c>
      <c r="D11976" s="111"/>
      <c r="E11976" s="112"/>
    </row>
    <row r="11977" spans="1:5">
      <c r="A11977" s="230">
        <v>45019</v>
      </c>
      <c r="B11977" s="234">
        <v>41.14</v>
      </c>
      <c r="C11977" s="255">
        <v>45629</v>
      </c>
      <c r="D11977" s="111"/>
      <c r="E11977" s="112"/>
    </row>
    <row r="11978" spans="1:5">
      <c r="A11978" s="230">
        <v>45020</v>
      </c>
      <c r="B11978" s="234">
        <v>41.14</v>
      </c>
      <c r="C11978" s="255">
        <v>39966</v>
      </c>
      <c r="D11978" s="111"/>
      <c r="E11978" s="112"/>
    </row>
    <row r="11979" spans="1:5">
      <c r="A11979" s="230">
        <v>45021</v>
      </c>
      <c r="B11979" s="234">
        <v>40.58</v>
      </c>
      <c r="C11979" s="255">
        <v>52105</v>
      </c>
      <c r="D11979" s="111"/>
      <c r="E11979" s="112"/>
    </row>
    <row r="11980" spans="1:5">
      <c r="A11980" s="230">
        <v>45022</v>
      </c>
      <c r="B11980" s="234">
        <v>40.020000000000003</v>
      </c>
      <c r="C11980" s="255">
        <v>42518</v>
      </c>
      <c r="D11980" s="111"/>
      <c r="E11980" s="112"/>
    </row>
    <row r="11981" spans="1:5">
      <c r="A11981" s="230">
        <v>45027</v>
      </c>
      <c r="B11981" s="234">
        <v>40.4</v>
      </c>
      <c r="C11981" s="255">
        <v>50651</v>
      </c>
      <c r="D11981" s="111"/>
      <c r="E11981" s="112"/>
    </row>
    <row r="11982" spans="1:5">
      <c r="A11982" s="230">
        <v>45028</v>
      </c>
      <c r="B11982" s="234">
        <v>40.64</v>
      </c>
      <c r="C11982" s="255">
        <v>38464</v>
      </c>
      <c r="D11982" s="111"/>
      <c r="E11982" s="112"/>
    </row>
    <row r="11983" spans="1:5">
      <c r="A11983" s="230">
        <v>45029</v>
      </c>
      <c r="B11983" s="234">
        <v>41.56</v>
      </c>
      <c r="C11983" s="255">
        <v>62483</v>
      </c>
      <c r="D11983" s="111"/>
      <c r="E11983" s="112"/>
    </row>
    <row r="11984" spans="1:5">
      <c r="A11984" s="230">
        <v>45030</v>
      </c>
      <c r="B11984" s="234">
        <v>42.02</v>
      </c>
      <c r="C11984" s="255">
        <v>38845</v>
      </c>
      <c r="D11984" s="111"/>
      <c r="E11984" s="112"/>
    </row>
    <row r="11985" spans="1:5">
      <c r="A11985" s="230">
        <v>45033</v>
      </c>
      <c r="B11985" s="234">
        <v>42.5</v>
      </c>
      <c r="C11985" s="255">
        <v>37932</v>
      </c>
      <c r="D11985" s="111"/>
      <c r="E11985" s="112"/>
    </row>
    <row r="11986" spans="1:5">
      <c r="A11986" s="230">
        <v>45034</v>
      </c>
      <c r="B11986" s="234">
        <v>43.02</v>
      </c>
      <c r="C11986" s="255">
        <v>31108</v>
      </c>
      <c r="D11986" s="111"/>
      <c r="E11986" s="112"/>
    </row>
    <row r="11987" spans="1:5">
      <c r="A11987" s="230">
        <v>45035</v>
      </c>
      <c r="B11987" s="234">
        <v>42.84</v>
      </c>
      <c r="C11987" s="255">
        <v>26549</v>
      </c>
      <c r="D11987" s="111"/>
      <c r="E11987" s="112"/>
    </row>
    <row r="11988" spans="1:5">
      <c r="A11988" s="230">
        <v>45036</v>
      </c>
      <c r="B11988" s="234">
        <v>42.58</v>
      </c>
      <c r="C11988" s="255">
        <v>34425</v>
      </c>
      <c r="D11988" s="111"/>
      <c r="E11988" s="112"/>
    </row>
    <row r="11989" spans="1:5">
      <c r="A11989" s="230">
        <v>45037</v>
      </c>
      <c r="B11989" s="234">
        <v>41.8</v>
      </c>
      <c r="C11989" s="255">
        <v>36422</v>
      </c>
      <c r="D11989" s="111"/>
      <c r="E11989" s="112"/>
    </row>
    <row r="11990" spans="1:5">
      <c r="A11990" s="230">
        <v>45040</v>
      </c>
      <c r="B11990" s="234">
        <v>41.4</v>
      </c>
      <c r="C11990" s="255">
        <v>26204</v>
      </c>
      <c r="D11990" s="111"/>
      <c r="E11990" s="112"/>
    </row>
    <row r="11991" spans="1:5">
      <c r="A11991" s="230">
        <v>45041</v>
      </c>
      <c r="B11991" s="234">
        <v>41.38</v>
      </c>
      <c r="C11991" s="255">
        <v>36915</v>
      </c>
      <c r="D11991" s="111"/>
      <c r="E11991" s="112"/>
    </row>
    <row r="11992" spans="1:5">
      <c r="A11992" s="230">
        <v>45042</v>
      </c>
      <c r="B11992" s="234">
        <v>41.52</v>
      </c>
      <c r="C11992" s="255">
        <v>44258</v>
      </c>
      <c r="D11992" s="111"/>
      <c r="E11992" s="112"/>
    </row>
    <row r="11993" spans="1:5">
      <c r="A11993" s="230">
        <v>45043</v>
      </c>
      <c r="B11993" s="234">
        <v>42.14</v>
      </c>
      <c r="C11993" s="255">
        <v>34912</v>
      </c>
      <c r="D11993" s="111"/>
      <c r="E11993" s="112"/>
    </row>
    <row r="11994" spans="1:5">
      <c r="A11994" s="231">
        <v>45044</v>
      </c>
      <c r="B11994" s="236">
        <v>42.2</v>
      </c>
      <c r="C11994" s="256">
        <v>46360</v>
      </c>
      <c r="D11994" s="111"/>
      <c r="E11994" s="112"/>
    </row>
    <row r="11995" spans="1:5">
      <c r="A11995" s="230">
        <v>45048</v>
      </c>
      <c r="B11995" s="234">
        <v>41.42</v>
      </c>
      <c r="C11995" s="255">
        <v>45870</v>
      </c>
      <c r="D11995" s="111"/>
      <c r="E11995" s="112"/>
    </row>
    <row r="11996" spans="1:5">
      <c r="A11996" s="230">
        <v>45049</v>
      </c>
      <c r="B11996" s="234">
        <v>41.68</v>
      </c>
      <c r="C11996" s="255">
        <v>50768</v>
      </c>
      <c r="D11996" s="111"/>
      <c r="E11996" s="112"/>
    </row>
    <row r="11997" spans="1:5">
      <c r="A11997" s="230">
        <v>45050</v>
      </c>
      <c r="B11997" s="234">
        <v>41.84</v>
      </c>
      <c r="C11997" s="255">
        <v>26711</v>
      </c>
      <c r="D11997" s="111"/>
      <c r="E11997" s="112"/>
    </row>
    <row r="11998" spans="1:5">
      <c r="A11998" s="230">
        <v>45051</v>
      </c>
      <c r="B11998" s="234">
        <v>42.9</v>
      </c>
      <c r="C11998" s="255">
        <v>29349</v>
      </c>
      <c r="D11998" s="111"/>
      <c r="E11998" s="112"/>
    </row>
    <row r="11999" spans="1:5">
      <c r="A11999" s="230">
        <v>45054</v>
      </c>
      <c r="B11999" s="234">
        <v>42.9</v>
      </c>
      <c r="C11999" s="255">
        <v>138343</v>
      </c>
      <c r="D11999" s="111"/>
      <c r="E11999" s="112"/>
    </row>
    <row r="12000" spans="1:5">
      <c r="A12000" s="230">
        <v>45055</v>
      </c>
      <c r="B12000" s="234">
        <v>43.2</v>
      </c>
      <c r="C12000" s="255">
        <v>39998</v>
      </c>
      <c r="D12000" s="111"/>
      <c r="E12000" s="112"/>
    </row>
    <row r="12001" spans="1:5">
      <c r="A12001" s="230">
        <v>45056</v>
      </c>
      <c r="B12001" s="234">
        <v>41.9</v>
      </c>
      <c r="C12001" s="255">
        <v>177865</v>
      </c>
      <c r="D12001" s="111"/>
      <c r="E12001" s="112"/>
    </row>
    <row r="12002" spans="1:5">
      <c r="A12002" s="230">
        <v>45057</v>
      </c>
      <c r="B12002" s="234">
        <v>40.840000000000003</v>
      </c>
      <c r="C12002" s="255">
        <v>58359</v>
      </c>
      <c r="D12002" s="111"/>
      <c r="E12002" s="112"/>
    </row>
    <row r="12003" spans="1:5">
      <c r="A12003" s="230">
        <v>45058</v>
      </c>
      <c r="B12003" s="234">
        <v>40.78</v>
      </c>
      <c r="C12003" s="255">
        <v>50211</v>
      </c>
      <c r="D12003" s="111"/>
      <c r="E12003" s="112"/>
    </row>
    <row r="12004" spans="1:5">
      <c r="A12004" s="230">
        <v>45061</v>
      </c>
      <c r="B12004" s="234">
        <v>40.880000000000003</v>
      </c>
      <c r="C12004" s="255">
        <v>44192</v>
      </c>
      <c r="D12004" s="111"/>
      <c r="E12004" s="112"/>
    </row>
    <row r="12005" spans="1:5">
      <c r="A12005" s="230">
        <v>45062</v>
      </c>
      <c r="B12005" s="234">
        <v>40.42</v>
      </c>
      <c r="C12005" s="255">
        <v>62893</v>
      </c>
      <c r="D12005" s="111"/>
      <c r="E12005" s="112"/>
    </row>
    <row r="12006" spans="1:5">
      <c r="A12006" s="230">
        <v>45063</v>
      </c>
      <c r="B12006" s="234">
        <v>41</v>
      </c>
      <c r="C12006" s="255">
        <v>34449</v>
      </c>
      <c r="D12006" s="111"/>
      <c r="E12006" s="112"/>
    </row>
    <row r="12007" spans="1:5">
      <c r="A12007" s="230">
        <v>45064</v>
      </c>
      <c r="B12007" s="234">
        <v>41.44</v>
      </c>
      <c r="C12007" s="255">
        <v>27187</v>
      </c>
      <c r="D12007" s="111"/>
      <c r="E12007" s="112"/>
    </row>
    <row r="12008" spans="1:5">
      <c r="A12008" s="230">
        <v>45065</v>
      </c>
      <c r="B12008" s="234">
        <v>41.32</v>
      </c>
      <c r="C12008" s="255">
        <v>42604</v>
      </c>
      <c r="D12008" s="111"/>
      <c r="E12008" s="112"/>
    </row>
    <row r="12009" spans="1:5">
      <c r="A12009" s="230">
        <v>45068</v>
      </c>
      <c r="B12009" s="234">
        <v>40.880000000000003</v>
      </c>
      <c r="C12009" s="255">
        <v>30346</v>
      </c>
      <c r="D12009" s="111"/>
      <c r="E12009" s="112"/>
    </row>
    <row r="12010" spans="1:5">
      <c r="A12010" s="230">
        <v>45069</v>
      </c>
      <c r="B12010" s="234">
        <v>40.1</v>
      </c>
      <c r="C12010" s="255">
        <v>44904</v>
      </c>
      <c r="D12010" s="111"/>
      <c r="E12010" s="112"/>
    </row>
    <row r="12011" spans="1:5">
      <c r="A12011" s="230">
        <v>45070</v>
      </c>
      <c r="B12011" s="234">
        <v>39.74</v>
      </c>
      <c r="C12011" s="255">
        <v>39103</v>
      </c>
      <c r="D12011" s="111"/>
      <c r="E12011" s="112"/>
    </row>
    <row r="12012" spans="1:5">
      <c r="A12012" s="230">
        <v>45071</v>
      </c>
      <c r="B12012" s="234">
        <v>39.799999999999997</v>
      </c>
      <c r="C12012" s="255">
        <v>72903</v>
      </c>
      <c r="D12012" s="111"/>
      <c r="E12012" s="112"/>
    </row>
    <row r="12013" spans="1:5">
      <c r="A12013" s="230">
        <v>45072</v>
      </c>
      <c r="B12013" s="234">
        <v>40.56</v>
      </c>
      <c r="C12013" s="255">
        <v>51602</v>
      </c>
      <c r="D12013" s="111"/>
      <c r="E12013" s="112"/>
    </row>
    <row r="12014" spans="1:5">
      <c r="A12014" s="230">
        <v>45075</v>
      </c>
      <c r="B12014" s="234">
        <v>40.619999999999997</v>
      </c>
      <c r="C12014" s="255">
        <v>26190</v>
      </c>
      <c r="D12014" s="111"/>
      <c r="E12014" s="112"/>
    </row>
    <row r="12015" spans="1:5">
      <c r="A12015" s="230">
        <v>45076</v>
      </c>
      <c r="B12015" s="234">
        <v>40.42</v>
      </c>
      <c r="C12015" s="255">
        <v>29295</v>
      </c>
      <c r="D12015" s="111"/>
      <c r="E12015" s="112"/>
    </row>
    <row r="12016" spans="1:5">
      <c r="A12016" s="231">
        <v>45077</v>
      </c>
      <c r="B12016" s="236">
        <v>40.020000000000003</v>
      </c>
      <c r="C12016" s="256">
        <v>75697</v>
      </c>
      <c r="D12016" s="111"/>
      <c r="E12016" s="112"/>
    </row>
    <row r="12017" spans="1:5">
      <c r="A12017" s="230">
        <v>45078</v>
      </c>
      <c r="B12017" s="234">
        <v>40.32</v>
      </c>
      <c r="C12017" s="255">
        <v>29890</v>
      </c>
      <c r="D12017" s="111"/>
      <c r="E12017" s="112"/>
    </row>
    <row r="12018" spans="1:5">
      <c r="A12018" s="230">
        <v>45079</v>
      </c>
      <c r="B12018" s="234">
        <v>41.8</v>
      </c>
      <c r="C12018" s="255">
        <v>39570</v>
      </c>
      <c r="D12018" s="111"/>
      <c r="E12018" s="112"/>
    </row>
    <row r="12019" spans="1:5">
      <c r="A12019" s="230">
        <v>45082</v>
      </c>
      <c r="B12019" s="234">
        <v>41.6</v>
      </c>
      <c r="C12019" s="255">
        <v>33147</v>
      </c>
      <c r="D12019" s="111"/>
      <c r="E12019" s="112"/>
    </row>
    <row r="12020" spans="1:5">
      <c r="A12020" s="230">
        <v>45083</v>
      </c>
      <c r="B12020" s="234">
        <v>41.76</v>
      </c>
      <c r="C12020" s="255">
        <v>17737</v>
      </c>
      <c r="D12020" s="111"/>
      <c r="E12020" s="112"/>
    </row>
    <row r="12021" spans="1:5">
      <c r="A12021" s="230">
        <v>45084</v>
      </c>
      <c r="B12021" s="234">
        <v>41.78</v>
      </c>
      <c r="C12021" s="255">
        <v>30791</v>
      </c>
      <c r="D12021" s="111"/>
      <c r="E12021" s="112"/>
    </row>
    <row r="12022" spans="1:5">
      <c r="A12022" s="230">
        <v>45085</v>
      </c>
      <c r="B12022" s="234">
        <v>42.04</v>
      </c>
      <c r="C12022" s="255">
        <v>30024</v>
      </c>
      <c r="D12022" s="111"/>
      <c r="E12022" s="112"/>
    </row>
    <row r="12023" spans="1:5">
      <c r="A12023" s="230">
        <v>45086</v>
      </c>
      <c r="B12023" s="234">
        <v>42.16</v>
      </c>
      <c r="C12023" s="255">
        <v>20366</v>
      </c>
      <c r="D12023" s="111"/>
      <c r="E12023" s="112"/>
    </row>
    <row r="12024" spans="1:5">
      <c r="A12024" s="230">
        <v>45089</v>
      </c>
      <c r="B12024" s="234">
        <v>42.54</v>
      </c>
      <c r="C12024" s="255">
        <v>36113</v>
      </c>
      <c r="D12024" s="111"/>
      <c r="E12024" s="112"/>
    </row>
    <row r="12025" spans="1:5">
      <c r="A12025" s="230">
        <v>45090</v>
      </c>
      <c r="B12025" s="234">
        <v>43</v>
      </c>
      <c r="C12025" s="255">
        <v>37705</v>
      </c>
      <c r="D12025" s="111"/>
      <c r="E12025" s="112"/>
    </row>
    <row r="12026" spans="1:5">
      <c r="A12026" s="230">
        <v>45091</v>
      </c>
      <c r="B12026" s="234">
        <v>43.46</v>
      </c>
      <c r="C12026" s="255">
        <v>32604</v>
      </c>
      <c r="D12026" s="111"/>
      <c r="E12026" s="112"/>
    </row>
    <row r="12027" spans="1:5">
      <c r="A12027" s="230">
        <v>45092</v>
      </c>
      <c r="B12027" s="234">
        <v>42.96</v>
      </c>
      <c r="C12027" s="255">
        <v>44802</v>
      </c>
      <c r="D12027" s="111"/>
      <c r="E12027" s="112"/>
    </row>
    <row r="12028" spans="1:5">
      <c r="A12028" s="230">
        <v>45093</v>
      </c>
      <c r="B12028" s="234">
        <v>43.12</v>
      </c>
      <c r="C12028" s="255">
        <v>86958</v>
      </c>
      <c r="D12028" s="111"/>
      <c r="E12028" s="112"/>
    </row>
    <row r="12029" spans="1:5">
      <c r="A12029" s="230">
        <v>45096</v>
      </c>
      <c r="B12029" s="234">
        <v>42.72</v>
      </c>
      <c r="C12029" s="255">
        <v>32394</v>
      </c>
      <c r="D12029" s="111"/>
      <c r="E12029" s="112"/>
    </row>
    <row r="12030" spans="1:5">
      <c r="A12030" s="230">
        <v>45097</v>
      </c>
      <c r="B12030" s="234">
        <v>41.9</v>
      </c>
      <c r="C12030" s="255">
        <v>36840</v>
      </c>
      <c r="D12030" s="111"/>
      <c r="E12030" s="112"/>
    </row>
    <row r="12031" spans="1:5">
      <c r="A12031" s="230">
        <v>45098</v>
      </c>
      <c r="B12031" s="234">
        <v>41.72</v>
      </c>
      <c r="C12031" s="255">
        <v>37599</v>
      </c>
      <c r="D12031" s="111"/>
      <c r="E12031" s="112"/>
    </row>
    <row r="12032" spans="1:5">
      <c r="A12032" s="230">
        <v>45099</v>
      </c>
      <c r="B12032" s="234">
        <v>41.3</v>
      </c>
      <c r="C12032" s="255">
        <v>25599</v>
      </c>
      <c r="D12032" s="111"/>
      <c r="E12032" s="112"/>
    </row>
    <row r="12033" spans="1:5">
      <c r="A12033" s="230">
        <v>45100</v>
      </c>
      <c r="B12033" s="234">
        <v>41.14</v>
      </c>
      <c r="C12033" s="255">
        <v>26187</v>
      </c>
      <c r="D12033" s="111"/>
      <c r="E12033" s="112"/>
    </row>
    <row r="12034" spans="1:5">
      <c r="A12034" s="230">
        <v>45103</v>
      </c>
      <c r="B12034" s="234">
        <v>40.76</v>
      </c>
      <c r="C12034" s="255">
        <v>25724</v>
      </c>
      <c r="D12034" s="111"/>
      <c r="E12034" s="112"/>
    </row>
    <row r="12035" spans="1:5">
      <c r="A12035" s="230">
        <v>45104</v>
      </c>
      <c r="B12035" s="234">
        <v>40.700000000000003</v>
      </c>
      <c r="C12035" s="255">
        <v>39098</v>
      </c>
      <c r="D12035" s="111"/>
      <c r="E12035" s="112"/>
    </row>
    <row r="12036" spans="1:5">
      <c r="A12036" s="230">
        <v>45105</v>
      </c>
      <c r="B12036" s="234">
        <v>40.82</v>
      </c>
      <c r="C12036" s="255">
        <v>35760</v>
      </c>
      <c r="D12036" s="111"/>
      <c r="E12036" s="112"/>
    </row>
    <row r="12037" spans="1:5">
      <c r="A12037" s="230">
        <v>45106</v>
      </c>
      <c r="B12037" s="234">
        <v>41.48</v>
      </c>
      <c r="C12037" s="255">
        <v>39728</v>
      </c>
      <c r="D12037" s="111"/>
      <c r="E12037" s="112"/>
    </row>
    <row r="12038" spans="1:5">
      <c r="A12038" s="231">
        <v>45107</v>
      </c>
      <c r="B12038" s="236">
        <v>41.5</v>
      </c>
      <c r="C12038" s="256">
        <v>32767</v>
      </c>
      <c r="D12038" s="111"/>
      <c r="E12038" s="112"/>
    </row>
    <row r="12039" spans="1:5">
      <c r="A12039" s="230">
        <v>45110</v>
      </c>
      <c r="B12039" s="234">
        <v>41.92</v>
      </c>
      <c r="C12039" s="257">
        <v>25509</v>
      </c>
      <c r="D12039" s="111"/>
      <c r="E12039" s="112"/>
    </row>
    <row r="12040" spans="1:5">
      <c r="A12040" s="230">
        <v>45111</v>
      </c>
      <c r="B12040" s="234">
        <v>42.62</v>
      </c>
      <c r="C12040" s="257">
        <v>29953</v>
      </c>
      <c r="D12040" s="111"/>
      <c r="E12040" s="112"/>
    </row>
    <row r="12041" spans="1:5">
      <c r="A12041" s="230">
        <v>45112</v>
      </c>
      <c r="B12041" s="234">
        <v>42.9</v>
      </c>
      <c r="C12041" s="257">
        <v>41491</v>
      </c>
      <c r="D12041" s="111"/>
      <c r="E12041" s="112"/>
    </row>
    <row r="12042" spans="1:5">
      <c r="A12042" s="230">
        <v>45113</v>
      </c>
      <c r="B12042" s="234">
        <v>42.36</v>
      </c>
      <c r="C12042" s="257">
        <v>35102</v>
      </c>
      <c r="D12042" s="111"/>
      <c r="E12042" s="112"/>
    </row>
    <row r="12043" spans="1:5">
      <c r="A12043" s="230">
        <v>45114</v>
      </c>
      <c r="B12043" s="234">
        <v>43.02</v>
      </c>
      <c r="C12043" s="257">
        <v>22800</v>
      </c>
      <c r="D12043" s="111"/>
      <c r="E12043" s="112"/>
    </row>
    <row r="12044" spans="1:5">
      <c r="A12044" s="230">
        <v>45117</v>
      </c>
      <c r="B12044" s="234">
        <v>43.5</v>
      </c>
      <c r="C12044" s="257">
        <v>55235</v>
      </c>
      <c r="D12044" s="111"/>
      <c r="E12044" s="112"/>
    </row>
    <row r="12045" spans="1:5">
      <c r="A12045" s="230">
        <v>45118</v>
      </c>
      <c r="B12045" s="234">
        <v>44.28</v>
      </c>
      <c r="C12045" s="257">
        <v>70097</v>
      </c>
      <c r="D12045" s="111"/>
      <c r="E12045" s="112"/>
    </row>
    <row r="12046" spans="1:5">
      <c r="A12046" s="230">
        <v>45119</v>
      </c>
      <c r="B12046" s="234">
        <v>44.66</v>
      </c>
      <c r="C12046" s="257">
        <v>59628</v>
      </c>
      <c r="D12046" s="111"/>
      <c r="E12046" s="112"/>
    </row>
    <row r="12047" spans="1:5">
      <c r="A12047" s="230">
        <v>45120</v>
      </c>
      <c r="B12047" s="234">
        <v>45.18</v>
      </c>
      <c r="C12047" s="257">
        <v>53819</v>
      </c>
      <c r="D12047" s="111"/>
      <c r="E12047" s="112"/>
    </row>
    <row r="12048" spans="1:5">
      <c r="A12048" s="230">
        <v>45121</v>
      </c>
      <c r="B12048" s="234">
        <v>43.02</v>
      </c>
      <c r="C12048" s="257">
        <v>88331</v>
      </c>
      <c r="D12048" s="111"/>
      <c r="E12048" s="112"/>
    </row>
    <row r="12049" spans="1:5">
      <c r="A12049" s="230">
        <v>45124</v>
      </c>
      <c r="B12049" s="234">
        <v>42.92</v>
      </c>
      <c r="C12049" s="257">
        <v>33823</v>
      </c>
      <c r="D12049" s="111"/>
      <c r="E12049" s="112"/>
    </row>
    <row r="12050" spans="1:5">
      <c r="A12050" s="230">
        <v>45125</v>
      </c>
      <c r="B12050" s="234">
        <v>43.78</v>
      </c>
      <c r="C12050" s="257">
        <v>38861</v>
      </c>
      <c r="D12050" s="111"/>
      <c r="E12050" s="112"/>
    </row>
    <row r="12051" spans="1:5">
      <c r="A12051" s="230">
        <v>45126</v>
      </c>
      <c r="B12051" s="234">
        <v>43.42</v>
      </c>
      <c r="C12051" s="257">
        <v>43653</v>
      </c>
      <c r="D12051" s="111"/>
      <c r="E12051" s="112"/>
    </row>
    <row r="12052" spans="1:5">
      <c r="A12052" s="230">
        <v>45127</v>
      </c>
      <c r="B12052" s="234">
        <v>42.58</v>
      </c>
      <c r="C12052" s="257">
        <v>41785</v>
      </c>
      <c r="D12052" s="111"/>
      <c r="E12052" s="112"/>
    </row>
    <row r="12053" spans="1:5">
      <c r="A12053" s="230">
        <v>45128</v>
      </c>
      <c r="B12053" s="234">
        <v>42.26</v>
      </c>
      <c r="C12053" s="257">
        <v>43883</v>
      </c>
      <c r="D12053" s="111"/>
      <c r="E12053" s="112"/>
    </row>
    <row r="12054" spans="1:5">
      <c r="A12054" s="230">
        <v>45131</v>
      </c>
      <c r="B12054" s="234">
        <v>42.78</v>
      </c>
      <c r="C12054" s="257">
        <v>21724</v>
      </c>
      <c r="D12054" s="111"/>
      <c r="E12054" s="112"/>
    </row>
    <row r="12055" spans="1:5">
      <c r="A12055" s="230">
        <v>45132</v>
      </c>
      <c r="B12055" s="234">
        <v>42.98</v>
      </c>
      <c r="C12055" s="257">
        <v>35510</v>
      </c>
      <c r="D12055" s="111"/>
      <c r="E12055" s="112"/>
    </row>
    <row r="12056" spans="1:5">
      <c r="A12056" s="230">
        <v>45133</v>
      </c>
      <c r="B12056" s="234">
        <v>42.66</v>
      </c>
      <c r="C12056" s="257">
        <v>22553</v>
      </c>
      <c r="D12056" s="111"/>
      <c r="E12056" s="112"/>
    </row>
    <row r="12057" spans="1:5">
      <c r="A12057" s="230">
        <v>45134</v>
      </c>
      <c r="B12057" s="234">
        <v>43.06</v>
      </c>
      <c r="C12057" s="257">
        <v>36590</v>
      </c>
      <c r="D12057" s="111"/>
      <c r="E12057" s="112"/>
    </row>
    <row r="12058" spans="1:5">
      <c r="A12058" s="230">
        <v>45135</v>
      </c>
      <c r="B12058" s="234">
        <v>43.12</v>
      </c>
      <c r="C12058" s="257">
        <v>85774</v>
      </c>
      <c r="D12058" s="111"/>
      <c r="E12058" s="112"/>
    </row>
    <row r="12059" spans="1:5">
      <c r="A12059" s="231">
        <v>45138</v>
      </c>
      <c r="B12059" s="236">
        <v>43.42</v>
      </c>
      <c r="C12059" s="258">
        <v>58162</v>
      </c>
      <c r="D12059" s="111"/>
      <c r="E12059" s="112"/>
    </row>
    <row r="12060" spans="1:5">
      <c r="A12060" s="230">
        <v>45139</v>
      </c>
      <c r="B12060" s="234">
        <v>42.68</v>
      </c>
      <c r="C12060" s="257">
        <v>49046</v>
      </c>
      <c r="D12060" s="111"/>
      <c r="E12060" s="112"/>
    </row>
    <row r="12061" spans="1:5">
      <c r="A12061" s="230">
        <v>45140</v>
      </c>
      <c r="B12061" s="234">
        <v>43.06</v>
      </c>
      <c r="C12061" s="257">
        <v>39096</v>
      </c>
      <c r="D12061" s="111"/>
      <c r="E12061" s="112"/>
    </row>
    <row r="12062" spans="1:5">
      <c r="A12062" s="230">
        <v>45141</v>
      </c>
      <c r="B12062" s="234">
        <v>43</v>
      </c>
      <c r="C12062" s="257">
        <v>33182</v>
      </c>
      <c r="D12062" s="111"/>
      <c r="E12062" s="112"/>
    </row>
    <row r="12063" spans="1:5">
      <c r="A12063" s="230">
        <v>45142</v>
      </c>
      <c r="B12063" s="234">
        <v>44</v>
      </c>
      <c r="C12063" s="257">
        <v>59768</v>
      </c>
      <c r="D12063" s="111"/>
      <c r="E12063" s="112"/>
    </row>
    <row r="12064" spans="1:5">
      <c r="A12064" s="230">
        <v>45145</v>
      </c>
      <c r="B12064" s="234">
        <v>43.44</v>
      </c>
      <c r="C12064" s="257">
        <v>52799</v>
      </c>
      <c r="D12064" s="111"/>
      <c r="E12064" s="112"/>
    </row>
    <row r="12065" spans="1:5">
      <c r="A12065" s="230">
        <v>45146</v>
      </c>
      <c r="B12065" s="234">
        <v>43</v>
      </c>
      <c r="C12065" s="257">
        <v>33581</v>
      </c>
      <c r="D12065" s="111"/>
      <c r="E12065" s="112"/>
    </row>
    <row r="12066" spans="1:5">
      <c r="A12066" s="230">
        <v>45147</v>
      </c>
      <c r="B12066" s="234">
        <v>43.32</v>
      </c>
      <c r="C12066" s="257">
        <v>30789</v>
      </c>
      <c r="D12066" s="111"/>
      <c r="E12066" s="112"/>
    </row>
    <row r="12067" spans="1:5">
      <c r="A12067" s="230">
        <v>45148</v>
      </c>
      <c r="B12067" s="234">
        <v>42.94</v>
      </c>
      <c r="C12067" s="257">
        <v>33430</v>
      </c>
      <c r="D12067" s="111"/>
      <c r="E12067" s="112"/>
    </row>
    <row r="12068" spans="1:5">
      <c r="A12068" s="230">
        <v>45149</v>
      </c>
      <c r="B12068" s="234">
        <v>42.78</v>
      </c>
      <c r="C12068" s="257">
        <v>28224</v>
      </c>
      <c r="D12068" s="111"/>
      <c r="E12068" s="112"/>
    </row>
    <row r="12069" spans="1:5">
      <c r="A12069" s="230">
        <v>45152</v>
      </c>
      <c r="B12069" s="234">
        <v>42.96</v>
      </c>
      <c r="C12069" s="257">
        <v>27030</v>
      </c>
      <c r="D12069" s="111"/>
      <c r="E12069" s="112"/>
    </row>
    <row r="12070" spans="1:5">
      <c r="A12070" s="230">
        <v>45153</v>
      </c>
      <c r="B12070" s="234">
        <v>43.54</v>
      </c>
      <c r="C12070" s="257">
        <v>31053</v>
      </c>
      <c r="D12070" s="111"/>
      <c r="E12070" s="112"/>
    </row>
    <row r="12071" spans="1:5">
      <c r="A12071" s="230">
        <v>45154</v>
      </c>
      <c r="B12071" s="234">
        <v>43.32</v>
      </c>
      <c r="C12071" s="257">
        <v>24202</v>
      </c>
      <c r="D12071" s="111"/>
      <c r="E12071" s="112"/>
    </row>
    <row r="12072" spans="1:5">
      <c r="A12072" s="230">
        <v>45155</v>
      </c>
      <c r="B12072" s="234">
        <v>43.08</v>
      </c>
      <c r="C12072" s="257">
        <v>33795</v>
      </c>
      <c r="D12072" s="111"/>
      <c r="E12072" s="112"/>
    </row>
    <row r="12073" spans="1:5">
      <c r="A12073" s="230">
        <v>45156</v>
      </c>
      <c r="B12073" s="234">
        <v>43</v>
      </c>
      <c r="C12073" s="257">
        <v>30688</v>
      </c>
      <c r="D12073" s="111"/>
      <c r="E12073" s="112"/>
    </row>
    <row r="12074" spans="1:5">
      <c r="A12074" s="230">
        <v>45159</v>
      </c>
      <c r="B12074" s="234">
        <v>43.06</v>
      </c>
      <c r="C12074" s="257">
        <v>21233</v>
      </c>
      <c r="D12074" s="111"/>
      <c r="E12074" s="112"/>
    </row>
    <row r="12075" spans="1:5">
      <c r="A12075" s="230">
        <v>45160</v>
      </c>
      <c r="B12075" s="234">
        <v>43.26</v>
      </c>
      <c r="C12075" s="257">
        <v>42917</v>
      </c>
      <c r="D12075" s="111"/>
      <c r="E12075" s="112"/>
    </row>
    <row r="12076" spans="1:5">
      <c r="A12076" s="230">
        <v>45161</v>
      </c>
      <c r="B12076" s="234">
        <v>42.88</v>
      </c>
      <c r="C12076" s="257">
        <v>34746</v>
      </c>
      <c r="D12076" s="111"/>
      <c r="E12076" s="112"/>
    </row>
    <row r="12077" spans="1:5">
      <c r="A12077" s="230">
        <v>45162</v>
      </c>
      <c r="B12077" s="234">
        <v>42.9</v>
      </c>
      <c r="C12077" s="257">
        <v>40583</v>
      </c>
      <c r="D12077" s="111"/>
      <c r="E12077" s="112"/>
    </row>
    <row r="12078" spans="1:5">
      <c r="A12078" s="230">
        <v>45163</v>
      </c>
      <c r="B12078" s="234">
        <v>43.56</v>
      </c>
      <c r="C12078" s="257">
        <v>47474</v>
      </c>
      <c r="D12078" s="111"/>
      <c r="E12078" s="112"/>
    </row>
    <row r="12079" spans="1:5">
      <c r="A12079" s="230">
        <v>45166</v>
      </c>
      <c r="B12079" s="234">
        <v>43.86</v>
      </c>
      <c r="C12079" s="257">
        <v>58805</v>
      </c>
      <c r="D12079" s="111"/>
      <c r="E12079" s="112"/>
    </row>
    <row r="12080" spans="1:5">
      <c r="A12080" s="230">
        <v>45167</v>
      </c>
      <c r="B12080" s="234">
        <v>43.98</v>
      </c>
      <c r="C12080" s="257">
        <v>37140</v>
      </c>
      <c r="D12080" s="111"/>
      <c r="E12080" s="112"/>
    </row>
    <row r="12081" spans="1:5">
      <c r="A12081" s="230">
        <v>45168</v>
      </c>
      <c r="B12081" s="234">
        <v>43.76</v>
      </c>
      <c r="C12081" s="257">
        <v>57867</v>
      </c>
      <c r="D12081" s="111"/>
      <c r="E12081" s="112"/>
    </row>
    <row r="12082" spans="1:5">
      <c r="A12082" s="231">
        <v>45169</v>
      </c>
      <c r="B12082" s="236">
        <v>43.76</v>
      </c>
      <c r="C12082" s="258">
        <v>111901</v>
      </c>
      <c r="D12082" s="111"/>
      <c r="E12082" s="112"/>
    </row>
    <row r="12083" spans="1:5">
      <c r="A12083" s="230">
        <v>45170</v>
      </c>
      <c r="B12083" s="234">
        <v>44.16</v>
      </c>
      <c r="C12083" s="257">
        <v>68060</v>
      </c>
      <c r="D12083" s="111"/>
      <c r="E12083" s="112"/>
    </row>
    <row r="12084" spans="1:5">
      <c r="A12084" s="230">
        <v>45173</v>
      </c>
      <c r="B12084" s="234">
        <v>43.94</v>
      </c>
      <c r="C12084" s="257">
        <v>55524</v>
      </c>
      <c r="D12084" s="111"/>
      <c r="E12084" s="112"/>
    </row>
    <row r="12085" spans="1:5">
      <c r="A12085" s="230">
        <v>45174</v>
      </c>
      <c r="B12085" s="234">
        <v>43.6</v>
      </c>
      <c r="C12085" s="257">
        <v>21645</v>
      </c>
      <c r="D12085" s="111"/>
      <c r="E12085" s="112"/>
    </row>
    <row r="12086" spans="1:5">
      <c r="A12086" s="230">
        <v>45175</v>
      </c>
      <c r="B12086" s="234">
        <v>43.54</v>
      </c>
      <c r="C12086" s="257">
        <v>27582</v>
      </c>
      <c r="D12086" s="111"/>
      <c r="E12086" s="112"/>
    </row>
    <row r="12087" spans="1:5">
      <c r="A12087" s="230">
        <v>45176</v>
      </c>
      <c r="B12087" s="234">
        <v>43.46</v>
      </c>
      <c r="C12087" s="257">
        <v>36036</v>
      </c>
      <c r="D12087" s="111"/>
      <c r="E12087" s="112"/>
    </row>
    <row r="12088" spans="1:5">
      <c r="A12088" s="230">
        <v>45177</v>
      </c>
      <c r="B12088" s="234">
        <v>43.26</v>
      </c>
      <c r="C12088" s="257">
        <v>33468</v>
      </c>
      <c r="D12088" s="111"/>
      <c r="E12088" s="112"/>
    </row>
    <row r="12089" spans="1:5">
      <c r="A12089" s="230">
        <v>45180</v>
      </c>
      <c r="B12089" s="234">
        <v>43.4</v>
      </c>
      <c r="C12089" s="257">
        <v>46973</v>
      </c>
      <c r="D12089" s="111"/>
      <c r="E12089" s="112"/>
    </row>
    <row r="12090" spans="1:5">
      <c r="A12090" s="230">
        <v>45181</v>
      </c>
      <c r="B12090" s="234">
        <v>42.96</v>
      </c>
      <c r="C12090" s="257">
        <v>36748</v>
      </c>
      <c r="D12090" s="111"/>
      <c r="E12090" s="112"/>
    </row>
    <row r="12091" spans="1:5">
      <c r="A12091" s="230">
        <v>45182</v>
      </c>
      <c r="B12091" s="234">
        <v>42.5</v>
      </c>
      <c r="C12091" s="257">
        <v>42004</v>
      </c>
      <c r="D12091" s="111"/>
      <c r="E12091" s="112"/>
    </row>
    <row r="12092" spans="1:5">
      <c r="A12092" s="230">
        <v>45183</v>
      </c>
      <c r="B12092" s="234">
        <v>42.56</v>
      </c>
      <c r="C12092" s="257">
        <v>30636</v>
      </c>
      <c r="D12092" s="111"/>
      <c r="E12092" s="112"/>
    </row>
    <row r="12093" spans="1:5">
      <c r="A12093" s="230">
        <v>45184</v>
      </c>
      <c r="B12093" s="234">
        <v>42.16</v>
      </c>
      <c r="C12093" s="257">
        <v>142822</v>
      </c>
      <c r="D12093" s="111"/>
      <c r="E12093" s="112"/>
    </row>
    <row r="12094" spans="1:5">
      <c r="A12094" s="230">
        <v>45187</v>
      </c>
      <c r="B12094" s="234">
        <v>41.92</v>
      </c>
      <c r="C12094" s="257">
        <v>35979</v>
      </c>
      <c r="D12094" s="111"/>
      <c r="E12094" s="112"/>
    </row>
    <row r="12095" spans="1:5">
      <c r="A12095" s="230">
        <v>45188</v>
      </c>
      <c r="B12095" s="234">
        <v>42.14</v>
      </c>
      <c r="C12095" s="257">
        <v>30963</v>
      </c>
      <c r="D12095" s="111"/>
      <c r="E12095" s="112"/>
    </row>
    <row r="12096" spans="1:5">
      <c r="A12096" s="230">
        <v>45189</v>
      </c>
      <c r="B12096" s="234">
        <v>42.32</v>
      </c>
      <c r="C12096" s="257">
        <v>43999</v>
      </c>
      <c r="D12096" s="111"/>
      <c r="E12096" s="112"/>
    </row>
    <row r="12097" spans="1:5">
      <c r="A12097" s="230">
        <v>45190</v>
      </c>
      <c r="B12097" s="234">
        <v>41.96</v>
      </c>
      <c r="C12097" s="257">
        <v>38613</v>
      </c>
      <c r="D12097" s="111"/>
      <c r="E12097" s="112"/>
    </row>
    <row r="12098" spans="1:5">
      <c r="A12098" s="230">
        <v>45191</v>
      </c>
      <c r="B12098" s="234">
        <v>41.72</v>
      </c>
      <c r="C12098" s="257">
        <v>41808</v>
      </c>
      <c r="D12098" s="111"/>
      <c r="E12098" s="112"/>
    </row>
    <row r="12099" spans="1:5">
      <c r="A12099" s="230">
        <v>45194</v>
      </c>
      <c r="B12099" s="234">
        <v>41.38</v>
      </c>
      <c r="C12099" s="257">
        <v>38017</v>
      </c>
      <c r="D12099" s="111"/>
      <c r="E12099" s="112"/>
    </row>
    <row r="12100" spans="1:5">
      <c r="A12100" s="230">
        <v>45195</v>
      </c>
      <c r="B12100" s="234">
        <v>40.98</v>
      </c>
      <c r="C12100" s="257">
        <v>34540</v>
      </c>
      <c r="D12100" s="111"/>
      <c r="E12100" s="112"/>
    </row>
    <row r="12101" spans="1:5">
      <c r="A12101" s="230">
        <v>45196</v>
      </c>
      <c r="B12101" s="234">
        <v>41.32</v>
      </c>
      <c r="C12101" s="257">
        <v>13045</v>
      </c>
      <c r="D12101" s="111"/>
      <c r="E12101" s="112"/>
    </row>
    <row r="12102" spans="1:5">
      <c r="A12102" s="230">
        <v>45197</v>
      </c>
      <c r="B12102" s="234">
        <v>41.94</v>
      </c>
      <c r="C12102" s="257">
        <v>56666</v>
      </c>
      <c r="D12102" s="111"/>
      <c r="E12102" s="112"/>
    </row>
    <row r="12103" spans="1:5">
      <c r="A12103" s="231">
        <v>45198</v>
      </c>
      <c r="B12103" s="236">
        <v>42.44</v>
      </c>
      <c r="C12103" s="258">
        <v>37882</v>
      </c>
      <c r="D12103" s="111"/>
      <c r="E12103" s="112"/>
    </row>
    <row r="12104" spans="1:5">
      <c r="A12104" s="230">
        <v>45201</v>
      </c>
      <c r="B12104" s="234">
        <v>42.42</v>
      </c>
      <c r="C12104" s="257">
        <v>36939</v>
      </c>
      <c r="D12104" s="111"/>
      <c r="E12104" s="112"/>
    </row>
    <row r="12105" spans="1:5">
      <c r="A12105" s="230">
        <v>45202</v>
      </c>
      <c r="B12105" s="234">
        <v>42.2</v>
      </c>
      <c r="C12105" s="257">
        <v>42612</v>
      </c>
      <c r="D12105" s="111"/>
      <c r="E12105" s="112"/>
    </row>
    <row r="12106" spans="1:5">
      <c r="A12106" s="230">
        <v>45203</v>
      </c>
      <c r="B12106" s="234">
        <v>42.2</v>
      </c>
      <c r="C12106" s="257">
        <v>33741</v>
      </c>
      <c r="D12106" s="111"/>
      <c r="E12106" s="112"/>
    </row>
    <row r="12107" spans="1:5">
      <c r="A12107" s="230">
        <v>45204</v>
      </c>
      <c r="B12107" s="234">
        <v>42.42</v>
      </c>
      <c r="C12107" s="257">
        <v>41727</v>
      </c>
      <c r="D12107" s="111"/>
      <c r="E12107" s="112"/>
    </row>
    <row r="12108" spans="1:5">
      <c r="A12108" s="230">
        <v>45205</v>
      </c>
      <c r="B12108" s="234">
        <v>42.8</v>
      </c>
      <c r="C12108" s="257">
        <v>25957</v>
      </c>
      <c r="D12108" s="111"/>
      <c r="E12108" s="112"/>
    </row>
    <row r="12109" spans="1:5">
      <c r="A12109" s="230">
        <v>45208</v>
      </c>
      <c r="B12109" s="234">
        <v>42.7</v>
      </c>
      <c r="C12109" s="257">
        <v>34245</v>
      </c>
      <c r="D12109" s="111"/>
      <c r="E12109" s="112"/>
    </row>
    <row r="12110" spans="1:5">
      <c r="A12110" s="230">
        <v>45209</v>
      </c>
      <c r="B12110" s="234">
        <v>42.32</v>
      </c>
      <c r="C12110" s="257">
        <v>57223</v>
      </c>
      <c r="D12110" s="111"/>
      <c r="E12110" s="112"/>
    </row>
    <row r="12111" spans="1:5">
      <c r="A12111" s="230">
        <v>45210</v>
      </c>
      <c r="B12111" s="234">
        <v>41.4</v>
      </c>
      <c r="C12111" s="257">
        <v>42014</v>
      </c>
      <c r="D12111" s="111"/>
      <c r="E12111" s="112"/>
    </row>
    <row r="12112" spans="1:5">
      <c r="A12112" s="230">
        <v>45211</v>
      </c>
      <c r="B12112" s="234">
        <v>41.44</v>
      </c>
      <c r="C12112" s="257">
        <v>21795</v>
      </c>
      <c r="D12112" s="111"/>
      <c r="E12112" s="112"/>
    </row>
    <row r="12113" spans="1:5">
      <c r="A12113" s="230">
        <v>45212</v>
      </c>
      <c r="B12113" s="234">
        <v>39.82</v>
      </c>
      <c r="C12113" s="257">
        <v>50699</v>
      </c>
      <c r="D12113" s="111"/>
      <c r="E12113" s="112"/>
    </row>
    <row r="12114" spans="1:5">
      <c r="A12114" s="230">
        <v>45215</v>
      </c>
      <c r="B12114" s="234">
        <v>39.76</v>
      </c>
      <c r="C12114" s="257">
        <v>34714</v>
      </c>
      <c r="D12114" s="111"/>
      <c r="E12114" s="112"/>
    </row>
    <row r="12115" spans="1:5">
      <c r="A12115" s="230">
        <v>45216</v>
      </c>
      <c r="B12115" s="234">
        <v>39.68</v>
      </c>
      <c r="C12115" s="257">
        <v>32226</v>
      </c>
      <c r="D12115" s="111"/>
      <c r="E12115" s="112"/>
    </row>
    <row r="12116" spans="1:5">
      <c r="A12116" s="230">
        <v>45217</v>
      </c>
      <c r="B12116" s="234">
        <v>39.42</v>
      </c>
      <c r="C12116" s="257">
        <v>31528</v>
      </c>
      <c r="D12116" s="111"/>
      <c r="E12116" s="112"/>
    </row>
    <row r="12117" spans="1:5">
      <c r="A12117" s="230">
        <v>45218</v>
      </c>
      <c r="B12117" s="234">
        <v>38.880000000000003</v>
      </c>
      <c r="C12117" s="257">
        <v>25125</v>
      </c>
      <c r="D12117" s="111"/>
      <c r="E12117" s="112"/>
    </row>
    <row r="12118" spans="1:5">
      <c r="A12118" s="230">
        <v>45219</v>
      </c>
      <c r="B12118" s="234">
        <v>37.520000000000003</v>
      </c>
      <c r="C12118" s="257">
        <v>42658</v>
      </c>
      <c r="D12118" s="111"/>
      <c r="E12118" s="112"/>
    </row>
    <row r="12119" spans="1:5">
      <c r="A12119" s="230">
        <v>45222</v>
      </c>
      <c r="B12119" s="234">
        <v>37.299999999999997</v>
      </c>
      <c r="C12119" s="257">
        <v>28267</v>
      </c>
      <c r="D12119" s="111"/>
      <c r="E12119" s="112"/>
    </row>
    <row r="12120" spans="1:5">
      <c r="A12120" s="230">
        <v>45223</v>
      </c>
      <c r="B12120" s="234">
        <v>37.58</v>
      </c>
      <c r="C12120" s="257">
        <v>76833</v>
      </c>
      <c r="D12120" s="111"/>
      <c r="E12120" s="112"/>
    </row>
    <row r="12121" spans="1:5">
      <c r="A12121" s="230">
        <v>45224</v>
      </c>
      <c r="B12121" s="234">
        <v>37.58</v>
      </c>
      <c r="C12121" s="257">
        <v>97394</v>
      </c>
      <c r="D12121" s="111"/>
      <c r="E12121" s="112"/>
    </row>
    <row r="12122" spans="1:5">
      <c r="A12122" s="230">
        <v>45225</v>
      </c>
      <c r="B12122" s="234">
        <v>37.78</v>
      </c>
      <c r="C12122" s="257">
        <v>91838</v>
      </c>
      <c r="D12122" s="111"/>
      <c r="E12122" s="112"/>
    </row>
    <row r="12123" spans="1:5">
      <c r="A12123" s="230">
        <v>45226</v>
      </c>
      <c r="B12123" s="234">
        <v>37.659999999999997</v>
      </c>
      <c r="C12123" s="257">
        <v>50288</v>
      </c>
      <c r="D12123" s="111"/>
      <c r="E12123" s="112"/>
    </row>
    <row r="12124" spans="1:5">
      <c r="A12124" s="230">
        <v>45229</v>
      </c>
      <c r="B12124" s="234">
        <v>37.96</v>
      </c>
      <c r="C12124" s="257">
        <v>24579</v>
      </c>
      <c r="D12124" s="111"/>
      <c r="E12124" s="112"/>
    </row>
    <row r="12125" spans="1:5">
      <c r="A12125" s="231">
        <v>45230</v>
      </c>
      <c r="B12125" s="236">
        <v>38.200000000000003</v>
      </c>
      <c r="C12125" s="258">
        <v>42015</v>
      </c>
      <c r="D12125" s="111"/>
      <c r="E12125" s="112"/>
    </row>
    <row r="12126" spans="1:5">
      <c r="A12126" s="230">
        <v>45231</v>
      </c>
      <c r="B12126" s="234">
        <v>38.380000000000003</v>
      </c>
      <c r="C12126" s="257">
        <v>23953</v>
      </c>
      <c r="D12126" s="111"/>
      <c r="E12126" s="112"/>
    </row>
    <row r="12127" spans="1:5">
      <c r="A12127" s="230">
        <v>45232</v>
      </c>
      <c r="B12127" s="234">
        <v>39.24</v>
      </c>
      <c r="C12127" s="257">
        <v>30582</v>
      </c>
      <c r="D12127" s="111"/>
      <c r="E12127" s="112"/>
    </row>
    <row r="12128" spans="1:5">
      <c r="A12128" s="230">
        <v>45233</v>
      </c>
      <c r="B12128" s="234">
        <v>39.14</v>
      </c>
      <c r="C12128" s="257">
        <v>18453</v>
      </c>
      <c r="D12128" s="111"/>
      <c r="E12128" s="112"/>
    </row>
    <row r="12129" spans="1:5">
      <c r="A12129" s="230">
        <v>45236</v>
      </c>
      <c r="B12129" s="234">
        <v>38.799999999999997</v>
      </c>
      <c r="C12129" s="257">
        <v>20109</v>
      </c>
      <c r="D12129" s="111"/>
      <c r="E12129" s="112"/>
    </row>
    <row r="12130" spans="1:5">
      <c r="A12130" s="230">
        <v>45237</v>
      </c>
      <c r="B12130" s="234">
        <v>38.979999999999997</v>
      </c>
      <c r="C12130" s="257">
        <v>22226</v>
      </c>
      <c r="D12130" s="111"/>
      <c r="E12130" s="112"/>
    </row>
    <row r="12131" spans="1:5">
      <c r="A12131" s="230">
        <v>45238</v>
      </c>
      <c r="B12131" s="234">
        <v>39.04</v>
      </c>
      <c r="C12131" s="257">
        <v>93204</v>
      </c>
      <c r="D12131" s="111"/>
      <c r="E12131" s="112"/>
    </row>
    <row r="12132" spans="1:5">
      <c r="A12132" s="230">
        <v>45239</v>
      </c>
      <c r="B12132" s="234">
        <v>39.26</v>
      </c>
      <c r="C12132" s="257">
        <v>17100</v>
      </c>
      <c r="D12132" s="111"/>
      <c r="E12132" s="112"/>
    </row>
    <row r="12133" spans="1:5">
      <c r="A12133" s="230">
        <v>45240</v>
      </c>
      <c r="B12133" s="234">
        <v>38.799999999999997</v>
      </c>
      <c r="C12133" s="257">
        <v>23111</v>
      </c>
      <c r="D12133" s="111"/>
      <c r="E12133" s="112"/>
    </row>
    <row r="12134" spans="1:5">
      <c r="A12134" s="230">
        <v>45243</v>
      </c>
      <c r="B12134" s="234">
        <v>39.200000000000003</v>
      </c>
      <c r="C12134" s="257">
        <v>19052</v>
      </c>
      <c r="D12134" s="111"/>
      <c r="E12134" s="112"/>
    </row>
    <row r="12135" spans="1:5">
      <c r="A12135" s="230">
        <v>45244</v>
      </c>
      <c r="B12135" s="234">
        <v>39.700000000000003</v>
      </c>
      <c r="C12135" s="257">
        <v>23624</v>
      </c>
      <c r="D12135" s="111"/>
      <c r="E12135" s="112"/>
    </row>
    <row r="12136" spans="1:5">
      <c r="A12136" s="230">
        <v>45245</v>
      </c>
      <c r="B12136" s="234">
        <v>39.840000000000003</v>
      </c>
      <c r="C12136" s="257">
        <v>32177</v>
      </c>
      <c r="D12136" s="111"/>
      <c r="E12136" s="112"/>
    </row>
    <row r="12137" spans="1:5">
      <c r="A12137" s="230">
        <v>45246</v>
      </c>
      <c r="B12137" s="234">
        <v>39.659999999999997</v>
      </c>
      <c r="C12137" s="257">
        <v>22910</v>
      </c>
      <c r="D12137" s="111"/>
      <c r="E12137" s="112"/>
    </row>
    <row r="12138" spans="1:5">
      <c r="A12138" s="230">
        <v>45247</v>
      </c>
      <c r="B12138" s="234">
        <v>40.06</v>
      </c>
      <c r="C12138" s="257">
        <v>53360</v>
      </c>
      <c r="D12138" s="111"/>
      <c r="E12138" s="112"/>
    </row>
    <row r="12139" spans="1:5">
      <c r="A12139" s="230">
        <v>45250</v>
      </c>
      <c r="B12139" s="234">
        <v>40.54</v>
      </c>
      <c r="C12139" s="257">
        <v>57590</v>
      </c>
      <c r="D12139" s="111"/>
      <c r="E12139" s="112"/>
    </row>
    <row r="12140" spans="1:5">
      <c r="A12140" s="230">
        <v>45251</v>
      </c>
      <c r="B12140" s="234">
        <v>40.04</v>
      </c>
      <c r="C12140" s="257">
        <v>56557</v>
      </c>
      <c r="D12140" s="111"/>
      <c r="E12140" s="112"/>
    </row>
    <row r="12141" spans="1:5">
      <c r="A12141" s="230">
        <v>45252</v>
      </c>
      <c r="B12141" s="234">
        <v>40.24</v>
      </c>
      <c r="C12141" s="257">
        <v>28327</v>
      </c>
      <c r="D12141" s="111"/>
      <c r="E12141" s="112"/>
    </row>
    <row r="12142" spans="1:5">
      <c r="A12142" s="230">
        <v>45253</v>
      </c>
      <c r="B12142" s="234">
        <v>41.22</v>
      </c>
      <c r="C12142" s="257">
        <v>37548</v>
      </c>
      <c r="D12142" s="111"/>
      <c r="E12142" s="112"/>
    </row>
    <row r="12143" spans="1:5">
      <c r="A12143" s="230">
        <v>45254</v>
      </c>
      <c r="B12143" s="234">
        <v>41.6</v>
      </c>
      <c r="C12143" s="257">
        <v>42844</v>
      </c>
      <c r="D12143" s="111"/>
      <c r="E12143" s="112"/>
    </row>
    <row r="12144" spans="1:5">
      <c r="A12144" s="230">
        <v>45257</v>
      </c>
      <c r="B12144" s="234">
        <v>42.9</v>
      </c>
      <c r="C12144" s="257">
        <v>56050</v>
      </c>
      <c r="D12144" s="111"/>
      <c r="E12144" s="112"/>
    </row>
    <row r="12145" spans="1:5">
      <c r="A12145" s="230">
        <v>45258</v>
      </c>
      <c r="B12145" s="234">
        <v>42.36</v>
      </c>
      <c r="C12145" s="257">
        <v>55102</v>
      </c>
      <c r="D12145" s="111"/>
      <c r="E12145" s="112"/>
    </row>
    <row r="12146" spans="1:5">
      <c r="A12146" s="230">
        <v>45259</v>
      </c>
      <c r="B12146" s="234">
        <v>43</v>
      </c>
      <c r="C12146" s="257">
        <v>41618</v>
      </c>
      <c r="D12146" s="111"/>
      <c r="E12146" s="112"/>
    </row>
    <row r="12147" spans="1:5">
      <c r="A12147" s="231">
        <v>45260</v>
      </c>
      <c r="B12147" s="236">
        <v>42.62</v>
      </c>
      <c r="C12147" s="258">
        <v>56507</v>
      </c>
      <c r="D12147" s="111"/>
      <c r="E12147" s="112"/>
    </row>
    <row r="12148" spans="1:5">
      <c r="A12148" s="230">
        <v>45261</v>
      </c>
      <c r="B12148" s="234">
        <v>43.54</v>
      </c>
      <c r="C12148" s="257">
        <v>63504</v>
      </c>
      <c r="D12148" s="111"/>
      <c r="E12148" s="112"/>
    </row>
    <row r="12149" spans="1:5">
      <c r="A12149" s="230">
        <v>45264</v>
      </c>
      <c r="B12149" s="234">
        <v>42.96</v>
      </c>
      <c r="C12149" s="257">
        <v>34921</v>
      </c>
      <c r="D12149" s="111"/>
      <c r="E12149" s="112"/>
    </row>
    <row r="12150" spans="1:5">
      <c r="A12150" s="230">
        <v>45265</v>
      </c>
      <c r="B12150" s="234">
        <v>43.4</v>
      </c>
      <c r="C12150" s="257">
        <v>32759</v>
      </c>
      <c r="D12150" s="111"/>
      <c r="E12150" s="112"/>
    </row>
    <row r="12151" spans="1:5">
      <c r="A12151" s="230">
        <v>45266</v>
      </c>
      <c r="B12151" s="234">
        <v>43.36</v>
      </c>
      <c r="C12151" s="257">
        <v>37790</v>
      </c>
      <c r="D12151" s="111"/>
      <c r="E12151" s="112"/>
    </row>
    <row r="12152" spans="1:5">
      <c r="A12152" s="230">
        <v>45267</v>
      </c>
      <c r="B12152" s="234">
        <v>43.22</v>
      </c>
      <c r="C12152" s="257">
        <v>42395</v>
      </c>
      <c r="D12152" s="111"/>
      <c r="E12152" s="112"/>
    </row>
    <row r="12153" spans="1:5">
      <c r="A12153" s="230">
        <v>45268</v>
      </c>
      <c r="B12153" s="234">
        <v>43.5</v>
      </c>
      <c r="C12153" s="257">
        <v>41107</v>
      </c>
      <c r="D12153" s="111"/>
      <c r="E12153" s="112"/>
    </row>
    <row r="12154" spans="1:5">
      <c r="A12154" s="230">
        <v>45271</v>
      </c>
      <c r="B12154" s="234">
        <v>43.62</v>
      </c>
      <c r="C12154" s="257">
        <v>31838</v>
      </c>
      <c r="D12154" s="111"/>
      <c r="E12154" s="112"/>
    </row>
    <row r="12155" spans="1:5">
      <c r="A12155" s="230">
        <v>45272</v>
      </c>
      <c r="B12155" s="234">
        <v>43.8</v>
      </c>
      <c r="C12155" s="257">
        <v>48253</v>
      </c>
      <c r="D12155" s="111"/>
      <c r="E12155" s="112"/>
    </row>
    <row r="12156" spans="1:5">
      <c r="A12156" s="230">
        <v>45273</v>
      </c>
      <c r="B12156" s="234">
        <v>43.62</v>
      </c>
      <c r="C12156" s="257">
        <v>56420</v>
      </c>
      <c r="D12156" s="111"/>
      <c r="E12156" s="112"/>
    </row>
    <row r="12157" spans="1:5">
      <c r="A12157" s="230">
        <v>45274</v>
      </c>
      <c r="B12157" s="234">
        <v>44.3</v>
      </c>
      <c r="C12157" s="257">
        <v>76863</v>
      </c>
      <c r="D12157" s="111"/>
      <c r="E12157" s="112"/>
    </row>
    <row r="12158" spans="1:5">
      <c r="A12158" s="230">
        <v>45275</v>
      </c>
      <c r="B12158" s="234">
        <v>44.9</v>
      </c>
      <c r="C12158" s="257">
        <v>144403</v>
      </c>
      <c r="D12158" s="111"/>
      <c r="E12158" s="112"/>
    </row>
    <row r="12159" spans="1:5">
      <c r="A12159" s="230">
        <v>45278</v>
      </c>
      <c r="B12159" s="234">
        <v>45.24</v>
      </c>
      <c r="C12159" s="257">
        <v>70085</v>
      </c>
      <c r="D12159" s="111"/>
      <c r="E12159" s="112"/>
    </row>
    <row r="12160" spans="1:5">
      <c r="A12160" s="230">
        <v>45279</v>
      </c>
      <c r="B12160" s="234">
        <v>45.84</v>
      </c>
      <c r="C12160" s="257">
        <v>65463</v>
      </c>
      <c r="D12160" s="111"/>
      <c r="E12160" s="112"/>
    </row>
    <row r="12161" spans="1:5">
      <c r="A12161" s="230">
        <v>45280</v>
      </c>
      <c r="B12161" s="234">
        <v>46.12</v>
      </c>
      <c r="C12161" s="257">
        <v>60989</v>
      </c>
      <c r="D12161" s="111"/>
      <c r="E12161" s="112"/>
    </row>
    <row r="12162" spans="1:5">
      <c r="A12162" s="230">
        <v>45281</v>
      </c>
      <c r="B12162" s="234">
        <v>45.9</v>
      </c>
      <c r="C12162" s="257">
        <v>42765</v>
      </c>
      <c r="D12162" s="111"/>
      <c r="E12162" s="112"/>
    </row>
    <row r="12163" spans="1:5">
      <c r="A12163" s="230">
        <v>45282</v>
      </c>
      <c r="B12163" s="234">
        <v>46.22</v>
      </c>
      <c r="C12163" s="257">
        <v>49453</v>
      </c>
      <c r="D12163" s="111"/>
      <c r="E12163" s="112"/>
    </row>
    <row r="12164" spans="1:5">
      <c r="A12164" s="230">
        <v>45287</v>
      </c>
      <c r="B12164" s="234">
        <v>46.2</v>
      </c>
      <c r="C12164" s="257">
        <v>64923</v>
      </c>
      <c r="D12164" s="111"/>
      <c r="E12164" s="112"/>
    </row>
    <row r="12165" spans="1:5">
      <c r="A12165" s="230">
        <v>45288</v>
      </c>
      <c r="B12165" s="234">
        <v>46.52</v>
      </c>
      <c r="C12165" s="257">
        <v>29797</v>
      </c>
      <c r="D12165" s="111"/>
      <c r="E12165" s="112"/>
    </row>
    <row r="12166" spans="1:5" ht="13.5" thickBot="1">
      <c r="A12166" s="232">
        <v>45289</v>
      </c>
      <c r="B12166" s="244">
        <v>46.52</v>
      </c>
      <c r="C12166" s="259">
        <v>43390</v>
      </c>
      <c r="D12166" s="111"/>
      <c r="E12166" s="112"/>
    </row>
    <row r="12167" spans="1:5">
      <c r="A12167" s="230">
        <v>45293</v>
      </c>
      <c r="B12167" s="234">
        <v>45.82</v>
      </c>
      <c r="C12167" s="257">
        <v>41370</v>
      </c>
      <c r="D12167" s="111"/>
      <c r="E12167" s="112"/>
    </row>
    <row r="12168" spans="1:5">
      <c r="A12168" s="230">
        <v>45294</v>
      </c>
      <c r="B12168" s="234">
        <v>44.5</v>
      </c>
      <c r="C12168" s="257">
        <v>53102</v>
      </c>
      <c r="D12168" s="111"/>
      <c r="E12168" s="112"/>
    </row>
    <row r="12169" spans="1:5">
      <c r="A12169" s="230">
        <v>45295</v>
      </c>
      <c r="B12169" s="234">
        <v>44.96</v>
      </c>
      <c r="C12169" s="257">
        <v>32426</v>
      </c>
      <c r="D12169" s="111"/>
      <c r="E12169" s="112"/>
    </row>
    <row r="12170" spans="1:5">
      <c r="A12170" s="230">
        <v>45296</v>
      </c>
      <c r="B12170" s="234">
        <v>44.36</v>
      </c>
      <c r="C12170" s="257">
        <v>34423</v>
      </c>
      <c r="D12170" s="111"/>
      <c r="E12170" s="112"/>
    </row>
    <row r="12171" spans="1:5">
      <c r="A12171" s="230">
        <v>45299</v>
      </c>
      <c r="B12171" s="234">
        <v>44.62</v>
      </c>
      <c r="C12171" s="257">
        <v>38192</v>
      </c>
      <c r="D12171" s="111"/>
      <c r="E12171" s="112"/>
    </row>
    <row r="12172" spans="1:5">
      <c r="A12172" s="230">
        <v>45300</v>
      </c>
      <c r="B12172" s="234">
        <v>44.66</v>
      </c>
      <c r="C12172" s="257">
        <v>37899</v>
      </c>
      <c r="D12172" s="111"/>
      <c r="E12172" s="112"/>
    </row>
    <row r="12173" spans="1:5">
      <c r="A12173" s="230">
        <v>45301</v>
      </c>
      <c r="B12173" s="234">
        <v>44.38</v>
      </c>
      <c r="C12173" s="257">
        <v>34198</v>
      </c>
      <c r="D12173" s="111"/>
      <c r="E12173" s="112"/>
    </row>
    <row r="12174" spans="1:5">
      <c r="A12174" s="230">
        <v>45302</v>
      </c>
      <c r="B12174" s="234">
        <v>44.6</v>
      </c>
      <c r="C12174" s="257">
        <v>43848</v>
      </c>
      <c r="D12174" s="111"/>
      <c r="E12174" s="112"/>
    </row>
    <row r="12175" spans="1:5">
      <c r="A12175" s="230">
        <v>45303</v>
      </c>
      <c r="B12175" s="234">
        <v>45.3</v>
      </c>
      <c r="C12175" s="257">
        <v>38445</v>
      </c>
      <c r="D12175" s="111"/>
      <c r="E12175" s="112"/>
    </row>
    <row r="12176" spans="1:5">
      <c r="A12176" s="230">
        <v>45306</v>
      </c>
      <c r="B12176" s="234">
        <v>45.12</v>
      </c>
      <c r="C12176" s="257">
        <v>30511</v>
      </c>
      <c r="D12176" s="111"/>
      <c r="E12176" s="112"/>
    </row>
    <row r="12177" spans="1:5">
      <c r="A12177" s="230">
        <v>45307</v>
      </c>
      <c r="B12177" s="234">
        <v>44.42</v>
      </c>
      <c r="C12177" s="257">
        <v>31195</v>
      </c>
      <c r="D12177" s="111"/>
      <c r="E12177" s="112"/>
    </row>
    <row r="12178" spans="1:5">
      <c r="A12178" s="230">
        <v>45308</v>
      </c>
      <c r="B12178" s="234">
        <v>44.56</v>
      </c>
      <c r="C12178" s="257">
        <v>25720</v>
      </c>
      <c r="D12178" s="111"/>
      <c r="E12178" s="112"/>
    </row>
    <row r="12179" spans="1:5">
      <c r="A12179" s="230">
        <v>45309</v>
      </c>
      <c r="B12179" s="234">
        <v>44.86</v>
      </c>
      <c r="C12179" s="257">
        <v>32069</v>
      </c>
      <c r="D12179" s="111"/>
      <c r="E12179" s="112"/>
    </row>
    <row r="12180" spans="1:5">
      <c r="A12180" s="230">
        <v>45310</v>
      </c>
      <c r="B12180" s="234">
        <v>45.24</v>
      </c>
      <c r="C12180" s="257">
        <v>72829</v>
      </c>
      <c r="D12180" s="111"/>
      <c r="E12180" s="112"/>
    </row>
    <row r="12181" spans="1:5">
      <c r="A12181" s="230">
        <v>45313</v>
      </c>
      <c r="B12181" s="234">
        <v>45.14</v>
      </c>
      <c r="C12181" s="257">
        <v>31183</v>
      </c>
      <c r="D12181" s="111"/>
      <c r="E12181" s="112"/>
    </row>
    <row r="12182" spans="1:5">
      <c r="A12182" s="230">
        <v>45314</v>
      </c>
      <c r="B12182" s="234">
        <v>45.08</v>
      </c>
      <c r="C12182" s="257">
        <v>35328</v>
      </c>
      <c r="D12182" s="111"/>
      <c r="E12182" s="112"/>
    </row>
    <row r="12183" spans="1:5">
      <c r="A12183" s="230">
        <v>45315</v>
      </c>
      <c r="B12183" s="234">
        <v>45.42</v>
      </c>
      <c r="C12183" s="257">
        <v>32523</v>
      </c>
      <c r="D12183" s="111"/>
      <c r="E12183" s="112"/>
    </row>
    <row r="12184" spans="1:5">
      <c r="A12184" s="230">
        <v>45316</v>
      </c>
      <c r="B12184" s="234">
        <v>46.02</v>
      </c>
      <c r="C12184" s="257">
        <v>44630</v>
      </c>
      <c r="D12184" s="111"/>
      <c r="E12184" s="112"/>
    </row>
    <row r="12185" spans="1:5">
      <c r="A12185" s="230">
        <v>45317</v>
      </c>
      <c r="B12185" s="234">
        <v>45.96</v>
      </c>
      <c r="C12185" s="257">
        <v>52288</v>
      </c>
      <c r="D12185" s="111"/>
      <c r="E12185" s="112"/>
    </row>
    <row r="12186" spans="1:5">
      <c r="A12186" s="230">
        <v>45320</v>
      </c>
      <c r="B12186" s="234">
        <v>45.68</v>
      </c>
      <c r="C12186" s="257">
        <v>25101</v>
      </c>
      <c r="D12186" s="111"/>
      <c r="E12186" s="112"/>
    </row>
    <row r="12187" spans="1:5">
      <c r="A12187" s="230">
        <v>45321</v>
      </c>
      <c r="B12187" s="234">
        <v>46.28</v>
      </c>
      <c r="C12187" s="257">
        <v>27202</v>
      </c>
      <c r="D12187" s="111"/>
      <c r="E12187" s="112"/>
    </row>
    <row r="12188" spans="1:5">
      <c r="A12188" s="231">
        <v>45322</v>
      </c>
      <c r="B12188" s="236">
        <v>45.26</v>
      </c>
      <c r="C12188" s="258">
        <v>55383</v>
      </c>
      <c r="D12188" s="111"/>
      <c r="E12188" s="112"/>
    </row>
    <row r="12189" spans="1:5">
      <c r="A12189" s="229">
        <v>45323</v>
      </c>
      <c r="B12189" s="235">
        <v>45.2</v>
      </c>
      <c r="C12189" s="260">
        <v>33025</v>
      </c>
      <c r="D12189" s="111"/>
      <c r="E12189" s="112"/>
    </row>
    <row r="12190" spans="1:5">
      <c r="A12190" s="230">
        <v>45324</v>
      </c>
      <c r="B12190" s="234">
        <v>45.7</v>
      </c>
      <c r="C12190" s="255">
        <v>49728</v>
      </c>
      <c r="D12190" s="111"/>
      <c r="E12190" s="112"/>
    </row>
    <row r="12191" spans="1:5">
      <c r="A12191" s="230">
        <v>45327</v>
      </c>
      <c r="B12191" s="234">
        <v>45.08</v>
      </c>
      <c r="C12191" s="255">
        <v>38771</v>
      </c>
      <c r="D12191" s="111"/>
      <c r="E12191" s="112"/>
    </row>
    <row r="12192" spans="1:5">
      <c r="A12192" s="230">
        <v>45328</v>
      </c>
      <c r="B12192" s="234">
        <v>46.76</v>
      </c>
      <c r="C12192" s="255">
        <v>73941</v>
      </c>
      <c r="D12192" s="111"/>
      <c r="E12192" s="112"/>
    </row>
    <row r="12193" spans="1:5">
      <c r="A12193" s="230">
        <v>45329</v>
      </c>
      <c r="B12193" s="234">
        <v>46.96</v>
      </c>
      <c r="C12193" s="255">
        <v>46998</v>
      </c>
      <c r="D12193" s="111"/>
      <c r="E12193" s="112"/>
    </row>
    <row r="12194" spans="1:5">
      <c r="A12194" s="230">
        <v>45330</v>
      </c>
      <c r="B12194" s="234">
        <v>47.42</v>
      </c>
      <c r="C12194" s="255">
        <v>48005</v>
      </c>
      <c r="D12194" s="111"/>
      <c r="E12194" s="112"/>
    </row>
    <row r="12195" spans="1:5">
      <c r="A12195" s="230">
        <v>45331</v>
      </c>
      <c r="B12195" s="234">
        <v>47.56</v>
      </c>
      <c r="C12195" s="255">
        <v>35950</v>
      </c>
      <c r="D12195" s="111"/>
      <c r="E12195" s="112"/>
    </row>
    <row r="12196" spans="1:5">
      <c r="A12196" s="230">
        <v>45334</v>
      </c>
      <c r="B12196" s="234">
        <v>47.96</v>
      </c>
      <c r="C12196" s="255">
        <v>48995</v>
      </c>
      <c r="D12196" s="111"/>
      <c r="E12196" s="112"/>
    </row>
    <row r="12197" spans="1:5">
      <c r="A12197" s="230">
        <v>45335</v>
      </c>
      <c r="B12197" s="234">
        <v>46.92</v>
      </c>
      <c r="C12197" s="255">
        <v>45061</v>
      </c>
      <c r="D12197" s="111"/>
      <c r="E12197" s="112"/>
    </row>
    <row r="12198" spans="1:5">
      <c r="A12198" s="230">
        <v>45336</v>
      </c>
      <c r="B12198" s="234">
        <v>46.3</v>
      </c>
      <c r="C12198" s="255">
        <v>57005</v>
      </c>
      <c r="D12198" s="111"/>
      <c r="E12198" s="112"/>
    </row>
    <row r="12199" spans="1:5">
      <c r="A12199" s="230">
        <v>45337</v>
      </c>
      <c r="B12199" s="234">
        <v>46.7</v>
      </c>
      <c r="C12199" s="255">
        <v>51654</v>
      </c>
      <c r="D12199" s="111"/>
      <c r="E12199" s="112"/>
    </row>
    <row r="12200" spans="1:5">
      <c r="A12200" s="230">
        <v>45338</v>
      </c>
      <c r="B12200" s="234">
        <v>47.24</v>
      </c>
      <c r="C12200" s="255">
        <v>43368</v>
      </c>
      <c r="D12200" s="111"/>
      <c r="E12200" s="112"/>
    </row>
    <row r="12201" spans="1:5">
      <c r="A12201" s="230">
        <v>45341</v>
      </c>
      <c r="B12201" s="234">
        <v>46.64</v>
      </c>
      <c r="C12201" s="255">
        <v>46000</v>
      </c>
      <c r="D12201" s="111"/>
      <c r="E12201" s="112"/>
    </row>
    <row r="12202" spans="1:5">
      <c r="A12202" s="230">
        <v>45342</v>
      </c>
      <c r="B12202" s="234">
        <v>46.68</v>
      </c>
      <c r="C12202" s="255">
        <v>35034</v>
      </c>
      <c r="D12202" s="111"/>
      <c r="E12202" s="112"/>
    </row>
    <row r="12203" spans="1:5">
      <c r="A12203" s="230">
        <v>45343</v>
      </c>
      <c r="B12203" s="234">
        <v>46.84</v>
      </c>
      <c r="C12203" s="255">
        <v>24389</v>
      </c>
      <c r="D12203" s="111"/>
      <c r="E12203" s="112"/>
    </row>
    <row r="12204" spans="1:5">
      <c r="A12204" s="230">
        <v>45344</v>
      </c>
      <c r="B12204" s="234">
        <v>46.82</v>
      </c>
      <c r="C12204" s="255">
        <v>32580</v>
      </c>
      <c r="D12204" s="111"/>
      <c r="E12204" s="112"/>
    </row>
    <row r="12205" spans="1:5">
      <c r="A12205" s="230">
        <v>45345</v>
      </c>
      <c r="B12205" s="234">
        <v>47.36</v>
      </c>
      <c r="C12205" s="255">
        <v>34000</v>
      </c>
      <c r="D12205" s="111"/>
      <c r="E12205" s="112"/>
    </row>
    <row r="12206" spans="1:5">
      <c r="A12206" s="230">
        <v>45348</v>
      </c>
      <c r="B12206" s="234">
        <v>46.6</v>
      </c>
      <c r="C12206" s="255">
        <v>26989</v>
      </c>
      <c r="D12206" s="111"/>
      <c r="E12206" s="112"/>
    </row>
    <row r="12207" spans="1:5">
      <c r="A12207" s="230">
        <v>45349</v>
      </c>
      <c r="B12207" s="234">
        <v>46.44</v>
      </c>
      <c r="C12207" s="255">
        <v>29742</v>
      </c>
      <c r="D12207" s="111"/>
      <c r="E12207" s="112"/>
    </row>
    <row r="12208" spans="1:5">
      <c r="A12208" s="230">
        <v>45350</v>
      </c>
      <c r="B12208" s="234">
        <v>45.72</v>
      </c>
      <c r="C12208" s="255">
        <v>18788</v>
      </c>
      <c r="D12208" s="111"/>
      <c r="E12208" s="112"/>
    </row>
    <row r="12209" spans="1:5">
      <c r="A12209" s="231">
        <v>45351</v>
      </c>
      <c r="B12209" s="236">
        <v>45.76</v>
      </c>
      <c r="C12209" s="256">
        <v>66333</v>
      </c>
      <c r="D12209" s="111"/>
      <c r="E12209" s="112"/>
    </row>
    <row r="12210" spans="1:5">
      <c r="A12210" s="230">
        <v>45352</v>
      </c>
      <c r="B12210" s="234">
        <v>47.8</v>
      </c>
      <c r="C12210" s="255">
        <v>199531</v>
      </c>
      <c r="D12210" s="111"/>
      <c r="E12210" s="112"/>
    </row>
    <row r="12211" spans="1:5">
      <c r="A12211" s="230">
        <v>45355</v>
      </c>
      <c r="B12211" s="234">
        <v>47.32</v>
      </c>
      <c r="C12211" s="255">
        <v>27636</v>
      </c>
      <c r="D12211" s="111"/>
      <c r="E12211" s="112"/>
    </row>
    <row r="12212" spans="1:5">
      <c r="A12212" s="230">
        <v>45356</v>
      </c>
      <c r="B12212" s="234">
        <v>46.02</v>
      </c>
      <c r="C12212" s="255">
        <v>38671</v>
      </c>
      <c r="D12212" s="111"/>
      <c r="E12212" s="112"/>
    </row>
    <row r="12213" spans="1:5">
      <c r="A12213" s="230">
        <v>45357</v>
      </c>
      <c r="B12213" s="234">
        <v>47.46</v>
      </c>
      <c r="C12213" s="255">
        <v>25609</v>
      </c>
      <c r="D12213" s="111"/>
      <c r="E12213" s="112"/>
    </row>
    <row r="12214" spans="1:5">
      <c r="A12214" s="230">
        <v>45358</v>
      </c>
      <c r="B12214" s="234">
        <v>47.18</v>
      </c>
      <c r="C12214" s="255">
        <v>14911</v>
      </c>
      <c r="D12214" s="111"/>
      <c r="E12214" s="112"/>
    </row>
    <row r="12215" spans="1:5">
      <c r="A12215" s="230">
        <v>45359</v>
      </c>
      <c r="B12215" s="234">
        <v>46.88</v>
      </c>
      <c r="C12215" s="255">
        <v>24215</v>
      </c>
      <c r="D12215" s="111"/>
      <c r="E12215" s="112"/>
    </row>
    <row r="12216" spans="1:5">
      <c r="A12216" s="230">
        <v>45362</v>
      </c>
      <c r="B12216" s="234">
        <v>47.62</v>
      </c>
      <c r="C12216" s="255">
        <v>30948</v>
      </c>
      <c r="D12216" s="111"/>
      <c r="E12216" s="112"/>
    </row>
    <row r="12217" spans="1:5">
      <c r="A12217" s="230">
        <v>45363</v>
      </c>
      <c r="B12217" s="234">
        <v>47.94</v>
      </c>
      <c r="C12217" s="255">
        <v>24053</v>
      </c>
      <c r="D12217" s="111"/>
      <c r="E12217" s="112"/>
    </row>
    <row r="12218" spans="1:5">
      <c r="A12218" s="230">
        <v>45364</v>
      </c>
      <c r="B12218" s="234">
        <v>47.86</v>
      </c>
      <c r="C12218" s="255">
        <v>26740</v>
      </c>
      <c r="D12218" s="111"/>
      <c r="E12218" s="112"/>
    </row>
    <row r="12219" spans="1:5">
      <c r="A12219" s="230">
        <v>45365</v>
      </c>
      <c r="B12219" s="234">
        <v>48.14</v>
      </c>
      <c r="C12219" s="255">
        <v>20298</v>
      </c>
      <c r="D12219" s="111"/>
      <c r="E12219" s="112"/>
    </row>
    <row r="12220" spans="1:5">
      <c r="A12220" s="230">
        <v>45366</v>
      </c>
      <c r="B12220" s="234">
        <v>48.02</v>
      </c>
      <c r="C12220" s="255">
        <v>153974</v>
      </c>
      <c r="D12220" s="111"/>
      <c r="E12220" s="112"/>
    </row>
    <row r="12221" spans="1:5">
      <c r="A12221" s="230">
        <v>45369</v>
      </c>
      <c r="B12221" s="234">
        <v>48.16</v>
      </c>
      <c r="C12221" s="255">
        <v>18888</v>
      </c>
      <c r="D12221" s="111"/>
      <c r="E12221" s="112"/>
    </row>
    <row r="12222" spans="1:5">
      <c r="A12222" s="230">
        <v>45370</v>
      </c>
      <c r="B12222" s="234">
        <v>47.96</v>
      </c>
      <c r="C12222" s="255">
        <v>27353</v>
      </c>
      <c r="D12222" s="111"/>
      <c r="E12222" s="112"/>
    </row>
    <row r="12223" spans="1:5">
      <c r="A12223" s="230">
        <v>45371</v>
      </c>
      <c r="B12223" s="234">
        <v>47.88</v>
      </c>
      <c r="C12223" s="255">
        <v>16131</v>
      </c>
      <c r="D12223" s="111"/>
      <c r="E12223" s="112"/>
    </row>
    <row r="12224" spans="1:5">
      <c r="A12224" s="230">
        <v>45372</v>
      </c>
      <c r="B12224" s="234">
        <v>46.7</v>
      </c>
      <c r="C12224" s="255">
        <v>53043</v>
      </c>
      <c r="D12224" s="111"/>
      <c r="E12224" s="112"/>
    </row>
    <row r="12225" spans="1:5">
      <c r="A12225" s="230">
        <v>45373</v>
      </c>
      <c r="B12225" s="234">
        <v>46.66</v>
      </c>
      <c r="C12225" s="255">
        <v>39415</v>
      </c>
      <c r="D12225" s="111"/>
      <c r="E12225" s="112"/>
    </row>
    <row r="12226" spans="1:5">
      <c r="A12226" s="230">
        <v>45376</v>
      </c>
      <c r="B12226" s="234">
        <v>47.5</v>
      </c>
      <c r="C12226" s="255">
        <v>25490</v>
      </c>
      <c r="D12226" s="111"/>
      <c r="E12226" s="112"/>
    </row>
    <row r="12227" spans="1:5">
      <c r="A12227" s="230">
        <v>45377</v>
      </c>
      <c r="B12227" s="234">
        <v>48</v>
      </c>
      <c r="C12227" s="255">
        <v>21429</v>
      </c>
      <c r="D12227" s="111"/>
      <c r="E12227" s="112"/>
    </row>
    <row r="12228" spans="1:5">
      <c r="A12228" s="230">
        <v>45378</v>
      </c>
      <c r="B12228" s="234">
        <v>47.22</v>
      </c>
      <c r="C12228" s="255">
        <v>14380</v>
      </c>
      <c r="D12228" s="111"/>
      <c r="E12228" s="112"/>
    </row>
    <row r="12229" spans="1:5">
      <c r="A12229" s="231">
        <v>45379</v>
      </c>
      <c r="B12229" s="236">
        <v>47.54</v>
      </c>
      <c r="C12229" s="256">
        <v>19479</v>
      </c>
      <c r="D12229" s="111"/>
      <c r="E12229" s="112"/>
    </row>
    <row r="12230" spans="1:5">
      <c r="A12230" s="229">
        <v>45384</v>
      </c>
      <c r="B12230" s="235">
        <v>46.7</v>
      </c>
      <c r="C12230" s="260">
        <v>30858</v>
      </c>
      <c r="D12230" s="111"/>
      <c r="E12230" s="112"/>
    </row>
    <row r="12231" spans="1:5">
      <c r="A12231" s="230">
        <v>45385</v>
      </c>
      <c r="B12231" s="234">
        <v>46.86</v>
      </c>
      <c r="C12231" s="255">
        <v>20169</v>
      </c>
    </row>
    <row r="12232" spans="1:5">
      <c r="A12232" s="230">
        <v>45386</v>
      </c>
      <c r="B12232" s="234">
        <v>47.08</v>
      </c>
      <c r="C12232" s="255">
        <v>21701</v>
      </c>
    </row>
    <row r="12233" spans="1:5">
      <c r="A12233" s="230">
        <v>45387</v>
      </c>
      <c r="B12233" s="234">
        <v>46.68</v>
      </c>
      <c r="C12233" s="255">
        <v>30238</v>
      </c>
    </row>
    <row r="12234" spans="1:5">
      <c r="A12234" s="230">
        <v>45390</v>
      </c>
      <c r="B12234" s="234">
        <v>47.26</v>
      </c>
      <c r="C12234" s="255">
        <v>56624</v>
      </c>
    </row>
    <row r="12235" spans="1:5">
      <c r="A12235" s="230">
        <v>45391</v>
      </c>
      <c r="B12235" s="234">
        <v>47.02</v>
      </c>
      <c r="C12235" s="255">
        <v>35847</v>
      </c>
    </row>
    <row r="12236" spans="1:5">
      <c r="A12236" s="230">
        <v>45392</v>
      </c>
      <c r="B12236" s="234">
        <v>47.36</v>
      </c>
      <c r="C12236" s="255">
        <v>39360</v>
      </c>
    </row>
    <row r="12237" spans="1:5">
      <c r="A12237" s="230">
        <v>45393</v>
      </c>
      <c r="B12237" s="234">
        <v>47.9</v>
      </c>
      <c r="C12237" s="255">
        <v>33680</v>
      </c>
    </row>
    <row r="12238" spans="1:5">
      <c r="A12238" s="230">
        <v>45394</v>
      </c>
      <c r="B12238" s="234">
        <v>47.78</v>
      </c>
      <c r="C12238" s="255">
        <v>44258</v>
      </c>
    </row>
    <row r="12239" spans="1:5">
      <c r="A12239" s="230">
        <v>45397</v>
      </c>
      <c r="B12239" s="234">
        <v>47.72</v>
      </c>
      <c r="C12239" s="255">
        <v>16211</v>
      </c>
    </row>
    <row r="12240" spans="1:5">
      <c r="A12240" s="230">
        <v>45398</v>
      </c>
      <c r="B12240" s="234">
        <v>46.88</v>
      </c>
      <c r="C12240" s="255">
        <v>27075</v>
      </c>
    </row>
    <row r="12241" spans="1:3">
      <c r="A12241" s="230">
        <v>45399</v>
      </c>
      <c r="B12241" s="234">
        <v>46.26</v>
      </c>
      <c r="C12241" s="255">
        <v>14282</v>
      </c>
    </row>
    <row r="12242" spans="1:3">
      <c r="A12242" s="230">
        <v>45400</v>
      </c>
      <c r="B12242" s="234">
        <v>46.88</v>
      </c>
      <c r="C12242" s="255">
        <v>15420</v>
      </c>
    </row>
    <row r="12243" spans="1:3">
      <c r="A12243" s="230">
        <v>45401</v>
      </c>
      <c r="B12243" s="234">
        <v>46.56</v>
      </c>
      <c r="C12243" s="255">
        <v>15185</v>
      </c>
    </row>
    <row r="12244" spans="1:3">
      <c r="A12244" s="230">
        <v>45404</v>
      </c>
      <c r="B12244" s="234">
        <v>46.96</v>
      </c>
      <c r="C12244" s="255">
        <v>15958</v>
      </c>
    </row>
    <row r="12245" spans="1:3">
      <c r="A12245" s="230">
        <v>45405</v>
      </c>
      <c r="B12245" s="234">
        <v>46.72</v>
      </c>
      <c r="C12245" s="255">
        <v>12878</v>
      </c>
    </row>
  </sheetData>
  <mergeCells count="2">
    <mergeCell ref="B1:C1"/>
    <mergeCell ref="D1:E1"/>
  </mergeCells>
  <phoneticPr fontId="0" type="noConversion"/>
  <conditionalFormatting sqref="C9903:C9912">
    <cfRule type="cellIs" dxfId="8" priority="117" operator="equal">
      <formula>$R$4826</formula>
    </cfRule>
  </conditionalFormatting>
  <conditionalFormatting sqref="C10354:C10374">
    <cfRule type="cellIs" dxfId="7" priority="116" operator="equal">
      <formula>$Q$5342</formula>
    </cfRule>
  </conditionalFormatting>
  <conditionalFormatting sqref="C10866:C11098">
    <cfRule type="cellIs" dxfId="6" priority="72" operator="equal">
      <formula>$R$5849</formula>
    </cfRule>
  </conditionalFormatting>
  <conditionalFormatting sqref="C11099:C11223">
    <cfRule type="cellIs" dxfId="5" priority="50" operator="equal">
      <formula>$S$5849</formula>
    </cfRule>
  </conditionalFormatting>
  <conditionalFormatting sqref="C11224:C11331">
    <cfRule type="cellIs" dxfId="4" priority="12" operator="equal">
      <formula>$U$5849</formula>
    </cfRule>
  </conditionalFormatting>
  <conditionalFormatting sqref="C11354">
    <cfRule type="cellIs" dxfId="3" priority="4" operator="equal">
      <formula>$U$5849</formula>
    </cfRule>
  </conditionalFormatting>
  <conditionalFormatting sqref="C11355:C11359">
    <cfRule type="cellIs" dxfId="2" priority="3" operator="equal">
      <formula>$U$5846</formula>
    </cfRule>
  </conditionalFormatting>
  <conditionalFormatting sqref="C11417:C11654">
    <cfRule type="cellIs" dxfId="1" priority="2" operator="equal">
      <formula>$T$6618</formula>
    </cfRule>
  </conditionalFormatting>
  <conditionalFormatting sqref="C12039:C12166">
    <cfRule type="cellIs" dxfId="0" priority="1" operator="equal">
      <formula>$U$7131</formula>
    </cfRule>
  </conditionalFormatting>
  <pageMargins left="0.74803149606299213" right="0.74803149606299213" top="0.53" bottom="0.48" header="0.34" footer="0.2899999999999999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Share price Internet</vt:lpstr>
      <vt:lpstr>'Share price Internet'!Print_Titles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P83326A</dc:creator>
  <cp:lastModifiedBy>Christine Clarysse</cp:lastModifiedBy>
  <cp:lastPrinted>2007-09-24T06:57:46Z</cp:lastPrinted>
  <dcterms:created xsi:type="dcterms:W3CDTF">2004-01-12T07:49:56Z</dcterms:created>
  <dcterms:modified xsi:type="dcterms:W3CDTF">2024-04-24T06:36:12Z</dcterms:modified>
</cp:coreProperties>
</file>